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rkwong/Desktop/Noble/Audit/Comm2000/2023/Audit/2023/"/>
    </mc:Choice>
  </mc:AlternateContent>
  <xr:revisionPtr revIDLastSave="0" documentId="8_{107F2B20-2E1A-9C48-856B-C7E431FB730C}" xr6:coauthVersionLast="47" xr6:coauthVersionMax="47" xr10:uidLastSave="{00000000-0000-0000-0000-000000000000}"/>
  <bookViews>
    <workbookView xWindow="0" yWindow="740" windowWidth="29400" windowHeight="17000" firstSheet="3" activeTab="7" xr2:uid="{00000000-000D-0000-FFFF-FFFF00000000}"/>
  </bookViews>
  <sheets>
    <sheet name="DS CA" sheetId="9" r:id="rId1"/>
    <sheet name="DS SAV" sheetId="10" r:id="rId2"/>
    <sheet name="US" sheetId="24" r:id="rId3"/>
    <sheet name="Fx" sheetId="25" r:id="rId4"/>
    <sheet name="TB" sheetId="11" r:id="rId5"/>
    <sheet name="Comparative FS" sheetId="12" r:id="rId6"/>
    <sheet name="Comparative BS" sheetId="13" r:id="rId7"/>
    <sheet name="Chart of account" sheetId="26" r:id="rId8"/>
    <sheet name="Reconciliation of BEA Current" sheetId="33" r:id="rId9"/>
    <sheet name="Reconcilation of Bea Saving" sheetId="34" r:id="rId10"/>
    <sheet name="Reconcilitaionof US Account" sheetId="28" r:id="rId11"/>
    <sheet name="Due to   from US related Compan" sheetId="35" r:id="rId12"/>
    <sheet name="Amount due to shareholder" sheetId="32" r:id="rId13"/>
    <sheet name="Client Deposit" sheetId="29" r:id="rId14"/>
    <sheet name="Accrual" sheetId="30" r:id="rId15"/>
    <sheet name="Sale" sheetId="31" r:id="rId16"/>
    <sheet name="Interest Income" sheetId="36" r:id="rId17"/>
    <sheet name="Auto" sheetId="37" r:id="rId18"/>
    <sheet name="Helper" sheetId="39" r:id="rId19"/>
    <sheet name="Consultant" sheetId="40" r:id="rId20"/>
    <sheet name="Meal Entertainment" sheetId="38" r:id="rId21"/>
    <sheet name="Telephone n communication" sheetId="41" r:id="rId22"/>
    <sheet name="Accounting Fee" sheetId="42" r:id="rId23"/>
    <sheet name="Building Maintenace" sheetId="43" r:id="rId24"/>
    <sheet name="Rent" sheetId="44" r:id="rId25"/>
    <sheet name="travelling" sheetId="45" r:id="rId26"/>
    <sheet name="Utilites" sheetId="46" r:id="rId27"/>
    <sheet name="Br" sheetId="47" r:id="rId28"/>
    <sheet name="PEnalty" sheetId="48" r:id="rId29"/>
    <sheet name="Cash book" sheetId="3" state="hidden" r:id="rId30"/>
    <sheet name="BD" sheetId="4" state="hidden" r:id="rId31"/>
    <sheet name="Annual Plan" sheetId="5" state="hidden" r:id="rId32"/>
    <sheet name="SUM" sheetId="6" state="hidden" r:id="rId33"/>
    <sheet name="Side Job" sheetId="7" state="hidden" r:id="rId34"/>
    <sheet name="Account payable" sheetId="8" state="hidden" r:id="rId35"/>
  </sheets>
  <externalReferences>
    <externalReference r:id="rId36"/>
    <externalReference r:id="rId37"/>
  </externalReferences>
  <definedNames>
    <definedName name="_xlnm.Print_Area" localSheetId="5">'Comparative FS'!$A$1:$D$39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3" l="1"/>
  <c r="K3" i="10"/>
  <c r="I10" i="11" s="1"/>
  <c r="Q10" i="11" s="1"/>
  <c r="N34" i="29"/>
  <c r="L34" i="29"/>
  <c r="P10" i="11"/>
  <c r="K10" i="11"/>
  <c r="G7" i="35"/>
  <c r="G8" i="35" s="1"/>
  <c r="G9" i="35" s="1"/>
  <c r="G10" i="35" s="1"/>
  <c r="G11" i="35" s="1"/>
  <c r="G12" i="35" s="1"/>
  <c r="G13" i="35" s="1"/>
  <c r="G14" i="35" s="1"/>
  <c r="G15" i="35" s="1"/>
  <c r="G16" i="35" s="1"/>
  <c r="G17" i="35" s="1"/>
  <c r="G18" i="35" s="1"/>
  <c r="G19" i="35" s="1"/>
  <c r="G20" i="35" s="1"/>
  <c r="G21" i="35" s="1"/>
  <c r="G22" i="35" s="1"/>
  <c r="G23" i="35" s="1"/>
  <c r="G24" i="35" s="1"/>
  <c r="G25" i="35" s="1"/>
  <c r="G26" i="35" s="1"/>
  <c r="G27" i="35" s="1"/>
  <c r="G28" i="35" s="1"/>
  <c r="G29" i="35" s="1"/>
  <c r="G30" i="35" s="1"/>
  <c r="G31" i="35" s="1"/>
  <c r="G32" i="35" s="1"/>
  <c r="G33" i="35" s="1"/>
  <c r="G34" i="35" s="1"/>
  <c r="G35" i="35" s="1"/>
  <c r="G36" i="35" s="1"/>
  <c r="G6" i="35"/>
  <c r="F34" i="35"/>
  <c r="F15" i="35"/>
  <c r="A15" i="35"/>
  <c r="O26" i="11"/>
  <c r="K7" i="24"/>
  <c r="K5" i="24"/>
  <c r="K45" i="10"/>
  <c r="K43" i="10"/>
  <c r="K44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21" i="10"/>
  <c r="K22" i="10"/>
  <c r="K23" i="10"/>
  <c r="K24" i="10"/>
  <c r="K28" i="10"/>
  <c r="K29" i="10"/>
  <c r="K20" i="10"/>
  <c r="K12" i="10"/>
  <c r="G6" i="31"/>
  <c r="F6" i="31"/>
  <c r="E36" i="35"/>
  <c r="F45" i="29"/>
  <c r="F44" i="29"/>
  <c r="F43" i="29"/>
  <c r="F42" i="29"/>
  <c r="E25" i="13"/>
  <c r="E45" i="13"/>
  <c r="F6" i="48"/>
  <c r="F7" i="48" s="1"/>
  <c r="F8" i="48" s="1"/>
  <c r="F9" i="48" s="1"/>
  <c r="F10" i="48" s="1"/>
  <c r="F11" i="48" s="1"/>
  <c r="F12" i="48" s="1"/>
  <c r="F6" i="47"/>
  <c r="F7" i="47" s="1"/>
  <c r="F8" i="47" s="1"/>
  <c r="F5" i="46"/>
  <c r="F6" i="46" s="1"/>
  <c r="F6" i="45"/>
  <c r="F7" i="45" s="1"/>
  <c r="F6" i="44"/>
  <c r="F6" i="43"/>
  <c r="F5" i="42"/>
  <c r="F6" i="41"/>
  <c r="F7" i="41" s="1"/>
  <c r="F7" i="38"/>
  <c r="F8" i="38" s="1"/>
  <c r="F9" i="38" s="1"/>
  <c r="F10" i="38" s="1"/>
  <c r="F11" i="38" s="1"/>
  <c r="F12" i="38" s="1"/>
  <c r="F13" i="38" s="1"/>
  <c r="F14" i="38" s="1"/>
  <c r="F15" i="38" s="1"/>
  <c r="F5" i="40"/>
  <c r="F5" i="37"/>
  <c r="F6" i="37" s="1"/>
  <c r="F7" i="37" s="1"/>
  <c r="F8" i="37" s="1"/>
  <c r="F9" i="37" s="1"/>
  <c r="F10" i="37" s="1"/>
  <c r="F11" i="37" s="1"/>
  <c r="F12" i="37" s="1"/>
  <c r="G6" i="36"/>
  <c r="G6" i="30"/>
  <c r="F34" i="29"/>
  <c r="H6" i="29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F15" i="29"/>
  <c r="B15" i="29"/>
  <c r="D24" i="28"/>
  <c r="D4" i="28" s="1"/>
  <c r="C24" i="28"/>
  <c r="D3" i="28" s="1"/>
  <c r="D58" i="34"/>
  <c r="D4" i="34" s="1"/>
  <c r="F71" i="9"/>
  <c r="C71" i="9" s="1"/>
  <c r="D71" i="9" s="1"/>
  <c r="D72" i="9" s="1"/>
  <c r="F72" i="9"/>
  <c r="C72" i="9"/>
  <c r="A71" i="9"/>
  <c r="A72" i="9" s="1"/>
  <c r="Q6" i="11"/>
  <c r="D8" i="33"/>
  <c r="D5" i="33"/>
  <c r="D4" i="33"/>
  <c r="D3" i="33"/>
  <c r="D81" i="33"/>
  <c r="C81" i="33"/>
  <c r="A79" i="33"/>
  <c r="A80" i="33" s="1"/>
  <c r="H6" i="32"/>
  <c r="H7" i="32" s="1"/>
  <c r="H8" i="32" s="1"/>
  <c r="H9" i="32" s="1"/>
  <c r="E29" i="13"/>
  <c r="E38" i="13"/>
  <c r="E13" i="13"/>
  <c r="E40" i="13" l="1"/>
  <c r="G7" i="36"/>
  <c r="G8" i="36" s="1"/>
  <c r="D5" i="28"/>
  <c r="D8" i="28" s="1"/>
  <c r="C13" i="12" l="1"/>
  <c r="C14" i="12"/>
  <c r="C15" i="12"/>
  <c r="C16" i="12"/>
  <c r="C17" i="12"/>
  <c r="C18" i="12"/>
  <c r="C19" i="12"/>
  <c r="C21" i="12"/>
  <c r="C22" i="12"/>
  <c r="C24" i="12"/>
  <c r="C25" i="12"/>
  <c r="C26" i="12"/>
  <c r="C27" i="12"/>
  <c r="C28" i="12"/>
  <c r="C29" i="12"/>
  <c r="C30" i="12"/>
  <c r="C31" i="12"/>
  <c r="C12" i="12"/>
  <c r="Q23" i="11"/>
  <c r="Q7" i="11"/>
  <c r="P9" i="11"/>
  <c r="Q9" i="11"/>
  <c r="P11" i="11"/>
  <c r="Q11" i="11"/>
  <c r="P12" i="11"/>
  <c r="Q12" i="11"/>
  <c r="P13" i="11"/>
  <c r="Q13" i="11"/>
  <c r="P14" i="11"/>
  <c r="Q14" i="11"/>
  <c r="P15" i="11"/>
  <c r="Q15" i="11"/>
  <c r="P16" i="11"/>
  <c r="Q16" i="11"/>
  <c r="P17" i="11"/>
  <c r="Q17" i="11"/>
  <c r="P18" i="11"/>
  <c r="Q18" i="11"/>
  <c r="P19" i="11"/>
  <c r="Q19" i="11"/>
  <c r="P20" i="11"/>
  <c r="Q20" i="11"/>
  <c r="P21" i="11"/>
  <c r="P22" i="11"/>
  <c r="Q22" i="11"/>
  <c r="P24" i="11"/>
  <c r="Q24" i="11"/>
  <c r="P25" i="11"/>
  <c r="Q25" i="11"/>
  <c r="P26" i="11"/>
  <c r="Q26" i="11"/>
  <c r="P27" i="11"/>
  <c r="Q27" i="11"/>
  <c r="P28" i="11"/>
  <c r="P29" i="11"/>
  <c r="Q29" i="11"/>
  <c r="P30" i="11"/>
  <c r="Q30" i="11"/>
  <c r="P31" i="11"/>
  <c r="Q31" i="11"/>
  <c r="P32" i="11"/>
  <c r="Q32" i="11"/>
  <c r="P33" i="11"/>
  <c r="Q33" i="11"/>
  <c r="P34" i="11"/>
  <c r="Q34" i="11"/>
  <c r="P35" i="11"/>
  <c r="Q35" i="11"/>
  <c r="P36" i="11"/>
  <c r="Q36" i="11"/>
  <c r="P37" i="11"/>
  <c r="Q37" i="11"/>
  <c r="P38" i="11"/>
  <c r="Q38" i="11"/>
  <c r="Q39" i="11"/>
  <c r="P40" i="11"/>
  <c r="Q40" i="11"/>
  <c r="P41" i="11"/>
  <c r="Q41" i="11"/>
  <c r="Q42" i="11"/>
  <c r="P43" i="11"/>
  <c r="Q43" i="11"/>
  <c r="P44" i="11"/>
  <c r="Q44" i="11"/>
  <c r="P45" i="11"/>
  <c r="Q45" i="11"/>
  <c r="P46" i="11"/>
  <c r="Q46" i="11"/>
  <c r="P47" i="11"/>
  <c r="Q47" i="11"/>
  <c r="P48" i="11"/>
  <c r="Q48" i="11"/>
  <c r="P49" i="11"/>
  <c r="Q49" i="11"/>
  <c r="P50" i="11"/>
  <c r="Q50" i="11"/>
  <c r="P51" i="11"/>
  <c r="Q51" i="11"/>
  <c r="P52" i="11"/>
  <c r="Q52" i="11"/>
  <c r="P53" i="11"/>
  <c r="Q53" i="11"/>
  <c r="P54" i="11"/>
  <c r="Q54" i="11"/>
  <c r="H42" i="11"/>
  <c r="I3" i="10"/>
  <c r="F48" i="11"/>
  <c r="F36" i="11"/>
  <c r="F44" i="11"/>
  <c r="F38" i="11"/>
  <c r="F32" i="11"/>
  <c r="F31" i="11"/>
  <c r="F40" i="11"/>
  <c r="F41" i="11"/>
  <c r="C8" i="12" l="1"/>
  <c r="F15" i="9"/>
  <c r="C15" i="9" s="1"/>
  <c r="F16" i="9"/>
  <c r="H3" i="9"/>
  <c r="E7" i="10"/>
  <c r="E6" i="10"/>
  <c r="C6" i="10" s="1"/>
  <c r="C5" i="10"/>
  <c r="B6" i="10" l="1"/>
  <c r="F27" i="25" l="1"/>
  <c r="E27" i="25"/>
  <c r="D27" i="25"/>
  <c r="F28" i="25"/>
  <c r="E28" i="25"/>
  <c r="D28" i="25"/>
  <c r="B1" i="25" l="1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51" i="10"/>
  <c r="C51" i="10" s="1"/>
  <c r="E50" i="10"/>
  <c r="C50" i="10" s="1"/>
  <c r="E49" i="10"/>
  <c r="C49" i="10" s="1"/>
  <c r="E48" i="10"/>
  <c r="C48" i="10" s="1"/>
  <c r="E47" i="10"/>
  <c r="C47" i="10" s="1"/>
  <c r="E46" i="10"/>
  <c r="C46" i="10" s="1"/>
  <c r="E45" i="10"/>
  <c r="C45" i="10" s="1"/>
  <c r="E44" i="10"/>
  <c r="C44" i="10" s="1"/>
  <c r="E43" i="10"/>
  <c r="C43" i="10" s="1"/>
  <c r="E42" i="10"/>
  <c r="C42" i="10" s="1"/>
  <c r="E41" i="10"/>
  <c r="C41" i="10" s="1"/>
  <c r="E40" i="10"/>
  <c r="C40" i="10" s="1"/>
  <c r="E39" i="10"/>
  <c r="C39" i="10" s="1"/>
  <c r="C38" i="10"/>
  <c r="C37" i="10"/>
  <c r="C36" i="10"/>
  <c r="C35" i="10"/>
  <c r="C34" i="10"/>
  <c r="C33" i="10"/>
  <c r="C32" i="10"/>
  <c r="C31" i="10"/>
  <c r="C30" i="10"/>
  <c r="E29" i="10"/>
  <c r="C29" i="10" s="1"/>
  <c r="E28" i="10"/>
  <c r="C28" i="10" s="1"/>
  <c r="E27" i="10"/>
  <c r="C27" i="10" s="1"/>
  <c r="E26" i="10"/>
  <c r="C26" i="10" s="1"/>
  <c r="E25" i="10"/>
  <c r="C25" i="10" s="1"/>
  <c r="E24" i="10"/>
  <c r="C24" i="10" s="1"/>
  <c r="E23" i="10"/>
  <c r="C23" i="10" s="1"/>
  <c r="E22" i="10"/>
  <c r="C22" i="10" s="1"/>
  <c r="E21" i="10"/>
  <c r="C21" i="10" s="1"/>
  <c r="E20" i="10"/>
  <c r="C20" i="10" s="1"/>
  <c r="E19" i="10"/>
  <c r="C19" i="10" s="1"/>
  <c r="E18" i="10"/>
  <c r="C18" i="10" s="1"/>
  <c r="E17" i="10"/>
  <c r="C17" i="10" s="1"/>
  <c r="E16" i="10"/>
  <c r="C16" i="10" s="1"/>
  <c r="E15" i="10"/>
  <c r="C15" i="10" s="1"/>
  <c r="E14" i="10"/>
  <c r="C14" i="10" s="1"/>
  <c r="E13" i="10"/>
  <c r="C13" i="10" s="1"/>
  <c r="E12" i="10"/>
  <c r="C12" i="10" s="1"/>
  <c r="E11" i="10"/>
  <c r="C11" i="10" s="1"/>
  <c r="E10" i="10"/>
  <c r="C10" i="10" s="1"/>
  <c r="E9" i="10"/>
  <c r="C9" i="10" s="1"/>
  <c r="E8" i="10"/>
  <c r="C8" i="10" s="1"/>
  <c r="C7" i="10"/>
  <c r="B7" i="10" s="1"/>
  <c r="J3" i="10"/>
  <c r="I28" i="11" s="1"/>
  <c r="H3" i="10"/>
  <c r="H23" i="11" s="1"/>
  <c r="P23" i="11" s="1"/>
  <c r="G3" i="10"/>
  <c r="F3" i="10"/>
  <c r="F909" i="9"/>
  <c r="F908" i="9"/>
  <c r="F907" i="9"/>
  <c r="F906" i="9"/>
  <c r="F905" i="9"/>
  <c r="F904" i="9"/>
  <c r="F903" i="9"/>
  <c r="F902" i="9"/>
  <c r="F901" i="9"/>
  <c r="F900" i="9"/>
  <c r="F899" i="9"/>
  <c r="F898" i="9"/>
  <c r="F897" i="9"/>
  <c r="F896" i="9"/>
  <c r="F895" i="9"/>
  <c r="F894" i="9"/>
  <c r="F893" i="9"/>
  <c r="F892" i="9"/>
  <c r="F891" i="9"/>
  <c r="F890" i="9"/>
  <c r="F889" i="9"/>
  <c r="F888" i="9"/>
  <c r="F887" i="9"/>
  <c r="F886" i="9"/>
  <c r="F885" i="9"/>
  <c r="F884" i="9"/>
  <c r="F883" i="9"/>
  <c r="F882" i="9"/>
  <c r="F881" i="9"/>
  <c r="F880" i="9"/>
  <c r="F879" i="9"/>
  <c r="F878" i="9"/>
  <c r="F877" i="9"/>
  <c r="F876" i="9"/>
  <c r="F875" i="9"/>
  <c r="F874" i="9"/>
  <c r="F873" i="9"/>
  <c r="F872" i="9"/>
  <c r="F871" i="9"/>
  <c r="F870" i="9"/>
  <c r="F869" i="9"/>
  <c r="F868" i="9"/>
  <c r="F867" i="9"/>
  <c r="F866" i="9"/>
  <c r="F865" i="9"/>
  <c r="F864" i="9"/>
  <c r="F863" i="9"/>
  <c r="F862" i="9"/>
  <c r="F861" i="9"/>
  <c r="F860" i="9"/>
  <c r="F859" i="9"/>
  <c r="F858" i="9"/>
  <c r="F857" i="9"/>
  <c r="F856" i="9"/>
  <c r="F855" i="9"/>
  <c r="F854" i="9"/>
  <c r="F853" i="9"/>
  <c r="F852" i="9"/>
  <c r="F851" i="9"/>
  <c r="F850" i="9"/>
  <c r="F849" i="9"/>
  <c r="F848" i="9"/>
  <c r="F847" i="9"/>
  <c r="F846" i="9"/>
  <c r="F845" i="9"/>
  <c r="F844" i="9"/>
  <c r="F843" i="9"/>
  <c r="F842" i="9"/>
  <c r="F841" i="9"/>
  <c r="F840" i="9"/>
  <c r="F839" i="9"/>
  <c r="F838" i="9"/>
  <c r="F837" i="9"/>
  <c r="F836" i="9"/>
  <c r="F835" i="9"/>
  <c r="F834" i="9"/>
  <c r="F833" i="9"/>
  <c r="F832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1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30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9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8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70" i="9"/>
  <c r="C70" i="9" s="1"/>
  <c r="F69" i="9"/>
  <c r="C69" i="9" s="1"/>
  <c r="F68" i="9"/>
  <c r="C68" i="9" s="1"/>
  <c r="F67" i="9"/>
  <c r="C67" i="9" s="1"/>
  <c r="F66" i="9"/>
  <c r="C66" i="9" s="1"/>
  <c r="F65" i="9"/>
  <c r="C65" i="9" s="1"/>
  <c r="F64" i="9"/>
  <c r="C64" i="9" s="1"/>
  <c r="F63" i="9"/>
  <c r="C63" i="9" s="1"/>
  <c r="F62" i="9"/>
  <c r="C62" i="9" s="1"/>
  <c r="F61" i="9"/>
  <c r="C61" i="9" s="1"/>
  <c r="F60" i="9"/>
  <c r="C60" i="9" s="1"/>
  <c r="F59" i="9"/>
  <c r="C59" i="9" s="1"/>
  <c r="F58" i="9"/>
  <c r="C58" i="9" s="1"/>
  <c r="F57" i="9"/>
  <c r="C57" i="9" s="1"/>
  <c r="F56" i="9"/>
  <c r="C56" i="9" s="1"/>
  <c r="F55" i="9"/>
  <c r="C55" i="9" s="1"/>
  <c r="F54" i="9"/>
  <c r="C54" i="9" s="1"/>
  <c r="F53" i="9"/>
  <c r="C53" i="9" s="1"/>
  <c r="F52" i="9"/>
  <c r="C52" i="9" s="1"/>
  <c r="F51" i="9"/>
  <c r="C51" i="9" s="1"/>
  <c r="F50" i="9"/>
  <c r="C50" i="9" s="1"/>
  <c r="F49" i="9"/>
  <c r="C49" i="9" s="1"/>
  <c r="F48" i="9"/>
  <c r="C48" i="9" s="1"/>
  <c r="F47" i="9"/>
  <c r="C47" i="9" s="1"/>
  <c r="F46" i="9"/>
  <c r="C46" i="9" s="1"/>
  <c r="F45" i="9"/>
  <c r="C45" i="9"/>
  <c r="F44" i="9"/>
  <c r="C44" i="9" s="1"/>
  <c r="F43" i="9"/>
  <c r="C43" i="9" s="1"/>
  <c r="F42" i="9"/>
  <c r="C42" i="9" s="1"/>
  <c r="F41" i="9"/>
  <c r="C41" i="9" s="1"/>
  <c r="F40" i="9"/>
  <c r="C40" i="9" s="1"/>
  <c r="F39" i="9"/>
  <c r="C39" i="9" s="1"/>
  <c r="F38" i="9"/>
  <c r="C38" i="9" s="1"/>
  <c r="F37" i="9"/>
  <c r="C37" i="9" s="1"/>
  <c r="F36" i="9"/>
  <c r="C36" i="9" s="1"/>
  <c r="F35" i="9"/>
  <c r="C35" i="9" s="1"/>
  <c r="F34" i="9"/>
  <c r="C34" i="9" s="1"/>
  <c r="F33" i="9"/>
  <c r="C33" i="9" s="1"/>
  <c r="F32" i="9"/>
  <c r="C32" i="9" s="1"/>
  <c r="F31" i="9"/>
  <c r="C31" i="9" s="1"/>
  <c r="F30" i="9"/>
  <c r="C30" i="9" s="1"/>
  <c r="F29" i="9"/>
  <c r="C29" i="9" s="1"/>
  <c r="F28" i="9"/>
  <c r="C28" i="9" s="1"/>
  <c r="F27" i="9"/>
  <c r="C27" i="9" s="1"/>
  <c r="F26" i="9"/>
  <c r="C26" i="9" s="1"/>
  <c r="F25" i="9"/>
  <c r="C25" i="9" s="1"/>
  <c r="F24" i="9"/>
  <c r="C24" i="9" s="1"/>
  <c r="F23" i="9"/>
  <c r="C23" i="9" s="1"/>
  <c r="F22" i="9"/>
  <c r="C22" i="9" s="1"/>
  <c r="F21" i="9"/>
  <c r="C21" i="9" s="1"/>
  <c r="F20" i="9"/>
  <c r="C20" i="9" s="1"/>
  <c r="F19" i="9"/>
  <c r="C19" i="9" s="1"/>
  <c r="F18" i="9"/>
  <c r="C18" i="9" s="1"/>
  <c r="F17" i="9"/>
  <c r="C17" i="9" s="1"/>
  <c r="C16" i="9"/>
  <c r="F14" i="9"/>
  <c r="C14" i="9" s="1"/>
  <c r="F13" i="9"/>
  <c r="C13" i="9" s="1"/>
  <c r="F12" i="9"/>
  <c r="C12" i="9" s="1"/>
  <c r="F11" i="9"/>
  <c r="C11" i="9" s="1"/>
  <c r="F10" i="9"/>
  <c r="C10" i="9" s="1"/>
  <c r="F9" i="9"/>
  <c r="C9" i="9" s="1"/>
  <c r="F8" i="9"/>
  <c r="C8" i="9" s="1"/>
  <c r="F7" i="9"/>
  <c r="C7" i="9" s="1"/>
  <c r="F6" i="9"/>
  <c r="Y3" i="9"/>
  <c r="X3" i="9"/>
  <c r="W3" i="9"/>
  <c r="V3" i="9"/>
  <c r="U3" i="9"/>
  <c r="T3" i="9"/>
  <c r="S3" i="9"/>
  <c r="R3" i="9"/>
  <c r="Q3" i="9"/>
  <c r="P3" i="9"/>
  <c r="O3" i="9"/>
  <c r="N3" i="9"/>
  <c r="M3" i="9"/>
  <c r="F33" i="11" s="1"/>
  <c r="L3" i="9"/>
  <c r="F45" i="11" s="1"/>
  <c r="K3" i="9"/>
  <c r="J3" i="9"/>
  <c r="I3" i="9"/>
  <c r="G23" i="11" s="1"/>
  <c r="G3" i="9"/>
  <c r="G1" i="24" l="1"/>
  <c r="K8" i="11" s="1"/>
  <c r="Q8" i="11" s="1"/>
  <c r="H8" i="11"/>
  <c r="C3" i="10"/>
  <c r="F47" i="11"/>
  <c r="F49" i="11"/>
  <c r="G7" i="11"/>
  <c r="F3" i="9"/>
  <c r="F39" i="11"/>
  <c r="P39" i="11" s="1"/>
  <c r="F35" i="11"/>
  <c r="F42" i="11"/>
  <c r="C6" i="9"/>
  <c r="C3" i="9" s="1"/>
  <c r="F1" i="9"/>
  <c r="E3" i="10"/>
  <c r="H7" i="11" s="1"/>
  <c r="P7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C20" i="12" l="1"/>
  <c r="D6" i="9"/>
  <c r="D7" i="9" s="1"/>
  <c r="D8" i="9" s="1"/>
  <c r="D9" i="9" s="1"/>
  <c r="D10" i="9" s="1"/>
  <c r="D11" i="9" s="1"/>
  <c r="D12" i="9" s="1"/>
  <c r="D13" i="9" s="1"/>
  <c r="D14" i="9" s="1"/>
  <c r="D15" i="9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E911" i="24"/>
  <c r="E910" i="24"/>
  <c r="E909" i="24"/>
  <c r="E908" i="24"/>
  <c r="E907" i="24"/>
  <c r="E906" i="24"/>
  <c r="E905" i="24"/>
  <c r="E904" i="24"/>
  <c r="E903" i="24"/>
  <c r="E902" i="24"/>
  <c r="E901" i="24"/>
  <c r="E900" i="24"/>
  <c r="E899" i="24"/>
  <c r="E898" i="24"/>
  <c r="E897" i="24"/>
  <c r="E896" i="24"/>
  <c r="E895" i="24"/>
  <c r="E894" i="24"/>
  <c r="E893" i="24"/>
  <c r="E892" i="24"/>
  <c r="E891" i="24"/>
  <c r="E890" i="24"/>
  <c r="E889" i="24"/>
  <c r="E888" i="24"/>
  <c r="E887" i="24"/>
  <c r="E886" i="24"/>
  <c r="E885" i="24"/>
  <c r="E884" i="24"/>
  <c r="E883" i="24"/>
  <c r="E882" i="24"/>
  <c r="E881" i="24"/>
  <c r="E880" i="24"/>
  <c r="E879" i="24"/>
  <c r="E878" i="24"/>
  <c r="E877" i="24"/>
  <c r="E876" i="24"/>
  <c r="E875" i="24"/>
  <c r="E874" i="24"/>
  <c r="E873" i="24"/>
  <c r="E872" i="24"/>
  <c r="E871" i="24"/>
  <c r="E870" i="24"/>
  <c r="E869" i="24"/>
  <c r="E868" i="24"/>
  <c r="E867" i="24"/>
  <c r="E866" i="24"/>
  <c r="E865" i="24"/>
  <c r="E864" i="24"/>
  <c r="E863" i="24"/>
  <c r="E862" i="24"/>
  <c r="E861" i="24"/>
  <c r="E860" i="24"/>
  <c r="E859" i="24"/>
  <c r="E858" i="24"/>
  <c r="E857" i="24"/>
  <c r="E856" i="24"/>
  <c r="E855" i="24"/>
  <c r="E854" i="24"/>
  <c r="E853" i="24"/>
  <c r="E852" i="24"/>
  <c r="E851" i="24"/>
  <c r="E850" i="24"/>
  <c r="E849" i="24"/>
  <c r="E848" i="24"/>
  <c r="E847" i="24"/>
  <c r="E846" i="24"/>
  <c r="E845" i="24"/>
  <c r="E844" i="24"/>
  <c r="E843" i="24"/>
  <c r="E842" i="24"/>
  <c r="E841" i="24"/>
  <c r="E840" i="24"/>
  <c r="E839" i="24"/>
  <c r="E838" i="24"/>
  <c r="E837" i="24"/>
  <c r="E836" i="24"/>
  <c r="E835" i="24"/>
  <c r="E834" i="24"/>
  <c r="E833" i="24"/>
  <c r="E832" i="24"/>
  <c r="E831" i="24"/>
  <c r="E830" i="24"/>
  <c r="E829" i="24"/>
  <c r="E828" i="24"/>
  <c r="E827" i="24"/>
  <c r="E826" i="24"/>
  <c r="E825" i="24"/>
  <c r="E824" i="24"/>
  <c r="E823" i="24"/>
  <c r="E822" i="24"/>
  <c r="E821" i="24"/>
  <c r="E820" i="24"/>
  <c r="E819" i="24"/>
  <c r="E818" i="24"/>
  <c r="E817" i="24"/>
  <c r="E816" i="24"/>
  <c r="E815" i="24"/>
  <c r="E814" i="24"/>
  <c r="E813" i="24"/>
  <c r="E812" i="24"/>
  <c r="E811" i="24"/>
  <c r="E810" i="24"/>
  <c r="E809" i="24"/>
  <c r="E808" i="24"/>
  <c r="E807" i="24"/>
  <c r="E806" i="24"/>
  <c r="E805" i="24"/>
  <c r="E804" i="24"/>
  <c r="E803" i="24"/>
  <c r="E802" i="24"/>
  <c r="E801" i="24"/>
  <c r="E800" i="24"/>
  <c r="E799" i="24"/>
  <c r="E798" i="24"/>
  <c r="E797" i="24"/>
  <c r="E796" i="24"/>
  <c r="E795" i="24"/>
  <c r="E794" i="24"/>
  <c r="E793" i="24"/>
  <c r="E792" i="24"/>
  <c r="E791" i="24"/>
  <c r="E790" i="24"/>
  <c r="E789" i="24"/>
  <c r="E788" i="24"/>
  <c r="E787" i="24"/>
  <c r="E786" i="24"/>
  <c r="E785" i="24"/>
  <c r="E784" i="24"/>
  <c r="E783" i="24"/>
  <c r="E782" i="24"/>
  <c r="E781" i="24"/>
  <c r="E780" i="24"/>
  <c r="E779" i="24"/>
  <c r="E778" i="24"/>
  <c r="E777" i="24"/>
  <c r="E776" i="24"/>
  <c r="E775" i="24"/>
  <c r="E774" i="24"/>
  <c r="E773" i="24"/>
  <c r="E772" i="24"/>
  <c r="E771" i="24"/>
  <c r="E770" i="24"/>
  <c r="E769" i="24"/>
  <c r="E768" i="24"/>
  <c r="E767" i="24"/>
  <c r="E766" i="24"/>
  <c r="E765" i="24"/>
  <c r="E764" i="24"/>
  <c r="E763" i="24"/>
  <c r="E762" i="24"/>
  <c r="E761" i="24"/>
  <c r="E760" i="24"/>
  <c r="E759" i="24"/>
  <c r="E758" i="24"/>
  <c r="E757" i="24"/>
  <c r="E756" i="24"/>
  <c r="E755" i="24"/>
  <c r="E754" i="24"/>
  <c r="E753" i="24"/>
  <c r="E752" i="24"/>
  <c r="E751" i="24"/>
  <c r="E750" i="24"/>
  <c r="E749" i="24"/>
  <c r="E748" i="24"/>
  <c r="E747" i="24"/>
  <c r="E746" i="24"/>
  <c r="E745" i="24"/>
  <c r="E744" i="24"/>
  <c r="E743" i="24"/>
  <c r="E742" i="24"/>
  <c r="E741" i="24"/>
  <c r="E740" i="24"/>
  <c r="E739" i="24"/>
  <c r="E738" i="24"/>
  <c r="E737" i="24"/>
  <c r="E736" i="24"/>
  <c r="E735" i="24"/>
  <c r="E734" i="24"/>
  <c r="E733" i="24"/>
  <c r="E732" i="24"/>
  <c r="E731" i="24"/>
  <c r="E730" i="24"/>
  <c r="E729" i="24"/>
  <c r="E728" i="24"/>
  <c r="E727" i="24"/>
  <c r="E726" i="24"/>
  <c r="E725" i="24"/>
  <c r="E724" i="24"/>
  <c r="E723" i="24"/>
  <c r="E722" i="24"/>
  <c r="E721" i="24"/>
  <c r="E720" i="24"/>
  <c r="E719" i="24"/>
  <c r="E718" i="24"/>
  <c r="E717" i="24"/>
  <c r="E716" i="24"/>
  <c r="E715" i="24"/>
  <c r="E714" i="24"/>
  <c r="E713" i="24"/>
  <c r="E712" i="24"/>
  <c r="E711" i="24"/>
  <c r="E710" i="24"/>
  <c r="E709" i="24"/>
  <c r="E708" i="24"/>
  <c r="E707" i="24"/>
  <c r="E706" i="24"/>
  <c r="E705" i="24"/>
  <c r="E704" i="24"/>
  <c r="E703" i="24"/>
  <c r="E702" i="24"/>
  <c r="E701" i="24"/>
  <c r="E700" i="24"/>
  <c r="E699" i="24"/>
  <c r="E698" i="24"/>
  <c r="E697" i="24"/>
  <c r="E696" i="24"/>
  <c r="E695" i="24"/>
  <c r="E694" i="24"/>
  <c r="E693" i="24"/>
  <c r="E692" i="24"/>
  <c r="E691" i="24"/>
  <c r="E690" i="24"/>
  <c r="E689" i="24"/>
  <c r="E688" i="24"/>
  <c r="E687" i="24"/>
  <c r="E686" i="24"/>
  <c r="E685" i="24"/>
  <c r="E684" i="24"/>
  <c r="E683" i="24"/>
  <c r="E682" i="24"/>
  <c r="E681" i="24"/>
  <c r="E680" i="24"/>
  <c r="E679" i="24"/>
  <c r="E678" i="24"/>
  <c r="E677" i="24"/>
  <c r="E676" i="24"/>
  <c r="E675" i="24"/>
  <c r="E674" i="24"/>
  <c r="E673" i="24"/>
  <c r="E672" i="24"/>
  <c r="E671" i="24"/>
  <c r="E670" i="24"/>
  <c r="E669" i="24"/>
  <c r="E668" i="24"/>
  <c r="E667" i="24"/>
  <c r="E666" i="24"/>
  <c r="E665" i="24"/>
  <c r="E664" i="24"/>
  <c r="E663" i="24"/>
  <c r="E662" i="24"/>
  <c r="E661" i="24"/>
  <c r="E660" i="24"/>
  <c r="E659" i="24"/>
  <c r="E658" i="24"/>
  <c r="E657" i="24"/>
  <c r="E656" i="24"/>
  <c r="E655" i="24"/>
  <c r="E654" i="24"/>
  <c r="E653" i="24"/>
  <c r="E652" i="24"/>
  <c r="E651" i="24"/>
  <c r="E650" i="24"/>
  <c r="E649" i="24"/>
  <c r="E648" i="24"/>
  <c r="E647" i="24"/>
  <c r="E646" i="24"/>
  <c r="E645" i="24"/>
  <c r="E644" i="24"/>
  <c r="E643" i="24"/>
  <c r="E642" i="24"/>
  <c r="E641" i="24"/>
  <c r="E640" i="24"/>
  <c r="E639" i="24"/>
  <c r="E638" i="24"/>
  <c r="E637" i="24"/>
  <c r="E636" i="24"/>
  <c r="E635" i="24"/>
  <c r="E634" i="24"/>
  <c r="E633" i="24"/>
  <c r="E632" i="24"/>
  <c r="E631" i="24"/>
  <c r="E630" i="24"/>
  <c r="E629" i="24"/>
  <c r="E628" i="24"/>
  <c r="E627" i="24"/>
  <c r="E626" i="24"/>
  <c r="E625" i="24"/>
  <c r="E624" i="24"/>
  <c r="E623" i="24"/>
  <c r="E622" i="24"/>
  <c r="E621" i="24"/>
  <c r="E620" i="24"/>
  <c r="E619" i="24"/>
  <c r="E618" i="24"/>
  <c r="E617" i="24"/>
  <c r="E616" i="24"/>
  <c r="E615" i="24"/>
  <c r="E614" i="24"/>
  <c r="E613" i="24"/>
  <c r="E612" i="24"/>
  <c r="E611" i="24"/>
  <c r="E610" i="24"/>
  <c r="E609" i="24"/>
  <c r="E608" i="24"/>
  <c r="E607" i="24"/>
  <c r="E606" i="24"/>
  <c r="E605" i="24"/>
  <c r="E604" i="24"/>
  <c r="E603" i="24"/>
  <c r="E602" i="24"/>
  <c r="E601" i="24"/>
  <c r="E600" i="24"/>
  <c r="E599" i="24"/>
  <c r="E598" i="24"/>
  <c r="E597" i="24"/>
  <c r="E596" i="24"/>
  <c r="E595" i="24"/>
  <c r="E594" i="24"/>
  <c r="E593" i="24"/>
  <c r="E592" i="24"/>
  <c r="E591" i="24"/>
  <c r="E590" i="24"/>
  <c r="E589" i="24"/>
  <c r="E588" i="24"/>
  <c r="E587" i="24"/>
  <c r="E586" i="24"/>
  <c r="E585" i="24"/>
  <c r="E584" i="24"/>
  <c r="E583" i="24"/>
  <c r="E582" i="24"/>
  <c r="E581" i="24"/>
  <c r="E580" i="24"/>
  <c r="E579" i="24"/>
  <c r="E578" i="24"/>
  <c r="E577" i="24"/>
  <c r="E576" i="24"/>
  <c r="E575" i="24"/>
  <c r="E574" i="24"/>
  <c r="E573" i="24"/>
  <c r="E572" i="24"/>
  <c r="E571" i="24"/>
  <c r="E570" i="24"/>
  <c r="E569" i="24"/>
  <c r="E568" i="24"/>
  <c r="E567" i="24"/>
  <c r="E566" i="24"/>
  <c r="E565" i="24"/>
  <c r="E564" i="24"/>
  <c r="E563" i="24"/>
  <c r="E562" i="24"/>
  <c r="E561" i="24"/>
  <c r="E560" i="24"/>
  <c r="E559" i="24"/>
  <c r="E558" i="24"/>
  <c r="E557" i="24"/>
  <c r="E556" i="24"/>
  <c r="E555" i="24"/>
  <c r="E554" i="24"/>
  <c r="E553" i="24"/>
  <c r="E552" i="24"/>
  <c r="E551" i="24"/>
  <c r="E550" i="24"/>
  <c r="E549" i="24"/>
  <c r="E548" i="24"/>
  <c r="E547" i="24"/>
  <c r="E546" i="24"/>
  <c r="E545" i="24"/>
  <c r="E544" i="24"/>
  <c r="E543" i="24"/>
  <c r="E542" i="24"/>
  <c r="E541" i="24"/>
  <c r="E540" i="24"/>
  <c r="E539" i="24"/>
  <c r="E538" i="24"/>
  <c r="E537" i="24"/>
  <c r="E536" i="24"/>
  <c r="E535" i="24"/>
  <c r="E534" i="24"/>
  <c r="E533" i="24"/>
  <c r="E532" i="24"/>
  <c r="E531" i="24"/>
  <c r="E530" i="24"/>
  <c r="E529" i="24"/>
  <c r="E528" i="24"/>
  <c r="E527" i="24"/>
  <c r="E526" i="24"/>
  <c r="E525" i="24"/>
  <c r="E524" i="24"/>
  <c r="E523" i="24"/>
  <c r="E522" i="24"/>
  <c r="E521" i="24"/>
  <c r="E520" i="24"/>
  <c r="E519" i="24"/>
  <c r="E518" i="24"/>
  <c r="E517" i="24"/>
  <c r="E516" i="24"/>
  <c r="E515" i="24"/>
  <c r="E514" i="24"/>
  <c r="E513" i="24"/>
  <c r="E512" i="24"/>
  <c r="E511" i="24"/>
  <c r="E510" i="24"/>
  <c r="E509" i="24"/>
  <c r="E508" i="24"/>
  <c r="E507" i="24"/>
  <c r="E506" i="24"/>
  <c r="E505" i="24"/>
  <c r="E504" i="24"/>
  <c r="E503" i="24"/>
  <c r="E502" i="24"/>
  <c r="E501" i="24"/>
  <c r="E500" i="24"/>
  <c r="E499" i="24"/>
  <c r="E498" i="24"/>
  <c r="E497" i="24"/>
  <c r="E496" i="24"/>
  <c r="E495" i="24"/>
  <c r="E494" i="24"/>
  <c r="E493" i="24"/>
  <c r="E492" i="24"/>
  <c r="E491" i="24"/>
  <c r="E490" i="24"/>
  <c r="E489" i="24"/>
  <c r="E488" i="24"/>
  <c r="E487" i="24"/>
  <c r="E486" i="24"/>
  <c r="E485" i="24"/>
  <c r="E484" i="24"/>
  <c r="E483" i="24"/>
  <c r="E482" i="24"/>
  <c r="E481" i="24"/>
  <c r="E480" i="24"/>
  <c r="E479" i="24"/>
  <c r="E478" i="24"/>
  <c r="E477" i="24"/>
  <c r="E476" i="24"/>
  <c r="E475" i="24"/>
  <c r="E474" i="24"/>
  <c r="E473" i="24"/>
  <c r="E472" i="24"/>
  <c r="E471" i="24"/>
  <c r="E470" i="24"/>
  <c r="E469" i="24"/>
  <c r="E468" i="24"/>
  <c r="E467" i="24"/>
  <c r="E466" i="24"/>
  <c r="E465" i="24"/>
  <c r="E464" i="24"/>
  <c r="E463" i="24"/>
  <c r="E462" i="24"/>
  <c r="E461" i="24"/>
  <c r="E460" i="24"/>
  <c r="E459" i="24"/>
  <c r="E458" i="24"/>
  <c r="E457" i="24"/>
  <c r="E456" i="24"/>
  <c r="E455" i="24"/>
  <c r="E454" i="24"/>
  <c r="E453" i="24"/>
  <c r="E452" i="24"/>
  <c r="E451" i="24"/>
  <c r="E450" i="24"/>
  <c r="E449" i="24"/>
  <c r="E448" i="24"/>
  <c r="E447" i="24"/>
  <c r="E446" i="24"/>
  <c r="E445" i="24"/>
  <c r="E444" i="24"/>
  <c r="E443" i="24"/>
  <c r="E442" i="24"/>
  <c r="E441" i="24"/>
  <c r="E440" i="24"/>
  <c r="E439" i="24"/>
  <c r="E438" i="24"/>
  <c r="E437" i="24"/>
  <c r="E436" i="24"/>
  <c r="E435" i="24"/>
  <c r="E434" i="24"/>
  <c r="E433" i="24"/>
  <c r="E432" i="24"/>
  <c r="E431" i="24"/>
  <c r="E430" i="24"/>
  <c r="E429" i="24"/>
  <c r="E428" i="24"/>
  <c r="E427" i="24"/>
  <c r="E426" i="24"/>
  <c r="E425" i="24"/>
  <c r="E424" i="24"/>
  <c r="E423" i="24"/>
  <c r="E422" i="24"/>
  <c r="E421" i="24"/>
  <c r="E420" i="24"/>
  <c r="E419" i="24"/>
  <c r="E418" i="24"/>
  <c r="E417" i="24"/>
  <c r="E416" i="24"/>
  <c r="E415" i="24"/>
  <c r="E414" i="24"/>
  <c r="E413" i="24"/>
  <c r="E412" i="24"/>
  <c r="E411" i="24"/>
  <c r="E410" i="24"/>
  <c r="E409" i="24"/>
  <c r="E408" i="24"/>
  <c r="E407" i="24"/>
  <c r="E406" i="24"/>
  <c r="E405" i="24"/>
  <c r="E404" i="24"/>
  <c r="E403" i="24"/>
  <c r="E402" i="24"/>
  <c r="E401" i="24"/>
  <c r="E400" i="24"/>
  <c r="E399" i="24"/>
  <c r="E398" i="24"/>
  <c r="E397" i="24"/>
  <c r="E396" i="24"/>
  <c r="E395" i="24"/>
  <c r="E394" i="24"/>
  <c r="E393" i="24"/>
  <c r="E392" i="24"/>
  <c r="E391" i="24"/>
  <c r="E390" i="24"/>
  <c r="E389" i="24"/>
  <c r="E388" i="24"/>
  <c r="E387" i="24"/>
  <c r="E386" i="24"/>
  <c r="E385" i="24"/>
  <c r="E384" i="24"/>
  <c r="E383" i="24"/>
  <c r="E382" i="24"/>
  <c r="E381" i="24"/>
  <c r="E380" i="24"/>
  <c r="E379" i="24"/>
  <c r="E378" i="24"/>
  <c r="E377" i="24"/>
  <c r="E376" i="24"/>
  <c r="E375" i="24"/>
  <c r="E374" i="24"/>
  <c r="E373" i="24"/>
  <c r="E372" i="24"/>
  <c r="E371" i="24"/>
  <c r="E370" i="24"/>
  <c r="E369" i="24"/>
  <c r="E368" i="24"/>
  <c r="E367" i="24"/>
  <c r="E366" i="24"/>
  <c r="E365" i="24"/>
  <c r="E364" i="24"/>
  <c r="E363" i="24"/>
  <c r="E362" i="24"/>
  <c r="E361" i="24"/>
  <c r="E360" i="24"/>
  <c r="E359" i="24"/>
  <c r="E358" i="24"/>
  <c r="E357" i="24"/>
  <c r="E356" i="24"/>
  <c r="E355" i="24"/>
  <c r="E354" i="24"/>
  <c r="E353" i="24"/>
  <c r="E352" i="24"/>
  <c r="E351" i="24"/>
  <c r="E350" i="24"/>
  <c r="E349" i="24"/>
  <c r="E348" i="24"/>
  <c r="E347" i="24"/>
  <c r="E346" i="24"/>
  <c r="E345" i="24"/>
  <c r="E344" i="24"/>
  <c r="E343" i="24"/>
  <c r="E342" i="24"/>
  <c r="E341" i="24"/>
  <c r="E340" i="24"/>
  <c r="E339" i="24"/>
  <c r="E338" i="24"/>
  <c r="E337" i="24"/>
  <c r="E336" i="24"/>
  <c r="E335" i="24"/>
  <c r="E334" i="24"/>
  <c r="E333" i="24"/>
  <c r="E332" i="24"/>
  <c r="E331" i="24"/>
  <c r="E330" i="24"/>
  <c r="E329" i="24"/>
  <c r="E328" i="24"/>
  <c r="E327" i="24"/>
  <c r="E326" i="24"/>
  <c r="E325" i="24"/>
  <c r="E324" i="24"/>
  <c r="E323" i="24"/>
  <c r="E322" i="24"/>
  <c r="E321" i="24"/>
  <c r="E320" i="24"/>
  <c r="E319" i="24"/>
  <c r="E318" i="24"/>
  <c r="E317" i="24"/>
  <c r="E316" i="24"/>
  <c r="E315" i="24"/>
  <c r="E314" i="24"/>
  <c r="E313" i="24"/>
  <c r="E312" i="24"/>
  <c r="E311" i="24"/>
  <c r="E310" i="24"/>
  <c r="E309" i="24"/>
  <c r="E308" i="24"/>
  <c r="E307" i="24"/>
  <c r="E306" i="24"/>
  <c r="E305" i="24"/>
  <c r="E304" i="24"/>
  <c r="E303" i="24"/>
  <c r="E302" i="24"/>
  <c r="E301" i="24"/>
  <c r="E300" i="24"/>
  <c r="E299" i="24"/>
  <c r="E298" i="24"/>
  <c r="E297" i="24"/>
  <c r="E296" i="24"/>
  <c r="E295" i="24"/>
  <c r="E294" i="24"/>
  <c r="E293" i="24"/>
  <c r="E292" i="24"/>
  <c r="E291" i="24"/>
  <c r="E290" i="24"/>
  <c r="E289" i="24"/>
  <c r="E288" i="24"/>
  <c r="E287" i="24"/>
  <c r="E286" i="24"/>
  <c r="E285" i="24"/>
  <c r="E284" i="24"/>
  <c r="E283" i="24"/>
  <c r="E282" i="24"/>
  <c r="E281" i="24"/>
  <c r="E280" i="24"/>
  <c r="E279" i="24"/>
  <c r="E278" i="24"/>
  <c r="E277" i="24"/>
  <c r="E276" i="24"/>
  <c r="E275" i="24"/>
  <c r="E274" i="24"/>
  <c r="E273" i="24"/>
  <c r="E272" i="24"/>
  <c r="E271" i="24"/>
  <c r="E270" i="24"/>
  <c r="E269" i="24"/>
  <c r="E268" i="24"/>
  <c r="E267" i="24"/>
  <c r="E266" i="24"/>
  <c r="E265" i="24"/>
  <c r="E264" i="24"/>
  <c r="E263" i="24"/>
  <c r="E262" i="24"/>
  <c r="E261" i="24"/>
  <c r="E13" i="24"/>
  <c r="C13" i="24" s="1"/>
  <c r="E12" i="24"/>
  <c r="C12" i="24" s="1"/>
  <c r="E11" i="24"/>
  <c r="C11" i="24" s="1"/>
  <c r="E10" i="24"/>
  <c r="C10" i="24" s="1"/>
  <c r="E9" i="24"/>
  <c r="C9" i="24" s="1"/>
  <c r="E8" i="24"/>
  <c r="C8" i="24" s="1"/>
  <c r="E7" i="24"/>
  <c r="C7" i="24" s="1"/>
  <c r="E6" i="24"/>
  <c r="C6" i="24" s="1"/>
  <c r="E5" i="24"/>
  <c r="C5" i="24" s="1"/>
  <c r="M3" i="24"/>
  <c r="L3" i="24"/>
  <c r="K3" i="24"/>
  <c r="J3" i="24"/>
  <c r="I3" i="24"/>
  <c r="H3" i="24"/>
  <c r="G3" i="24"/>
  <c r="F1" i="24" s="1"/>
  <c r="F3" i="24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2" i="8"/>
  <c r="G1002" i="7"/>
  <c r="F1002" i="7"/>
  <c r="G1001" i="7"/>
  <c r="F1001" i="7"/>
  <c r="G1000" i="7"/>
  <c r="F1000" i="7"/>
  <c r="G999" i="7"/>
  <c r="F999" i="7"/>
  <c r="G998" i="7"/>
  <c r="F998" i="7"/>
  <c r="G997" i="7"/>
  <c r="F997" i="7"/>
  <c r="G996" i="7"/>
  <c r="F996" i="7"/>
  <c r="G995" i="7"/>
  <c r="F995" i="7"/>
  <c r="G994" i="7"/>
  <c r="F994" i="7"/>
  <c r="G993" i="7"/>
  <c r="F993" i="7"/>
  <c r="G992" i="7"/>
  <c r="F992" i="7"/>
  <c r="G991" i="7"/>
  <c r="F991" i="7"/>
  <c r="G990" i="7"/>
  <c r="F990" i="7"/>
  <c r="G989" i="7"/>
  <c r="F989" i="7"/>
  <c r="G988" i="7"/>
  <c r="F988" i="7"/>
  <c r="G987" i="7"/>
  <c r="F987" i="7"/>
  <c r="G986" i="7"/>
  <c r="F986" i="7"/>
  <c r="G985" i="7"/>
  <c r="F985" i="7"/>
  <c r="G984" i="7"/>
  <c r="F984" i="7"/>
  <c r="G983" i="7"/>
  <c r="F983" i="7"/>
  <c r="G982" i="7"/>
  <c r="F982" i="7"/>
  <c r="G981" i="7"/>
  <c r="F981" i="7"/>
  <c r="G980" i="7"/>
  <c r="F980" i="7"/>
  <c r="G979" i="7"/>
  <c r="F979" i="7"/>
  <c r="G978" i="7"/>
  <c r="F978" i="7"/>
  <c r="G977" i="7"/>
  <c r="F977" i="7"/>
  <c r="G976" i="7"/>
  <c r="F976" i="7"/>
  <c r="G975" i="7"/>
  <c r="F975" i="7"/>
  <c r="G974" i="7"/>
  <c r="F974" i="7"/>
  <c r="G973" i="7"/>
  <c r="F973" i="7"/>
  <c r="G972" i="7"/>
  <c r="F972" i="7"/>
  <c r="G971" i="7"/>
  <c r="F971" i="7"/>
  <c r="G970" i="7"/>
  <c r="F970" i="7"/>
  <c r="G969" i="7"/>
  <c r="F969" i="7"/>
  <c r="G968" i="7"/>
  <c r="F968" i="7"/>
  <c r="G967" i="7"/>
  <c r="F967" i="7"/>
  <c r="G966" i="7"/>
  <c r="F966" i="7"/>
  <c r="G965" i="7"/>
  <c r="F965" i="7"/>
  <c r="G964" i="7"/>
  <c r="F964" i="7"/>
  <c r="G963" i="7"/>
  <c r="F963" i="7"/>
  <c r="G962" i="7"/>
  <c r="F962" i="7"/>
  <c r="G961" i="7"/>
  <c r="F961" i="7"/>
  <c r="G960" i="7"/>
  <c r="F960" i="7"/>
  <c r="G959" i="7"/>
  <c r="F959" i="7"/>
  <c r="G958" i="7"/>
  <c r="F958" i="7"/>
  <c r="G957" i="7"/>
  <c r="F957" i="7"/>
  <c r="G956" i="7"/>
  <c r="F956" i="7"/>
  <c r="G955" i="7"/>
  <c r="F955" i="7"/>
  <c r="G954" i="7"/>
  <c r="F954" i="7"/>
  <c r="G953" i="7"/>
  <c r="F953" i="7"/>
  <c r="G952" i="7"/>
  <c r="F952" i="7"/>
  <c r="G951" i="7"/>
  <c r="F951" i="7"/>
  <c r="G950" i="7"/>
  <c r="F950" i="7"/>
  <c r="G949" i="7"/>
  <c r="F949" i="7"/>
  <c r="G948" i="7"/>
  <c r="F948" i="7"/>
  <c r="G947" i="7"/>
  <c r="F947" i="7"/>
  <c r="G946" i="7"/>
  <c r="F946" i="7"/>
  <c r="G945" i="7"/>
  <c r="F945" i="7"/>
  <c r="G944" i="7"/>
  <c r="F944" i="7"/>
  <c r="G943" i="7"/>
  <c r="F943" i="7"/>
  <c r="G942" i="7"/>
  <c r="F942" i="7"/>
  <c r="G941" i="7"/>
  <c r="F941" i="7"/>
  <c r="G940" i="7"/>
  <c r="F940" i="7"/>
  <c r="G939" i="7"/>
  <c r="F939" i="7"/>
  <c r="G938" i="7"/>
  <c r="F938" i="7"/>
  <c r="G937" i="7"/>
  <c r="F937" i="7"/>
  <c r="G936" i="7"/>
  <c r="F936" i="7"/>
  <c r="G935" i="7"/>
  <c r="F935" i="7"/>
  <c r="G934" i="7"/>
  <c r="F934" i="7"/>
  <c r="G933" i="7"/>
  <c r="F933" i="7"/>
  <c r="G932" i="7"/>
  <c r="F932" i="7"/>
  <c r="G931" i="7"/>
  <c r="F931" i="7"/>
  <c r="G930" i="7"/>
  <c r="F930" i="7"/>
  <c r="G929" i="7"/>
  <c r="F929" i="7"/>
  <c r="G928" i="7"/>
  <c r="F928" i="7"/>
  <c r="G927" i="7"/>
  <c r="F927" i="7"/>
  <c r="G926" i="7"/>
  <c r="F926" i="7"/>
  <c r="G925" i="7"/>
  <c r="F925" i="7"/>
  <c r="G924" i="7"/>
  <c r="F924" i="7"/>
  <c r="G923" i="7"/>
  <c r="F923" i="7"/>
  <c r="G922" i="7"/>
  <c r="F922" i="7"/>
  <c r="G921" i="7"/>
  <c r="F921" i="7"/>
  <c r="G920" i="7"/>
  <c r="F920" i="7"/>
  <c r="G919" i="7"/>
  <c r="F919" i="7"/>
  <c r="G918" i="7"/>
  <c r="F918" i="7"/>
  <c r="G917" i="7"/>
  <c r="F917" i="7"/>
  <c r="G916" i="7"/>
  <c r="F916" i="7"/>
  <c r="G915" i="7"/>
  <c r="F915" i="7"/>
  <c r="G914" i="7"/>
  <c r="F914" i="7"/>
  <c r="G913" i="7"/>
  <c r="F913" i="7"/>
  <c r="G912" i="7"/>
  <c r="F912" i="7"/>
  <c r="G911" i="7"/>
  <c r="F911" i="7"/>
  <c r="G910" i="7"/>
  <c r="F910" i="7"/>
  <c r="G909" i="7"/>
  <c r="F909" i="7"/>
  <c r="G908" i="7"/>
  <c r="F908" i="7"/>
  <c r="G907" i="7"/>
  <c r="F907" i="7"/>
  <c r="G906" i="7"/>
  <c r="F906" i="7"/>
  <c r="G905" i="7"/>
  <c r="F905" i="7"/>
  <c r="G904" i="7"/>
  <c r="F904" i="7"/>
  <c r="G903" i="7"/>
  <c r="F903" i="7"/>
  <c r="G902" i="7"/>
  <c r="F902" i="7"/>
  <c r="G901" i="7"/>
  <c r="F901" i="7"/>
  <c r="G900" i="7"/>
  <c r="F900" i="7"/>
  <c r="G899" i="7"/>
  <c r="F899" i="7"/>
  <c r="G898" i="7"/>
  <c r="F898" i="7"/>
  <c r="G897" i="7"/>
  <c r="F897" i="7"/>
  <c r="G896" i="7"/>
  <c r="F896" i="7"/>
  <c r="G895" i="7"/>
  <c r="F895" i="7"/>
  <c r="G894" i="7"/>
  <c r="F894" i="7"/>
  <c r="G893" i="7"/>
  <c r="F893" i="7"/>
  <c r="G892" i="7"/>
  <c r="F892" i="7"/>
  <c r="G891" i="7"/>
  <c r="F891" i="7"/>
  <c r="G890" i="7"/>
  <c r="F890" i="7"/>
  <c r="G889" i="7"/>
  <c r="F889" i="7"/>
  <c r="G888" i="7"/>
  <c r="F888" i="7"/>
  <c r="G887" i="7"/>
  <c r="F887" i="7"/>
  <c r="G886" i="7"/>
  <c r="F886" i="7"/>
  <c r="G885" i="7"/>
  <c r="F885" i="7"/>
  <c r="G884" i="7"/>
  <c r="F884" i="7"/>
  <c r="G883" i="7"/>
  <c r="F883" i="7"/>
  <c r="G882" i="7"/>
  <c r="F882" i="7"/>
  <c r="G881" i="7"/>
  <c r="F881" i="7"/>
  <c r="G880" i="7"/>
  <c r="F880" i="7"/>
  <c r="G879" i="7"/>
  <c r="F879" i="7"/>
  <c r="G878" i="7"/>
  <c r="F878" i="7"/>
  <c r="G877" i="7"/>
  <c r="F877" i="7"/>
  <c r="G876" i="7"/>
  <c r="F876" i="7"/>
  <c r="G875" i="7"/>
  <c r="F875" i="7"/>
  <c r="G874" i="7"/>
  <c r="F874" i="7"/>
  <c r="G873" i="7"/>
  <c r="F873" i="7"/>
  <c r="G872" i="7"/>
  <c r="F872" i="7"/>
  <c r="G871" i="7"/>
  <c r="F871" i="7"/>
  <c r="G870" i="7"/>
  <c r="F870" i="7"/>
  <c r="G869" i="7"/>
  <c r="F869" i="7"/>
  <c r="G868" i="7"/>
  <c r="F868" i="7"/>
  <c r="G867" i="7"/>
  <c r="F867" i="7"/>
  <c r="G866" i="7"/>
  <c r="F866" i="7"/>
  <c r="G865" i="7"/>
  <c r="F865" i="7"/>
  <c r="G864" i="7"/>
  <c r="F864" i="7"/>
  <c r="G863" i="7"/>
  <c r="F863" i="7"/>
  <c r="G862" i="7"/>
  <c r="F862" i="7"/>
  <c r="G861" i="7"/>
  <c r="F861" i="7"/>
  <c r="G860" i="7"/>
  <c r="F860" i="7"/>
  <c r="G859" i="7"/>
  <c r="F859" i="7"/>
  <c r="G858" i="7"/>
  <c r="F858" i="7"/>
  <c r="G857" i="7"/>
  <c r="F857" i="7"/>
  <c r="G856" i="7"/>
  <c r="F856" i="7"/>
  <c r="G855" i="7"/>
  <c r="F855" i="7"/>
  <c r="G854" i="7"/>
  <c r="F854" i="7"/>
  <c r="G853" i="7"/>
  <c r="F853" i="7"/>
  <c r="G852" i="7"/>
  <c r="F852" i="7"/>
  <c r="G851" i="7"/>
  <c r="F851" i="7"/>
  <c r="G850" i="7"/>
  <c r="F850" i="7"/>
  <c r="G849" i="7"/>
  <c r="F849" i="7"/>
  <c r="G848" i="7"/>
  <c r="F848" i="7"/>
  <c r="G847" i="7"/>
  <c r="F847" i="7"/>
  <c r="G846" i="7"/>
  <c r="F846" i="7"/>
  <c r="G845" i="7"/>
  <c r="F845" i="7"/>
  <c r="G844" i="7"/>
  <c r="F844" i="7"/>
  <c r="G843" i="7"/>
  <c r="F843" i="7"/>
  <c r="G842" i="7"/>
  <c r="F842" i="7"/>
  <c r="G841" i="7"/>
  <c r="F841" i="7"/>
  <c r="G840" i="7"/>
  <c r="F840" i="7"/>
  <c r="G839" i="7"/>
  <c r="F839" i="7"/>
  <c r="G838" i="7"/>
  <c r="F838" i="7"/>
  <c r="G837" i="7"/>
  <c r="F837" i="7"/>
  <c r="G836" i="7"/>
  <c r="F836" i="7"/>
  <c r="G835" i="7"/>
  <c r="F835" i="7"/>
  <c r="G834" i="7"/>
  <c r="F834" i="7"/>
  <c r="G833" i="7"/>
  <c r="F833" i="7"/>
  <c r="G832" i="7"/>
  <c r="F832" i="7"/>
  <c r="G831" i="7"/>
  <c r="F831" i="7"/>
  <c r="G830" i="7"/>
  <c r="F830" i="7"/>
  <c r="G829" i="7"/>
  <c r="F829" i="7"/>
  <c r="G828" i="7"/>
  <c r="F828" i="7"/>
  <c r="G827" i="7"/>
  <c r="F827" i="7"/>
  <c r="G826" i="7"/>
  <c r="F826" i="7"/>
  <c r="G825" i="7"/>
  <c r="F825" i="7"/>
  <c r="G824" i="7"/>
  <c r="F824" i="7"/>
  <c r="G823" i="7"/>
  <c r="F823" i="7"/>
  <c r="G822" i="7"/>
  <c r="F822" i="7"/>
  <c r="G821" i="7"/>
  <c r="F821" i="7"/>
  <c r="G820" i="7"/>
  <c r="F820" i="7"/>
  <c r="G819" i="7"/>
  <c r="F819" i="7"/>
  <c r="G818" i="7"/>
  <c r="F818" i="7"/>
  <c r="G817" i="7"/>
  <c r="F817" i="7"/>
  <c r="G816" i="7"/>
  <c r="F816" i="7"/>
  <c r="G815" i="7"/>
  <c r="F815" i="7"/>
  <c r="G814" i="7"/>
  <c r="F814" i="7"/>
  <c r="G813" i="7"/>
  <c r="F813" i="7"/>
  <c r="G812" i="7"/>
  <c r="F812" i="7"/>
  <c r="G811" i="7"/>
  <c r="F811" i="7"/>
  <c r="G810" i="7"/>
  <c r="F810" i="7"/>
  <c r="G809" i="7"/>
  <c r="F809" i="7"/>
  <c r="G808" i="7"/>
  <c r="F808" i="7"/>
  <c r="G807" i="7"/>
  <c r="F807" i="7"/>
  <c r="G806" i="7"/>
  <c r="F806" i="7"/>
  <c r="G805" i="7"/>
  <c r="F805" i="7"/>
  <c r="G804" i="7"/>
  <c r="F804" i="7"/>
  <c r="G803" i="7"/>
  <c r="F803" i="7"/>
  <c r="G802" i="7"/>
  <c r="F802" i="7"/>
  <c r="G801" i="7"/>
  <c r="F801" i="7"/>
  <c r="G800" i="7"/>
  <c r="F800" i="7"/>
  <c r="G799" i="7"/>
  <c r="F799" i="7"/>
  <c r="G798" i="7"/>
  <c r="F798" i="7"/>
  <c r="G797" i="7"/>
  <c r="F797" i="7"/>
  <c r="G796" i="7"/>
  <c r="F796" i="7"/>
  <c r="G795" i="7"/>
  <c r="F795" i="7"/>
  <c r="G794" i="7"/>
  <c r="F794" i="7"/>
  <c r="G793" i="7"/>
  <c r="F793" i="7"/>
  <c r="G792" i="7"/>
  <c r="F792" i="7"/>
  <c r="G791" i="7"/>
  <c r="F791" i="7"/>
  <c r="G790" i="7"/>
  <c r="F790" i="7"/>
  <c r="G789" i="7"/>
  <c r="F789" i="7"/>
  <c r="G788" i="7"/>
  <c r="F788" i="7"/>
  <c r="G787" i="7"/>
  <c r="F787" i="7"/>
  <c r="G786" i="7"/>
  <c r="F786" i="7"/>
  <c r="G785" i="7"/>
  <c r="F785" i="7"/>
  <c r="G784" i="7"/>
  <c r="F784" i="7"/>
  <c r="G783" i="7"/>
  <c r="F783" i="7"/>
  <c r="G782" i="7"/>
  <c r="F782" i="7"/>
  <c r="G781" i="7"/>
  <c r="F781" i="7"/>
  <c r="G780" i="7"/>
  <c r="F780" i="7"/>
  <c r="G779" i="7"/>
  <c r="F779" i="7"/>
  <c r="G778" i="7"/>
  <c r="F778" i="7"/>
  <c r="G777" i="7"/>
  <c r="F777" i="7"/>
  <c r="G776" i="7"/>
  <c r="F776" i="7"/>
  <c r="G775" i="7"/>
  <c r="F775" i="7"/>
  <c r="G774" i="7"/>
  <c r="F774" i="7"/>
  <c r="G773" i="7"/>
  <c r="F773" i="7"/>
  <c r="G772" i="7"/>
  <c r="F772" i="7"/>
  <c r="G771" i="7"/>
  <c r="F771" i="7"/>
  <c r="G770" i="7"/>
  <c r="F770" i="7"/>
  <c r="G769" i="7"/>
  <c r="F769" i="7"/>
  <c r="G768" i="7"/>
  <c r="F768" i="7"/>
  <c r="G767" i="7"/>
  <c r="F767" i="7"/>
  <c r="G766" i="7"/>
  <c r="F766" i="7"/>
  <c r="G765" i="7"/>
  <c r="F765" i="7"/>
  <c r="G764" i="7"/>
  <c r="F764" i="7"/>
  <c r="G763" i="7"/>
  <c r="F763" i="7"/>
  <c r="G762" i="7"/>
  <c r="F762" i="7"/>
  <c r="G761" i="7"/>
  <c r="F761" i="7"/>
  <c r="G760" i="7"/>
  <c r="F760" i="7"/>
  <c r="G759" i="7"/>
  <c r="F759" i="7"/>
  <c r="G758" i="7"/>
  <c r="F758" i="7"/>
  <c r="G757" i="7"/>
  <c r="F757" i="7"/>
  <c r="G756" i="7"/>
  <c r="F756" i="7"/>
  <c r="G755" i="7"/>
  <c r="F755" i="7"/>
  <c r="G754" i="7"/>
  <c r="F754" i="7"/>
  <c r="G753" i="7"/>
  <c r="F753" i="7"/>
  <c r="G752" i="7"/>
  <c r="F752" i="7"/>
  <c r="G751" i="7"/>
  <c r="F751" i="7"/>
  <c r="G750" i="7"/>
  <c r="F750" i="7"/>
  <c r="G749" i="7"/>
  <c r="F749" i="7"/>
  <c r="G748" i="7"/>
  <c r="F748" i="7"/>
  <c r="G747" i="7"/>
  <c r="F747" i="7"/>
  <c r="G746" i="7"/>
  <c r="F746" i="7"/>
  <c r="G745" i="7"/>
  <c r="F745" i="7"/>
  <c r="G744" i="7"/>
  <c r="F744" i="7"/>
  <c r="G743" i="7"/>
  <c r="F743" i="7"/>
  <c r="G742" i="7"/>
  <c r="F742" i="7"/>
  <c r="G741" i="7"/>
  <c r="F741" i="7"/>
  <c r="G740" i="7"/>
  <c r="F740" i="7"/>
  <c r="G739" i="7"/>
  <c r="F739" i="7"/>
  <c r="G738" i="7"/>
  <c r="F738" i="7"/>
  <c r="G737" i="7"/>
  <c r="F737" i="7"/>
  <c r="G736" i="7"/>
  <c r="F736" i="7"/>
  <c r="G735" i="7"/>
  <c r="F735" i="7"/>
  <c r="G734" i="7"/>
  <c r="F734" i="7"/>
  <c r="G733" i="7"/>
  <c r="F733" i="7"/>
  <c r="G732" i="7"/>
  <c r="F732" i="7"/>
  <c r="G731" i="7"/>
  <c r="F731" i="7"/>
  <c r="G730" i="7"/>
  <c r="F730" i="7"/>
  <c r="G729" i="7"/>
  <c r="F729" i="7"/>
  <c r="G728" i="7"/>
  <c r="F728" i="7"/>
  <c r="G727" i="7"/>
  <c r="F727" i="7"/>
  <c r="G726" i="7"/>
  <c r="F726" i="7"/>
  <c r="G725" i="7"/>
  <c r="F725" i="7"/>
  <c r="G724" i="7"/>
  <c r="F724" i="7"/>
  <c r="G723" i="7"/>
  <c r="F723" i="7"/>
  <c r="G722" i="7"/>
  <c r="F722" i="7"/>
  <c r="G721" i="7"/>
  <c r="F721" i="7"/>
  <c r="G720" i="7"/>
  <c r="F720" i="7"/>
  <c r="G719" i="7"/>
  <c r="F719" i="7"/>
  <c r="G718" i="7"/>
  <c r="F718" i="7"/>
  <c r="G717" i="7"/>
  <c r="F717" i="7"/>
  <c r="G716" i="7"/>
  <c r="F716" i="7"/>
  <c r="G715" i="7"/>
  <c r="F715" i="7"/>
  <c r="G714" i="7"/>
  <c r="F714" i="7"/>
  <c r="G713" i="7"/>
  <c r="F713" i="7"/>
  <c r="G712" i="7"/>
  <c r="F712" i="7"/>
  <c r="G711" i="7"/>
  <c r="F711" i="7"/>
  <c r="G710" i="7"/>
  <c r="F710" i="7"/>
  <c r="G709" i="7"/>
  <c r="F709" i="7"/>
  <c r="G708" i="7"/>
  <c r="F708" i="7"/>
  <c r="G707" i="7"/>
  <c r="F707" i="7"/>
  <c r="G706" i="7"/>
  <c r="F706" i="7"/>
  <c r="G705" i="7"/>
  <c r="F705" i="7"/>
  <c r="G704" i="7"/>
  <c r="F704" i="7"/>
  <c r="G703" i="7"/>
  <c r="F703" i="7"/>
  <c r="G702" i="7"/>
  <c r="F702" i="7"/>
  <c r="G701" i="7"/>
  <c r="F701" i="7"/>
  <c r="G700" i="7"/>
  <c r="F700" i="7"/>
  <c r="G699" i="7"/>
  <c r="F699" i="7"/>
  <c r="G698" i="7"/>
  <c r="F698" i="7"/>
  <c r="G697" i="7"/>
  <c r="F697" i="7"/>
  <c r="G696" i="7"/>
  <c r="F696" i="7"/>
  <c r="G695" i="7"/>
  <c r="F695" i="7"/>
  <c r="G694" i="7"/>
  <c r="F694" i="7"/>
  <c r="G693" i="7"/>
  <c r="F693" i="7"/>
  <c r="G692" i="7"/>
  <c r="F692" i="7"/>
  <c r="G691" i="7"/>
  <c r="F691" i="7"/>
  <c r="G690" i="7"/>
  <c r="F690" i="7"/>
  <c r="G689" i="7"/>
  <c r="F689" i="7"/>
  <c r="G688" i="7"/>
  <c r="F688" i="7"/>
  <c r="G687" i="7"/>
  <c r="F687" i="7"/>
  <c r="G686" i="7"/>
  <c r="F686" i="7"/>
  <c r="G685" i="7"/>
  <c r="F685" i="7"/>
  <c r="G684" i="7"/>
  <c r="F684" i="7"/>
  <c r="G683" i="7"/>
  <c r="F683" i="7"/>
  <c r="G682" i="7"/>
  <c r="F682" i="7"/>
  <c r="G681" i="7"/>
  <c r="F681" i="7"/>
  <c r="G680" i="7"/>
  <c r="F680" i="7"/>
  <c r="G679" i="7"/>
  <c r="F679" i="7"/>
  <c r="G678" i="7"/>
  <c r="F678" i="7"/>
  <c r="G677" i="7"/>
  <c r="F677" i="7"/>
  <c r="G676" i="7"/>
  <c r="F676" i="7"/>
  <c r="G675" i="7"/>
  <c r="F675" i="7"/>
  <c r="G674" i="7"/>
  <c r="F674" i="7"/>
  <c r="G673" i="7"/>
  <c r="F673" i="7"/>
  <c r="G672" i="7"/>
  <c r="F672" i="7"/>
  <c r="G671" i="7"/>
  <c r="F671" i="7"/>
  <c r="G670" i="7"/>
  <c r="F670" i="7"/>
  <c r="G669" i="7"/>
  <c r="F669" i="7"/>
  <c r="G668" i="7"/>
  <c r="F668" i="7"/>
  <c r="G667" i="7"/>
  <c r="F667" i="7"/>
  <c r="G666" i="7"/>
  <c r="F666" i="7"/>
  <c r="G665" i="7"/>
  <c r="F665" i="7"/>
  <c r="G664" i="7"/>
  <c r="F664" i="7"/>
  <c r="G663" i="7"/>
  <c r="F663" i="7"/>
  <c r="G662" i="7"/>
  <c r="F662" i="7"/>
  <c r="G661" i="7"/>
  <c r="F661" i="7"/>
  <c r="G660" i="7"/>
  <c r="F660" i="7"/>
  <c r="G659" i="7"/>
  <c r="F659" i="7"/>
  <c r="G658" i="7"/>
  <c r="F658" i="7"/>
  <c r="G657" i="7"/>
  <c r="F657" i="7"/>
  <c r="G656" i="7"/>
  <c r="F656" i="7"/>
  <c r="G655" i="7"/>
  <c r="F655" i="7"/>
  <c r="G654" i="7"/>
  <c r="F654" i="7"/>
  <c r="G653" i="7"/>
  <c r="F653" i="7"/>
  <c r="G652" i="7"/>
  <c r="F652" i="7"/>
  <c r="G651" i="7"/>
  <c r="F651" i="7"/>
  <c r="G650" i="7"/>
  <c r="F650" i="7"/>
  <c r="G649" i="7"/>
  <c r="F649" i="7"/>
  <c r="G648" i="7"/>
  <c r="F648" i="7"/>
  <c r="G647" i="7"/>
  <c r="F647" i="7"/>
  <c r="G646" i="7"/>
  <c r="F646" i="7"/>
  <c r="G645" i="7"/>
  <c r="F645" i="7"/>
  <c r="G644" i="7"/>
  <c r="F644" i="7"/>
  <c r="G643" i="7"/>
  <c r="F643" i="7"/>
  <c r="G642" i="7"/>
  <c r="F642" i="7"/>
  <c r="G641" i="7"/>
  <c r="F641" i="7"/>
  <c r="G640" i="7"/>
  <c r="F640" i="7"/>
  <c r="G639" i="7"/>
  <c r="F639" i="7"/>
  <c r="G638" i="7"/>
  <c r="F638" i="7"/>
  <c r="G637" i="7"/>
  <c r="F637" i="7"/>
  <c r="G636" i="7"/>
  <c r="F636" i="7"/>
  <c r="G635" i="7"/>
  <c r="F635" i="7"/>
  <c r="G634" i="7"/>
  <c r="F634" i="7"/>
  <c r="G633" i="7"/>
  <c r="F633" i="7"/>
  <c r="G632" i="7"/>
  <c r="F632" i="7"/>
  <c r="G631" i="7"/>
  <c r="F631" i="7"/>
  <c r="G630" i="7"/>
  <c r="F630" i="7"/>
  <c r="G629" i="7"/>
  <c r="F629" i="7"/>
  <c r="G628" i="7"/>
  <c r="F628" i="7"/>
  <c r="G627" i="7"/>
  <c r="F627" i="7"/>
  <c r="G626" i="7"/>
  <c r="F626" i="7"/>
  <c r="G625" i="7"/>
  <c r="F625" i="7"/>
  <c r="G624" i="7"/>
  <c r="F624" i="7"/>
  <c r="G623" i="7"/>
  <c r="F623" i="7"/>
  <c r="G622" i="7"/>
  <c r="F622" i="7"/>
  <c r="G621" i="7"/>
  <c r="F621" i="7"/>
  <c r="G620" i="7"/>
  <c r="F620" i="7"/>
  <c r="G619" i="7"/>
  <c r="F619" i="7"/>
  <c r="G618" i="7"/>
  <c r="F618" i="7"/>
  <c r="G617" i="7"/>
  <c r="F617" i="7"/>
  <c r="G616" i="7"/>
  <c r="F616" i="7"/>
  <c r="G615" i="7"/>
  <c r="F615" i="7"/>
  <c r="G614" i="7"/>
  <c r="F614" i="7"/>
  <c r="G613" i="7"/>
  <c r="F613" i="7"/>
  <c r="G612" i="7"/>
  <c r="F612" i="7"/>
  <c r="G611" i="7"/>
  <c r="F611" i="7"/>
  <c r="G610" i="7"/>
  <c r="F610" i="7"/>
  <c r="G609" i="7"/>
  <c r="F609" i="7"/>
  <c r="G608" i="7"/>
  <c r="F608" i="7"/>
  <c r="G607" i="7"/>
  <c r="F607" i="7"/>
  <c r="G606" i="7"/>
  <c r="F606" i="7"/>
  <c r="G605" i="7"/>
  <c r="F605" i="7"/>
  <c r="G604" i="7"/>
  <c r="F604" i="7"/>
  <c r="G603" i="7"/>
  <c r="F603" i="7"/>
  <c r="G602" i="7"/>
  <c r="F602" i="7"/>
  <c r="G601" i="7"/>
  <c r="F601" i="7"/>
  <c r="G600" i="7"/>
  <c r="F600" i="7"/>
  <c r="G599" i="7"/>
  <c r="F599" i="7"/>
  <c r="G598" i="7"/>
  <c r="F598" i="7"/>
  <c r="G597" i="7"/>
  <c r="F597" i="7"/>
  <c r="G596" i="7"/>
  <c r="F596" i="7"/>
  <c r="G595" i="7"/>
  <c r="F595" i="7"/>
  <c r="G594" i="7"/>
  <c r="F594" i="7"/>
  <c r="G593" i="7"/>
  <c r="F593" i="7"/>
  <c r="G592" i="7"/>
  <c r="F592" i="7"/>
  <c r="G591" i="7"/>
  <c r="F591" i="7"/>
  <c r="G590" i="7"/>
  <c r="F590" i="7"/>
  <c r="G589" i="7"/>
  <c r="F589" i="7"/>
  <c r="G588" i="7"/>
  <c r="F588" i="7"/>
  <c r="G587" i="7"/>
  <c r="F587" i="7"/>
  <c r="G586" i="7"/>
  <c r="F586" i="7"/>
  <c r="G585" i="7"/>
  <c r="F585" i="7"/>
  <c r="G584" i="7"/>
  <c r="F584" i="7"/>
  <c r="G583" i="7"/>
  <c r="F583" i="7"/>
  <c r="G582" i="7"/>
  <c r="F582" i="7"/>
  <c r="G581" i="7"/>
  <c r="F581" i="7"/>
  <c r="G580" i="7"/>
  <c r="F580" i="7"/>
  <c r="G579" i="7"/>
  <c r="F579" i="7"/>
  <c r="G578" i="7"/>
  <c r="F578" i="7"/>
  <c r="G577" i="7"/>
  <c r="F577" i="7"/>
  <c r="G576" i="7"/>
  <c r="F576" i="7"/>
  <c r="G575" i="7"/>
  <c r="F575" i="7"/>
  <c r="G574" i="7"/>
  <c r="F574" i="7"/>
  <c r="G573" i="7"/>
  <c r="F573" i="7"/>
  <c r="G572" i="7"/>
  <c r="F572" i="7"/>
  <c r="G571" i="7"/>
  <c r="F571" i="7"/>
  <c r="G570" i="7"/>
  <c r="F570" i="7"/>
  <c r="G569" i="7"/>
  <c r="F569" i="7"/>
  <c r="G568" i="7"/>
  <c r="F568" i="7"/>
  <c r="G567" i="7"/>
  <c r="F567" i="7"/>
  <c r="G566" i="7"/>
  <c r="F566" i="7"/>
  <c r="G565" i="7"/>
  <c r="F565" i="7"/>
  <c r="G564" i="7"/>
  <c r="F564" i="7"/>
  <c r="G563" i="7"/>
  <c r="F563" i="7"/>
  <c r="G562" i="7"/>
  <c r="F562" i="7"/>
  <c r="G561" i="7"/>
  <c r="F561" i="7"/>
  <c r="G560" i="7"/>
  <c r="F560" i="7"/>
  <c r="G559" i="7"/>
  <c r="F559" i="7"/>
  <c r="G558" i="7"/>
  <c r="F558" i="7"/>
  <c r="G557" i="7"/>
  <c r="F557" i="7"/>
  <c r="G556" i="7"/>
  <c r="F556" i="7"/>
  <c r="G555" i="7"/>
  <c r="F555" i="7"/>
  <c r="G554" i="7"/>
  <c r="F554" i="7"/>
  <c r="G553" i="7"/>
  <c r="F553" i="7"/>
  <c r="G552" i="7"/>
  <c r="F552" i="7"/>
  <c r="G551" i="7"/>
  <c r="F551" i="7"/>
  <c r="G550" i="7"/>
  <c r="F550" i="7"/>
  <c r="G549" i="7"/>
  <c r="F549" i="7"/>
  <c r="G548" i="7"/>
  <c r="F548" i="7"/>
  <c r="G547" i="7"/>
  <c r="F547" i="7"/>
  <c r="G546" i="7"/>
  <c r="F546" i="7"/>
  <c r="G545" i="7"/>
  <c r="F545" i="7"/>
  <c r="G544" i="7"/>
  <c r="F544" i="7"/>
  <c r="G543" i="7"/>
  <c r="F543" i="7"/>
  <c r="G542" i="7"/>
  <c r="F542" i="7"/>
  <c r="G541" i="7"/>
  <c r="F541" i="7"/>
  <c r="G540" i="7"/>
  <c r="F540" i="7"/>
  <c r="G539" i="7"/>
  <c r="F539" i="7"/>
  <c r="G538" i="7"/>
  <c r="F538" i="7"/>
  <c r="G537" i="7"/>
  <c r="F537" i="7"/>
  <c r="G536" i="7"/>
  <c r="F536" i="7"/>
  <c r="G535" i="7"/>
  <c r="F535" i="7"/>
  <c r="G534" i="7"/>
  <c r="F534" i="7"/>
  <c r="G533" i="7"/>
  <c r="F533" i="7"/>
  <c r="G532" i="7"/>
  <c r="F532" i="7"/>
  <c r="G531" i="7"/>
  <c r="F531" i="7"/>
  <c r="G530" i="7"/>
  <c r="F530" i="7"/>
  <c r="G529" i="7"/>
  <c r="F529" i="7"/>
  <c r="G528" i="7"/>
  <c r="F528" i="7"/>
  <c r="G527" i="7"/>
  <c r="F527" i="7"/>
  <c r="G526" i="7"/>
  <c r="F526" i="7"/>
  <c r="G525" i="7"/>
  <c r="F525" i="7"/>
  <c r="G524" i="7"/>
  <c r="F524" i="7"/>
  <c r="G523" i="7"/>
  <c r="F523" i="7"/>
  <c r="G522" i="7"/>
  <c r="F522" i="7"/>
  <c r="G521" i="7"/>
  <c r="F521" i="7"/>
  <c r="G520" i="7"/>
  <c r="F520" i="7"/>
  <c r="G519" i="7"/>
  <c r="F519" i="7"/>
  <c r="G518" i="7"/>
  <c r="F518" i="7"/>
  <c r="G517" i="7"/>
  <c r="F517" i="7"/>
  <c r="G516" i="7"/>
  <c r="F516" i="7"/>
  <c r="G515" i="7"/>
  <c r="F515" i="7"/>
  <c r="G514" i="7"/>
  <c r="F514" i="7"/>
  <c r="G513" i="7"/>
  <c r="F513" i="7"/>
  <c r="G512" i="7"/>
  <c r="F512" i="7"/>
  <c r="G511" i="7"/>
  <c r="F511" i="7"/>
  <c r="G510" i="7"/>
  <c r="F510" i="7"/>
  <c r="G509" i="7"/>
  <c r="F509" i="7"/>
  <c r="G508" i="7"/>
  <c r="F508" i="7"/>
  <c r="G507" i="7"/>
  <c r="F507" i="7"/>
  <c r="G506" i="7"/>
  <c r="F506" i="7"/>
  <c r="G505" i="7"/>
  <c r="F505" i="7"/>
  <c r="G504" i="7"/>
  <c r="F504" i="7"/>
  <c r="G503" i="7"/>
  <c r="F503" i="7"/>
  <c r="G502" i="7"/>
  <c r="F502" i="7"/>
  <c r="G501" i="7"/>
  <c r="F501" i="7"/>
  <c r="G500" i="7"/>
  <c r="F500" i="7"/>
  <c r="G499" i="7"/>
  <c r="F499" i="7"/>
  <c r="G498" i="7"/>
  <c r="F498" i="7"/>
  <c r="G497" i="7"/>
  <c r="F497" i="7"/>
  <c r="G496" i="7"/>
  <c r="F496" i="7"/>
  <c r="G495" i="7"/>
  <c r="F495" i="7"/>
  <c r="G494" i="7"/>
  <c r="F494" i="7"/>
  <c r="G493" i="7"/>
  <c r="F493" i="7"/>
  <c r="G492" i="7"/>
  <c r="F492" i="7"/>
  <c r="G491" i="7"/>
  <c r="F491" i="7"/>
  <c r="G490" i="7"/>
  <c r="F490" i="7"/>
  <c r="G489" i="7"/>
  <c r="F489" i="7"/>
  <c r="G488" i="7"/>
  <c r="F488" i="7"/>
  <c r="G487" i="7"/>
  <c r="F487" i="7"/>
  <c r="G486" i="7"/>
  <c r="F486" i="7"/>
  <c r="G485" i="7"/>
  <c r="F485" i="7"/>
  <c r="G484" i="7"/>
  <c r="F484" i="7"/>
  <c r="G483" i="7"/>
  <c r="F483" i="7"/>
  <c r="G482" i="7"/>
  <c r="F482" i="7"/>
  <c r="G481" i="7"/>
  <c r="F481" i="7"/>
  <c r="G480" i="7"/>
  <c r="F480" i="7"/>
  <c r="G479" i="7"/>
  <c r="F479" i="7"/>
  <c r="G478" i="7"/>
  <c r="F478" i="7"/>
  <c r="G477" i="7"/>
  <c r="F477" i="7"/>
  <c r="G476" i="7"/>
  <c r="F476" i="7"/>
  <c r="G475" i="7"/>
  <c r="F475" i="7"/>
  <c r="G474" i="7"/>
  <c r="F474" i="7"/>
  <c r="G473" i="7"/>
  <c r="F473" i="7"/>
  <c r="G472" i="7"/>
  <c r="F472" i="7"/>
  <c r="G471" i="7"/>
  <c r="F471" i="7"/>
  <c r="G470" i="7"/>
  <c r="F470" i="7"/>
  <c r="G469" i="7"/>
  <c r="F469" i="7"/>
  <c r="G468" i="7"/>
  <c r="F468" i="7"/>
  <c r="G467" i="7"/>
  <c r="F467" i="7"/>
  <c r="G466" i="7"/>
  <c r="F466" i="7"/>
  <c r="G465" i="7"/>
  <c r="F465" i="7"/>
  <c r="G464" i="7"/>
  <c r="F464" i="7"/>
  <c r="G463" i="7"/>
  <c r="F463" i="7"/>
  <c r="G462" i="7"/>
  <c r="F462" i="7"/>
  <c r="G461" i="7"/>
  <c r="F461" i="7"/>
  <c r="G460" i="7"/>
  <c r="F460" i="7"/>
  <c r="G459" i="7"/>
  <c r="F459" i="7"/>
  <c r="G458" i="7"/>
  <c r="F458" i="7"/>
  <c r="G457" i="7"/>
  <c r="F457" i="7"/>
  <c r="G456" i="7"/>
  <c r="F456" i="7"/>
  <c r="G455" i="7"/>
  <c r="F455" i="7"/>
  <c r="G454" i="7"/>
  <c r="F454" i="7"/>
  <c r="G453" i="7"/>
  <c r="F453" i="7"/>
  <c r="G452" i="7"/>
  <c r="F452" i="7"/>
  <c r="G451" i="7"/>
  <c r="F451" i="7"/>
  <c r="G450" i="7"/>
  <c r="F450" i="7"/>
  <c r="G449" i="7"/>
  <c r="F449" i="7"/>
  <c r="G448" i="7"/>
  <c r="F448" i="7"/>
  <c r="G447" i="7"/>
  <c r="F447" i="7"/>
  <c r="G446" i="7"/>
  <c r="F446" i="7"/>
  <c r="G445" i="7"/>
  <c r="F445" i="7"/>
  <c r="G444" i="7"/>
  <c r="F444" i="7"/>
  <c r="G443" i="7"/>
  <c r="F443" i="7"/>
  <c r="G442" i="7"/>
  <c r="F442" i="7"/>
  <c r="G441" i="7"/>
  <c r="F441" i="7"/>
  <c r="G440" i="7"/>
  <c r="F440" i="7"/>
  <c r="G439" i="7"/>
  <c r="F439" i="7"/>
  <c r="G438" i="7"/>
  <c r="F438" i="7"/>
  <c r="G437" i="7"/>
  <c r="F437" i="7"/>
  <c r="G436" i="7"/>
  <c r="F436" i="7"/>
  <c r="G435" i="7"/>
  <c r="F435" i="7"/>
  <c r="G434" i="7"/>
  <c r="F434" i="7"/>
  <c r="G433" i="7"/>
  <c r="F433" i="7"/>
  <c r="G432" i="7"/>
  <c r="F432" i="7"/>
  <c r="G431" i="7"/>
  <c r="F431" i="7"/>
  <c r="G430" i="7"/>
  <c r="F430" i="7"/>
  <c r="G429" i="7"/>
  <c r="F429" i="7"/>
  <c r="G428" i="7"/>
  <c r="F428" i="7"/>
  <c r="G427" i="7"/>
  <c r="F427" i="7"/>
  <c r="G426" i="7"/>
  <c r="F426" i="7"/>
  <c r="G425" i="7"/>
  <c r="F425" i="7"/>
  <c r="G424" i="7"/>
  <c r="F424" i="7"/>
  <c r="G423" i="7"/>
  <c r="F423" i="7"/>
  <c r="G422" i="7"/>
  <c r="F422" i="7"/>
  <c r="G421" i="7"/>
  <c r="F421" i="7"/>
  <c r="G420" i="7"/>
  <c r="F420" i="7"/>
  <c r="G419" i="7"/>
  <c r="F419" i="7"/>
  <c r="G418" i="7"/>
  <c r="F418" i="7"/>
  <c r="G417" i="7"/>
  <c r="F417" i="7"/>
  <c r="G416" i="7"/>
  <c r="F416" i="7"/>
  <c r="G415" i="7"/>
  <c r="F415" i="7"/>
  <c r="G414" i="7"/>
  <c r="F414" i="7"/>
  <c r="G413" i="7"/>
  <c r="F413" i="7"/>
  <c r="G412" i="7"/>
  <c r="F412" i="7"/>
  <c r="G411" i="7"/>
  <c r="F411" i="7"/>
  <c r="G410" i="7"/>
  <c r="F410" i="7"/>
  <c r="G409" i="7"/>
  <c r="F409" i="7"/>
  <c r="G408" i="7"/>
  <c r="F408" i="7"/>
  <c r="G407" i="7"/>
  <c r="F407" i="7"/>
  <c r="G406" i="7"/>
  <c r="F406" i="7"/>
  <c r="G405" i="7"/>
  <c r="F405" i="7"/>
  <c r="G404" i="7"/>
  <c r="F404" i="7"/>
  <c r="G403" i="7"/>
  <c r="F403" i="7"/>
  <c r="G402" i="7"/>
  <c r="F402" i="7"/>
  <c r="G401" i="7"/>
  <c r="F401" i="7"/>
  <c r="G400" i="7"/>
  <c r="F400" i="7"/>
  <c r="G399" i="7"/>
  <c r="F399" i="7"/>
  <c r="G398" i="7"/>
  <c r="F398" i="7"/>
  <c r="G397" i="7"/>
  <c r="F397" i="7"/>
  <c r="G396" i="7"/>
  <c r="F396" i="7"/>
  <c r="G395" i="7"/>
  <c r="F395" i="7"/>
  <c r="G394" i="7"/>
  <c r="F394" i="7"/>
  <c r="G393" i="7"/>
  <c r="F393" i="7"/>
  <c r="G392" i="7"/>
  <c r="F392" i="7"/>
  <c r="G391" i="7"/>
  <c r="F391" i="7"/>
  <c r="G390" i="7"/>
  <c r="F390" i="7"/>
  <c r="G389" i="7"/>
  <c r="F389" i="7"/>
  <c r="G388" i="7"/>
  <c r="F388" i="7"/>
  <c r="G387" i="7"/>
  <c r="F387" i="7"/>
  <c r="G386" i="7"/>
  <c r="F386" i="7"/>
  <c r="G385" i="7"/>
  <c r="F385" i="7"/>
  <c r="G384" i="7"/>
  <c r="F384" i="7"/>
  <c r="G383" i="7"/>
  <c r="F383" i="7"/>
  <c r="G382" i="7"/>
  <c r="F382" i="7"/>
  <c r="G381" i="7"/>
  <c r="F381" i="7"/>
  <c r="G380" i="7"/>
  <c r="F380" i="7"/>
  <c r="G379" i="7"/>
  <c r="F379" i="7"/>
  <c r="G378" i="7"/>
  <c r="F378" i="7"/>
  <c r="G377" i="7"/>
  <c r="F377" i="7"/>
  <c r="G376" i="7"/>
  <c r="F376" i="7"/>
  <c r="G375" i="7"/>
  <c r="F375" i="7"/>
  <c r="G374" i="7"/>
  <c r="F374" i="7"/>
  <c r="G373" i="7"/>
  <c r="F373" i="7"/>
  <c r="G372" i="7"/>
  <c r="F372" i="7"/>
  <c r="G371" i="7"/>
  <c r="F371" i="7"/>
  <c r="G370" i="7"/>
  <c r="F370" i="7"/>
  <c r="G369" i="7"/>
  <c r="F369" i="7"/>
  <c r="G368" i="7"/>
  <c r="F368" i="7"/>
  <c r="G367" i="7"/>
  <c r="F367" i="7"/>
  <c r="G366" i="7"/>
  <c r="F366" i="7"/>
  <c r="G365" i="7"/>
  <c r="F365" i="7"/>
  <c r="G364" i="7"/>
  <c r="F364" i="7"/>
  <c r="G363" i="7"/>
  <c r="F363" i="7"/>
  <c r="G362" i="7"/>
  <c r="F362" i="7"/>
  <c r="G361" i="7"/>
  <c r="F361" i="7"/>
  <c r="G360" i="7"/>
  <c r="F360" i="7"/>
  <c r="G359" i="7"/>
  <c r="F359" i="7"/>
  <c r="G358" i="7"/>
  <c r="F358" i="7"/>
  <c r="G357" i="7"/>
  <c r="F357" i="7"/>
  <c r="G356" i="7"/>
  <c r="F356" i="7"/>
  <c r="G355" i="7"/>
  <c r="F355" i="7"/>
  <c r="G354" i="7"/>
  <c r="F354" i="7"/>
  <c r="G353" i="7"/>
  <c r="F353" i="7"/>
  <c r="G352" i="7"/>
  <c r="F352" i="7"/>
  <c r="G351" i="7"/>
  <c r="F351" i="7"/>
  <c r="G350" i="7"/>
  <c r="F350" i="7"/>
  <c r="G349" i="7"/>
  <c r="F349" i="7"/>
  <c r="G348" i="7"/>
  <c r="F348" i="7"/>
  <c r="G347" i="7"/>
  <c r="F347" i="7"/>
  <c r="G346" i="7"/>
  <c r="F346" i="7"/>
  <c r="G345" i="7"/>
  <c r="F345" i="7"/>
  <c r="G344" i="7"/>
  <c r="F344" i="7"/>
  <c r="G343" i="7"/>
  <c r="F343" i="7"/>
  <c r="G342" i="7"/>
  <c r="F342" i="7"/>
  <c r="G341" i="7"/>
  <c r="F341" i="7"/>
  <c r="G340" i="7"/>
  <c r="F340" i="7"/>
  <c r="G339" i="7"/>
  <c r="F339" i="7"/>
  <c r="G338" i="7"/>
  <c r="F338" i="7"/>
  <c r="G337" i="7"/>
  <c r="F337" i="7"/>
  <c r="G336" i="7"/>
  <c r="F336" i="7"/>
  <c r="G335" i="7"/>
  <c r="F335" i="7"/>
  <c r="G334" i="7"/>
  <c r="F334" i="7"/>
  <c r="G333" i="7"/>
  <c r="F333" i="7"/>
  <c r="G332" i="7"/>
  <c r="F332" i="7"/>
  <c r="G331" i="7"/>
  <c r="F331" i="7"/>
  <c r="G330" i="7"/>
  <c r="F330" i="7"/>
  <c r="G329" i="7"/>
  <c r="F329" i="7"/>
  <c r="G328" i="7"/>
  <c r="F328" i="7"/>
  <c r="G327" i="7"/>
  <c r="F327" i="7"/>
  <c r="G326" i="7"/>
  <c r="F326" i="7"/>
  <c r="G325" i="7"/>
  <c r="F325" i="7"/>
  <c r="G324" i="7"/>
  <c r="F324" i="7"/>
  <c r="G323" i="7"/>
  <c r="F323" i="7"/>
  <c r="G322" i="7"/>
  <c r="F322" i="7"/>
  <c r="G321" i="7"/>
  <c r="F321" i="7"/>
  <c r="G320" i="7"/>
  <c r="F320" i="7"/>
  <c r="G319" i="7"/>
  <c r="F319" i="7"/>
  <c r="G318" i="7"/>
  <c r="F318" i="7"/>
  <c r="G317" i="7"/>
  <c r="F317" i="7"/>
  <c r="G316" i="7"/>
  <c r="F316" i="7"/>
  <c r="G315" i="7"/>
  <c r="F315" i="7"/>
  <c r="G314" i="7"/>
  <c r="F314" i="7"/>
  <c r="G313" i="7"/>
  <c r="F313" i="7"/>
  <c r="G312" i="7"/>
  <c r="F312" i="7"/>
  <c r="G311" i="7"/>
  <c r="F311" i="7"/>
  <c r="G310" i="7"/>
  <c r="F310" i="7"/>
  <c r="G309" i="7"/>
  <c r="F309" i="7"/>
  <c r="G308" i="7"/>
  <c r="F308" i="7"/>
  <c r="G307" i="7"/>
  <c r="F307" i="7"/>
  <c r="G306" i="7"/>
  <c r="F306" i="7"/>
  <c r="G305" i="7"/>
  <c r="F305" i="7"/>
  <c r="G304" i="7"/>
  <c r="F304" i="7"/>
  <c r="G303" i="7"/>
  <c r="F303" i="7"/>
  <c r="G302" i="7"/>
  <c r="F302" i="7"/>
  <c r="G301" i="7"/>
  <c r="F301" i="7"/>
  <c r="G300" i="7"/>
  <c r="F300" i="7"/>
  <c r="G299" i="7"/>
  <c r="F299" i="7"/>
  <c r="G298" i="7"/>
  <c r="F298" i="7"/>
  <c r="G297" i="7"/>
  <c r="F297" i="7"/>
  <c r="G296" i="7"/>
  <c r="F296" i="7"/>
  <c r="G295" i="7"/>
  <c r="F295" i="7"/>
  <c r="G294" i="7"/>
  <c r="F294" i="7"/>
  <c r="G293" i="7"/>
  <c r="F293" i="7"/>
  <c r="G292" i="7"/>
  <c r="F292" i="7"/>
  <c r="G291" i="7"/>
  <c r="F291" i="7"/>
  <c r="G290" i="7"/>
  <c r="F290" i="7"/>
  <c r="G289" i="7"/>
  <c r="F289" i="7"/>
  <c r="G288" i="7"/>
  <c r="F288" i="7"/>
  <c r="G287" i="7"/>
  <c r="F287" i="7"/>
  <c r="G286" i="7"/>
  <c r="F286" i="7"/>
  <c r="G285" i="7"/>
  <c r="F285" i="7"/>
  <c r="G284" i="7"/>
  <c r="F284" i="7"/>
  <c r="G283" i="7"/>
  <c r="F283" i="7"/>
  <c r="G282" i="7"/>
  <c r="F282" i="7"/>
  <c r="G281" i="7"/>
  <c r="F281" i="7"/>
  <c r="G280" i="7"/>
  <c r="F280" i="7"/>
  <c r="G279" i="7"/>
  <c r="F279" i="7"/>
  <c r="G278" i="7"/>
  <c r="F278" i="7"/>
  <c r="G277" i="7"/>
  <c r="F277" i="7"/>
  <c r="G276" i="7"/>
  <c r="F276" i="7"/>
  <c r="G275" i="7"/>
  <c r="F275" i="7"/>
  <c r="G274" i="7"/>
  <c r="F274" i="7"/>
  <c r="G273" i="7"/>
  <c r="F273" i="7"/>
  <c r="G272" i="7"/>
  <c r="F272" i="7"/>
  <c r="G271" i="7"/>
  <c r="F271" i="7"/>
  <c r="G270" i="7"/>
  <c r="F270" i="7"/>
  <c r="G269" i="7"/>
  <c r="F269" i="7"/>
  <c r="G268" i="7"/>
  <c r="F268" i="7"/>
  <c r="G267" i="7"/>
  <c r="F267" i="7"/>
  <c r="G266" i="7"/>
  <c r="F266" i="7"/>
  <c r="G265" i="7"/>
  <c r="F265" i="7"/>
  <c r="G264" i="7"/>
  <c r="F264" i="7"/>
  <c r="G263" i="7"/>
  <c r="F263" i="7"/>
  <c r="G262" i="7"/>
  <c r="F262" i="7"/>
  <c r="G261" i="7"/>
  <c r="F261" i="7"/>
  <c r="G260" i="7"/>
  <c r="F260" i="7"/>
  <c r="G259" i="7"/>
  <c r="F259" i="7"/>
  <c r="G258" i="7"/>
  <c r="F258" i="7"/>
  <c r="G257" i="7"/>
  <c r="F257" i="7"/>
  <c r="G256" i="7"/>
  <c r="F256" i="7"/>
  <c r="G255" i="7"/>
  <c r="F255" i="7"/>
  <c r="G254" i="7"/>
  <c r="F254" i="7"/>
  <c r="G253" i="7"/>
  <c r="F253" i="7"/>
  <c r="G252" i="7"/>
  <c r="F252" i="7"/>
  <c r="G251" i="7"/>
  <c r="F251" i="7"/>
  <c r="G250" i="7"/>
  <c r="F250" i="7"/>
  <c r="G249" i="7"/>
  <c r="F249" i="7"/>
  <c r="G248" i="7"/>
  <c r="F248" i="7"/>
  <c r="G247" i="7"/>
  <c r="F247" i="7"/>
  <c r="G246" i="7"/>
  <c r="F246" i="7"/>
  <c r="G245" i="7"/>
  <c r="F245" i="7"/>
  <c r="G244" i="7"/>
  <c r="F244" i="7"/>
  <c r="G243" i="7"/>
  <c r="F243" i="7"/>
  <c r="G242" i="7"/>
  <c r="F242" i="7"/>
  <c r="G241" i="7"/>
  <c r="F241" i="7"/>
  <c r="G240" i="7"/>
  <c r="F240" i="7"/>
  <c r="G239" i="7"/>
  <c r="F239" i="7"/>
  <c r="G238" i="7"/>
  <c r="F238" i="7"/>
  <c r="G237" i="7"/>
  <c r="F237" i="7"/>
  <c r="G236" i="7"/>
  <c r="F236" i="7"/>
  <c r="G235" i="7"/>
  <c r="F235" i="7"/>
  <c r="G234" i="7"/>
  <c r="F234" i="7"/>
  <c r="G233" i="7"/>
  <c r="F233" i="7"/>
  <c r="G232" i="7"/>
  <c r="F232" i="7"/>
  <c r="G231" i="7"/>
  <c r="F231" i="7"/>
  <c r="G230" i="7"/>
  <c r="F230" i="7"/>
  <c r="G229" i="7"/>
  <c r="F229" i="7"/>
  <c r="G228" i="7"/>
  <c r="F228" i="7"/>
  <c r="G227" i="7"/>
  <c r="F227" i="7"/>
  <c r="G226" i="7"/>
  <c r="F226" i="7"/>
  <c r="G225" i="7"/>
  <c r="F225" i="7"/>
  <c r="G224" i="7"/>
  <c r="F224" i="7"/>
  <c r="G223" i="7"/>
  <c r="F223" i="7"/>
  <c r="G222" i="7"/>
  <c r="F222" i="7"/>
  <c r="G221" i="7"/>
  <c r="F221" i="7"/>
  <c r="G220" i="7"/>
  <c r="F220" i="7"/>
  <c r="G219" i="7"/>
  <c r="F219" i="7"/>
  <c r="G218" i="7"/>
  <c r="F218" i="7"/>
  <c r="G217" i="7"/>
  <c r="F217" i="7"/>
  <c r="G216" i="7"/>
  <c r="F216" i="7"/>
  <c r="G215" i="7"/>
  <c r="F215" i="7"/>
  <c r="G214" i="7"/>
  <c r="F214" i="7"/>
  <c r="G213" i="7"/>
  <c r="F213" i="7"/>
  <c r="G212" i="7"/>
  <c r="F212" i="7"/>
  <c r="G211" i="7"/>
  <c r="F211" i="7"/>
  <c r="G210" i="7"/>
  <c r="F210" i="7"/>
  <c r="G209" i="7"/>
  <c r="F209" i="7"/>
  <c r="G208" i="7"/>
  <c r="F208" i="7"/>
  <c r="G207" i="7"/>
  <c r="F207" i="7"/>
  <c r="G206" i="7"/>
  <c r="F206" i="7"/>
  <c r="G205" i="7"/>
  <c r="F205" i="7"/>
  <c r="G204" i="7"/>
  <c r="F204" i="7"/>
  <c r="G203" i="7"/>
  <c r="F203" i="7"/>
  <c r="G202" i="7"/>
  <c r="F202" i="7"/>
  <c r="G201" i="7"/>
  <c r="F201" i="7"/>
  <c r="G200" i="7"/>
  <c r="F200" i="7"/>
  <c r="G199" i="7"/>
  <c r="F199" i="7"/>
  <c r="G198" i="7"/>
  <c r="F198" i="7"/>
  <c r="G197" i="7"/>
  <c r="F197" i="7"/>
  <c r="G196" i="7"/>
  <c r="F196" i="7"/>
  <c r="G195" i="7"/>
  <c r="F195" i="7"/>
  <c r="G194" i="7"/>
  <c r="F194" i="7"/>
  <c r="G193" i="7"/>
  <c r="F193" i="7"/>
  <c r="G192" i="7"/>
  <c r="F192" i="7"/>
  <c r="G191" i="7"/>
  <c r="F191" i="7"/>
  <c r="G190" i="7"/>
  <c r="F190" i="7"/>
  <c r="G189" i="7"/>
  <c r="F189" i="7"/>
  <c r="G188" i="7"/>
  <c r="F188" i="7"/>
  <c r="G187" i="7"/>
  <c r="F187" i="7"/>
  <c r="G186" i="7"/>
  <c r="F186" i="7"/>
  <c r="G185" i="7"/>
  <c r="F185" i="7"/>
  <c r="G184" i="7"/>
  <c r="F184" i="7"/>
  <c r="G183" i="7"/>
  <c r="F183" i="7"/>
  <c r="G182" i="7"/>
  <c r="F182" i="7"/>
  <c r="G181" i="7"/>
  <c r="F181" i="7"/>
  <c r="G180" i="7"/>
  <c r="F180" i="7"/>
  <c r="G179" i="7"/>
  <c r="F179" i="7"/>
  <c r="G178" i="7"/>
  <c r="F178" i="7"/>
  <c r="G177" i="7"/>
  <c r="F177" i="7"/>
  <c r="G176" i="7"/>
  <c r="F176" i="7"/>
  <c r="G175" i="7"/>
  <c r="F175" i="7"/>
  <c r="G174" i="7"/>
  <c r="F174" i="7"/>
  <c r="G173" i="7"/>
  <c r="F173" i="7"/>
  <c r="G172" i="7"/>
  <c r="F172" i="7"/>
  <c r="G171" i="7"/>
  <c r="F171" i="7"/>
  <c r="G170" i="7"/>
  <c r="F170" i="7"/>
  <c r="G169" i="7"/>
  <c r="F169" i="7"/>
  <c r="G168" i="7"/>
  <c r="F168" i="7"/>
  <c r="G167" i="7"/>
  <c r="F167" i="7"/>
  <c r="G166" i="7"/>
  <c r="F166" i="7"/>
  <c r="G165" i="7"/>
  <c r="F165" i="7"/>
  <c r="G164" i="7"/>
  <c r="F164" i="7"/>
  <c r="G163" i="7"/>
  <c r="F163" i="7"/>
  <c r="G162" i="7"/>
  <c r="F162" i="7"/>
  <c r="G161" i="7"/>
  <c r="F161" i="7"/>
  <c r="G160" i="7"/>
  <c r="F160" i="7"/>
  <c r="G159" i="7"/>
  <c r="F159" i="7"/>
  <c r="G158" i="7"/>
  <c r="F158" i="7"/>
  <c r="G157" i="7"/>
  <c r="F157" i="7"/>
  <c r="G156" i="7"/>
  <c r="F156" i="7"/>
  <c r="G155" i="7"/>
  <c r="F155" i="7"/>
  <c r="G154" i="7"/>
  <c r="F154" i="7"/>
  <c r="G153" i="7"/>
  <c r="F153" i="7"/>
  <c r="G152" i="7"/>
  <c r="F152" i="7"/>
  <c r="G151" i="7"/>
  <c r="F151" i="7"/>
  <c r="G150" i="7"/>
  <c r="F150" i="7"/>
  <c r="G149" i="7"/>
  <c r="F149" i="7"/>
  <c r="G148" i="7"/>
  <c r="F148" i="7"/>
  <c r="G147" i="7"/>
  <c r="F147" i="7"/>
  <c r="G146" i="7"/>
  <c r="F146" i="7"/>
  <c r="G145" i="7"/>
  <c r="F145" i="7"/>
  <c r="G144" i="7"/>
  <c r="F144" i="7"/>
  <c r="G143" i="7"/>
  <c r="F143" i="7"/>
  <c r="G142" i="7"/>
  <c r="F142" i="7"/>
  <c r="G141" i="7"/>
  <c r="F141" i="7"/>
  <c r="G140" i="7"/>
  <c r="F140" i="7"/>
  <c r="G139" i="7"/>
  <c r="F139" i="7"/>
  <c r="G138" i="7"/>
  <c r="F138" i="7"/>
  <c r="G137" i="7"/>
  <c r="F137" i="7"/>
  <c r="G136" i="7"/>
  <c r="F136" i="7"/>
  <c r="G135" i="7"/>
  <c r="F135" i="7"/>
  <c r="G134" i="7"/>
  <c r="F134" i="7"/>
  <c r="G133" i="7"/>
  <c r="F133" i="7"/>
  <c r="G132" i="7"/>
  <c r="F132" i="7"/>
  <c r="G131" i="7"/>
  <c r="F131" i="7"/>
  <c r="G130" i="7"/>
  <c r="F130" i="7"/>
  <c r="G129" i="7"/>
  <c r="F129" i="7"/>
  <c r="G128" i="7"/>
  <c r="F128" i="7"/>
  <c r="G127" i="7"/>
  <c r="F127" i="7"/>
  <c r="G126" i="7"/>
  <c r="F126" i="7"/>
  <c r="G125" i="7"/>
  <c r="F125" i="7"/>
  <c r="G124" i="7"/>
  <c r="F124" i="7"/>
  <c r="G123" i="7"/>
  <c r="F123" i="7"/>
  <c r="G122" i="7"/>
  <c r="F122" i="7"/>
  <c r="G121" i="7"/>
  <c r="F121" i="7"/>
  <c r="G120" i="7"/>
  <c r="F120" i="7"/>
  <c r="G119" i="7"/>
  <c r="F119" i="7"/>
  <c r="G118" i="7"/>
  <c r="F118" i="7"/>
  <c r="G117" i="7"/>
  <c r="F117" i="7"/>
  <c r="G116" i="7"/>
  <c r="F116" i="7"/>
  <c r="G115" i="7"/>
  <c r="F115" i="7"/>
  <c r="G114" i="7"/>
  <c r="F114" i="7"/>
  <c r="G113" i="7"/>
  <c r="F113" i="7"/>
  <c r="G112" i="7"/>
  <c r="F112" i="7"/>
  <c r="G111" i="7"/>
  <c r="F111" i="7"/>
  <c r="G110" i="7"/>
  <c r="F110" i="7"/>
  <c r="G109" i="7"/>
  <c r="F109" i="7"/>
  <c r="G108" i="7"/>
  <c r="F108" i="7"/>
  <c r="G107" i="7"/>
  <c r="F107" i="7"/>
  <c r="G106" i="7"/>
  <c r="F106" i="7"/>
  <c r="G105" i="7"/>
  <c r="F105" i="7"/>
  <c r="G104" i="7"/>
  <c r="F104" i="7"/>
  <c r="G103" i="7"/>
  <c r="F103" i="7"/>
  <c r="G102" i="7"/>
  <c r="F102" i="7"/>
  <c r="G101" i="7"/>
  <c r="F101" i="7"/>
  <c r="G100" i="7"/>
  <c r="F100" i="7"/>
  <c r="G99" i="7"/>
  <c r="F99" i="7"/>
  <c r="G98" i="7"/>
  <c r="F98" i="7"/>
  <c r="G97" i="7"/>
  <c r="F97" i="7"/>
  <c r="G96" i="7"/>
  <c r="F96" i="7"/>
  <c r="G95" i="7"/>
  <c r="F95" i="7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G85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G78" i="7"/>
  <c r="F78" i="7"/>
  <c r="G77" i="7"/>
  <c r="F77" i="7"/>
  <c r="G76" i="7"/>
  <c r="F76" i="7"/>
  <c r="G75" i="7"/>
  <c r="F75" i="7"/>
  <c r="G74" i="7"/>
  <c r="F74" i="7"/>
  <c r="G73" i="7"/>
  <c r="F73" i="7"/>
  <c r="G72" i="7"/>
  <c r="F72" i="7"/>
  <c r="G71" i="7"/>
  <c r="F71" i="7"/>
  <c r="G70" i="7"/>
  <c r="F70" i="7"/>
  <c r="G69" i="7"/>
  <c r="F69" i="7"/>
  <c r="G68" i="7"/>
  <c r="F68" i="7"/>
  <c r="G67" i="7"/>
  <c r="F67" i="7"/>
  <c r="G66" i="7"/>
  <c r="F66" i="7"/>
  <c r="G65" i="7"/>
  <c r="F65" i="7"/>
  <c r="G64" i="7"/>
  <c r="F64" i="7"/>
  <c r="G63" i="7"/>
  <c r="F63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F2" i="7"/>
  <c r="B8" i="6"/>
  <c r="B7" i="6"/>
  <c r="B6" i="6"/>
  <c r="B5" i="6"/>
  <c r="B4" i="6"/>
  <c r="B3" i="6"/>
  <c r="M2" i="6"/>
  <c r="B2" i="6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D2" i="5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B3" i="4"/>
  <c r="L2" i="4"/>
  <c r="F2" i="4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3" i="3"/>
  <c r="D2" i="3"/>
  <c r="B2" i="3"/>
  <c r="O58" i="11"/>
  <c r="N58" i="11"/>
  <c r="M58" i="11"/>
  <c r="M59" i="11" s="1"/>
  <c r="L58" i="11"/>
  <c r="G58" i="11"/>
  <c r="O55" i="11"/>
  <c r="N55" i="11"/>
  <c r="E55" i="11"/>
  <c r="D55" i="11"/>
  <c r="Q5" i="11"/>
  <c r="P5" i="11"/>
  <c r="E3" i="24" l="1"/>
  <c r="I58" i="11"/>
  <c r="O59" i="11"/>
  <c r="O57" i="11"/>
  <c r="F3" i="4"/>
  <c r="C3" i="24"/>
  <c r="B5" i="24"/>
  <c r="B6" i="24" s="1"/>
  <c r="B7" i="24" s="1"/>
  <c r="B8" i="24" s="1"/>
  <c r="B9" i="24" s="1"/>
  <c r="B10" i="24" s="1"/>
  <c r="B11" i="24" s="1"/>
  <c r="B12" i="24" s="1"/>
  <c r="B13" i="24" s="1"/>
  <c r="F58" i="11"/>
  <c r="G59" i="11" s="1"/>
  <c r="I55" i="11"/>
  <c r="E57" i="11"/>
  <c r="H3" i="4"/>
  <c r="G55" i="11"/>
  <c r="M55" i="11"/>
  <c r="H58" i="11" l="1"/>
  <c r="I59" i="11" s="1"/>
  <c r="C1" i="24"/>
  <c r="J8" i="11" s="1"/>
  <c r="P8" i="11" s="1"/>
  <c r="D9" i="28" s="1"/>
  <c r="M1" i="24"/>
  <c r="I1" i="24"/>
  <c r="H1" i="24"/>
  <c r="J1" i="24"/>
  <c r="K28" i="11" s="1"/>
  <c r="K1" i="24"/>
  <c r="Q21" i="11" s="1"/>
  <c r="E26" i="13" s="1"/>
  <c r="E31" i="13" s="1"/>
  <c r="L1" i="24"/>
  <c r="J10" i="11" s="1"/>
  <c r="E17" i="13" s="1"/>
  <c r="L55" i="11"/>
  <c r="M57" i="11" s="1"/>
  <c r="H55" i="11"/>
  <c r="I57" i="11" s="1"/>
  <c r="Q28" i="11" l="1"/>
  <c r="K58" i="11"/>
  <c r="J42" i="11"/>
  <c r="P42" i="11" s="1"/>
  <c r="Q55" i="11"/>
  <c r="J55" i="11"/>
  <c r="K55" i="11"/>
  <c r="F6" i="11"/>
  <c r="P6" i="11" s="1"/>
  <c r="E20" i="13" s="1"/>
  <c r="E21" i="13" s="1"/>
  <c r="E33" i="13" s="1"/>
  <c r="E35" i="13" s="1"/>
  <c r="E42" i="13" s="1"/>
  <c r="C23" i="12" l="1"/>
  <c r="C32" i="12" s="1"/>
  <c r="P58" i="11"/>
  <c r="J58" i="11"/>
  <c r="K59" i="11" s="1"/>
  <c r="C9" i="12"/>
  <c r="C10" i="12" s="1"/>
  <c r="Q58" i="11"/>
  <c r="Q59" i="11" s="1"/>
  <c r="F55" i="11"/>
  <c r="G57" i="11" s="1"/>
  <c r="K57" i="11"/>
  <c r="C34" i="12"/>
  <c r="C38" i="12" s="1"/>
  <c r="E47" i="13" l="1"/>
  <c r="E48" i="13" s="1"/>
  <c r="E50" i="13" s="1"/>
  <c r="C41" i="12"/>
  <c r="P55" i="11"/>
  <c r="Q57" i="11" s="1"/>
  <c r="C58" i="34"/>
  <c r="D3" i="34" s="1"/>
  <c r="D5" i="34" s="1"/>
  <c r="D8" i="34" s="1"/>
  <c r="G9" i="36"/>
  <c r="G10" i="36"/>
  <c r="G11" i="36"/>
  <c r="G12" i="36"/>
  <c r="G13" i="36"/>
  <c r="F6" i="39" l="1"/>
  <c r="F7" i="39" s="1"/>
  <c r="F8" i="39" s="1"/>
  <c r="F9" i="39" s="1"/>
  <c r="F10" i="39" s="1"/>
  <c r="F11" i="39" s="1"/>
  <c r="F12" i="39" s="1"/>
  <c r="F13" i="39" s="1"/>
  <c r="F14" i="39" s="1"/>
  <c r="F15" i="39" s="1"/>
  <c r="F16" i="39" s="1"/>
  <c r="F17" i="39" s="1"/>
  <c r="F7" i="43"/>
  <c r="F8" i="43"/>
  <c r="F9" i="43"/>
  <c r="F10" i="43" s="1"/>
  <c r="F11" i="43" s="1"/>
  <c r="F12" i="43" s="1"/>
  <c r="F13" i="43" s="1"/>
  <c r="F14" i="43" s="1"/>
  <c r="F15" i="43" s="1"/>
  <c r="F16" i="43" s="1"/>
</calcChain>
</file>

<file path=xl/sharedStrings.xml><?xml version="1.0" encoding="utf-8"?>
<sst xmlns="http://schemas.openxmlformats.org/spreadsheetml/2006/main" count="1408" uniqueCount="526">
  <si>
    <t>DS CA HK$</t>
  </si>
  <si>
    <t>Balance:</t>
  </si>
  <si>
    <t>Date</t>
  </si>
  <si>
    <t>Cheque no.</t>
  </si>
  <si>
    <t>In/ (Out)</t>
  </si>
  <si>
    <t>Balance</t>
  </si>
  <si>
    <t>Decription</t>
  </si>
  <si>
    <t>Total</t>
  </si>
  <si>
    <t>Client Deposit</t>
  </si>
  <si>
    <t xml:space="preserve">Entertainment </t>
  </si>
  <si>
    <t>Office exp.</t>
  </si>
  <si>
    <t>Accounting fee</t>
  </si>
  <si>
    <t>DS Sav HK$</t>
  </si>
  <si>
    <t xml:space="preserve">Aj Jounal </t>
  </si>
  <si>
    <t>O/B Balance</t>
  </si>
  <si>
    <t>US</t>
  </si>
  <si>
    <t>Adjustment</t>
  </si>
  <si>
    <t>Account Code</t>
  </si>
  <si>
    <t>Type</t>
  </si>
  <si>
    <t>Description</t>
  </si>
  <si>
    <t>Debits</t>
  </si>
  <si>
    <t>Credits</t>
  </si>
  <si>
    <t>B</t>
  </si>
  <si>
    <t>Petty Cash</t>
  </si>
  <si>
    <t>Prepaid Rent</t>
  </si>
  <si>
    <t>Computer</t>
  </si>
  <si>
    <t>Accumulate Dep - Computer</t>
  </si>
  <si>
    <t>Office Furniture &amp; Equipment</t>
  </si>
  <si>
    <t>Accum. Amort. -Furn. &amp; Equip.</t>
  </si>
  <si>
    <t>Leasehold Improvements</t>
  </si>
  <si>
    <t>Accumulate Dep - Leasehold Improvem</t>
  </si>
  <si>
    <t>Income tax payable</t>
  </si>
  <si>
    <t>Amount due from Shareholder</t>
  </si>
  <si>
    <t>Share Capital</t>
  </si>
  <si>
    <t>Retained Earnings - Previous Year</t>
  </si>
  <si>
    <t>I</t>
  </si>
  <si>
    <t>Bank Service</t>
  </si>
  <si>
    <t>Professional fee legal</t>
  </si>
  <si>
    <t xml:space="preserve">Professional fee  Audit &amp; Accountancy </t>
  </si>
  <si>
    <t>Businesss Registration fee</t>
  </si>
  <si>
    <t>Amortization Expense</t>
  </si>
  <si>
    <t>Office Supplies</t>
  </si>
  <si>
    <t>Interest &amp; Bank Charges</t>
  </si>
  <si>
    <t>Insurance</t>
  </si>
  <si>
    <t xml:space="preserve">Travel </t>
  </si>
  <si>
    <t>Entertainment</t>
  </si>
  <si>
    <t>Utilities</t>
  </si>
  <si>
    <t>Income Statement</t>
  </si>
  <si>
    <t>Travelling</t>
  </si>
  <si>
    <t>Profit / loss after operating cost</t>
  </si>
  <si>
    <t>Income tax</t>
  </si>
  <si>
    <t>Profit / Loss before Tax</t>
  </si>
  <si>
    <t>Balance Sheet</t>
  </si>
  <si>
    <t>Prepaid Expense</t>
  </si>
  <si>
    <t>MPF</t>
  </si>
  <si>
    <t>Hazedawn Limited</t>
  </si>
  <si>
    <t>Cash book</t>
  </si>
  <si>
    <t>1/4/2017 to 31/3/2018</t>
  </si>
  <si>
    <t>Holding Cash Person Balance:</t>
  </si>
  <si>
    <t>Total Company Petty Cash</t>
  </si>
  <si>
    <t>Man</t>
  </si>
  <si>
    <t>Total Expensive</t>
  </si>
  <si>
    <t>Cash In/ (Out)</t>
  </si>
  <si>
    <t>Fund / Loan received</t>
  </si>
  <si>
    <t>Trade receivables</t>
  </si>
  <si>
    <t>Service fee paid</t>
  </si>
  <si>
    <t>Bank charges</t>
  </si>
  <si>
    <t>BR fee</t>
  </si>
  <si>
    <t>Legal and professional fees</t>
  </si>
  <si>
    <t>Staff messing</t>
  </si>
  <si>
    <t>Telephone &amp; network</t>
  </si>
  <si>
    <t>Wages</t>
  </si>
  <si>
    <t>Loan paid</t>
  </si>
  <si>
    <t>Company Cash IN</t>
  </si>
  <si>
    <t>Team Building - Breakfast</t>
  </si>
  <si>
    <t>coffee capsule</t>
  </si>
  <si>
    <t>2018 CNY Business dinner</t>
  </si>
  <si>
    <t>Namecard fee</t>
  </si>
  <si>
    <t>Theme material purehase US $99</t>
  </si>
  <si>
    <t>Man - Loan Cheque</t>
  </si>
  <si>
    <t>Company Cash IN -  (Man Loan cheque Balance)</t>
  </si>
  <si>
    <t>Coffee capsule</t>
  </si>
  <si>
    <t>h-i180419a + h-i180419b</t>
  </si>
  <si>
    <t>h-i180419a + h-i180419b freelance service fee</t>
  </si>
  <si>
    <t>Team Building - Lunch</t>
  </si>
  <si>
    <t>Team Building - Lunch - Gaming meeting</t>
  </si>
  <si>
    <t>Stock photo - 50 per month - stutterstock - 125US</t>
  </si>
  <si>
    <t>Company Crop 21mm</t>
  </si>
  <si>
    <t>Stationery</t>
  </si>
  <si>
    <t>taxi claim</t>
  </si>
  <si>
    <t>Office Stationary</t>
  </si>
  <si>
    <t>gameforum.app - domain fee</t>
  </si>
  <si>
    <t>hazedawntech.com - domain fee</t>
  </si>
  <si>
    <t>Man sponsor office chair</t>
  </si>
  <si>
    <t>Company sponsor office chair to Karl</t>
  </si>
  <si>
    <t>Namecard fee - Tracy / Man / Jeff / Karl - 140 -230</t>
  </si>
  <si>
    <t>plugin extenders</t>
  </si>
  <si>
    <t>Office gear 1st</t>
  </si>
  <si>
    <t>gear Shipping fee 1st</t>
  </si>
  <si>
    <t>Office gear 2nd</t>
  </si>
  <si>
    <t>Office gear 3rd</t>
  </si>
  <si>
    <t>Office gear 4th</t>
  </si>
  <si>
    <t xml:space="preserve">gear Shipping fee 2nd </t>
  </si>
  <si>
    <t>Water Machine + Water - ztore</t>
  </si>
  <si>
    <t>gear Shipping fee 3nd</t>
  </si>
  <si>
    <t>tissue - ztore</t>
  </si>
  <si>
    <t>Office gear 5th</t>
  </si>
  <si>
    <t>Office gear 6th</t>
  </si>
  <si>
    <t>Office Rent - 2018 Nov - KT - prepay</t>
  </si>
  <si>
    <t>Ghub Company register fee - prepay</t>
  </si>
  <si>
    <t>Ghub Company register fee - Director cost 25% Man</t>
  </si>
  <si>
    <t>Ghub Company register fee - Director cost 25% Karl</t>
  </si>
  <si>
    <t>Ghub Company register fee - Director cost 50% Wing</t>
  </si>
  <si>
    <t>Company Cash In - KT Rent 2018 Nov</t>
  </si>
  <si>
    <t>wordpress theme - 350 US, 2,740.80 HKD</t>
  </si>
  <si>
    <t>Company Team Dinner</t>
  </si>
  <si>
    <t>gear Shipping fee 4th</t>
  </si>
  <si>
    <t>gear Shipping fee 5th</t>
  </si>
  <si>
    <t>Office Tools - 28/11/2018 - 183.09+41+70</t>
  </si>
  <si>
    <t>Office Tools - 28/11/2018 - Shipping fee</t>
  </si>
  <si>
    <t>Coffee Capsule</t>
  </si>
  <si>
    <t>Office Tools - 07/12/2018</t>
  </si>
  <si>
    <t>Office Tools - 07/12/2018 - Shipping</t>
  </si>
  <si>
    <t>Company Cash In - KT Rent 2018 Dec</t>
  </si>
  <si>
    <t>Office Rent - KT Rent 2018 Dec - prepay</t>
  </si>
  <si>
    <t>Office Water supply - Temp</t>
  </si>
  <si>
    <t>Wordpress PDF plugIN - US$65</t>
  </si>
  <si>
    <t>Office Supply -  20181219</t>
  </si>
  <si>
    <t>Team Lunch - Xmas</t>
  </si>
  <si>
    <t>Office Tools - 20181221</t>
  </si>
  <si>
    <t>Office Tools - 20181221 - Shipping</t>
  </si>
  <si>
    <t>Office Tools - 20181229</t>
  </si>
  <si>
    <t>Hazedawn Annual Brunch - HYATT</t>
  </si>
  <si>
    <t>Company Cash In - 7/1/2018</t>
  </si>
  <si>
    <t>taxi claim - STP</t>
  </si>
  <si>
    <t>Office Rent - KT Rent 2019 Jan - prepay</t>
  </si>
  <si>
    <t>PCCW - HKT - 2019JAN</t>
  </si>
  <si>
    <t>JOS - Captivate for teams ALL Multiple Platforms</t>
  </si>
  <si>
    <t>Office monitor x 2 LG29WK500</t>
  </si>
  <si>
    <t>Hazedawn Team Lunch</t>
  </si>
  <si>
    <t>Company Cash In</t>
  </si>
  <si>
    <t>Razer Core X</t>
  </si>
  <si>
    <t>Ztore - 19012912310459 - $50 Man Sponsor</t>
  </si>
  <si>
    <t>Asrock AMD RX 590 Graphic Card</t>
  </si>
  <si>
    <t>Office Rent - KT Rent 2019 Feb</t>
  </si>
  <si>
    <t>Employee CNY red pocket</t>
  </si>
  <si>
    <t>Nespresso - order</t>
  </si>
  <si>
    <t>Office Tools - 20190215 - $299+90</t>
  </si>
  <si>
    <t>PCCW - HKT - 2019 Feb</t>
  </si>
  <si>
    <t>Office Tools - 20190225 - $ (367+170) - $126 Man Stuff</t>
  </si>
  <si>
    <t>Office supply - 20190225 - Ztore</t>
  </si>
  <si>
    <t>Team Breakfast</t>
  </si>
  <si>
    <t>Office Tools - 20190225 Shipping</t>
  </si>
  <si>
    <t>Team Breakfast - 20190306</t>
  </si>
  <si>
    <t>Duty Phone - 2019 Mar</t>
  </si>
  <si>
    <t>Office Rent - KT Rent 2019 Mar</t>
  </si>
  <si>
    <t>PCCW - HKT - 2019 Mar</t>
  </si>
  <si>
    <t>Office Rent - KT Rent 2019 Apr</t>
  </si>
  <si>
    <t>Business Dinner - Karl</t>
  </si>
  <si>
    <t>Office Supply 2019-04-12</t>
  </si>
  <si>
    <t>PCCW - HKT - 2019 Apr</t>
  </si>
  <si>
    <t>Duty Phone - 2019 Apr</t>
  </si>
  <si>
    <t>Template of A-eshop - 61 USD</t>
  </si>
  <si>
    <t>Sharp peak - IT support - 2019 May - service out Marco - Man Bank</t>
  </si>
  <si>
    <t>Sharp peak - IT support - 2019 June - service out Marco - Man Bank</t>
  </si>
  <si>
    <t>Office Rent - KT Rent 2019 May</t>
  </si>
  <si>
    <t>Office Supply 2019-05-08</t>
  </si>
  <si>
    <t>Company Stamp PrintNOW 訂單號 ID: 1905172872</t>
  </si>
  <si>
    <t>microphone accessories</t>
  </si>
  <si>
    <t>Microphone - Razer seiren elite pack</t>
  </si>
  <si>
    <t>PCCW - HKT - 2019 May</t>
  </si>
  <si>
    <t>Microphone - Razer seiren elite pack 2nd</t>
  </si>
  <si>
    <t>Office Tools - 20190531 - $28+6 - $34</t>
  </si>
  <si>
    <t>Mi Phone Root Taobao - Human error</t>
  </si>
  <si>
    <t>Office Rent - KT Rent 2019 June</t>
  </si>
  <si>
    <t>Welcome lunch with Intern - Aaron</t>
  </si>
  <si>
    <t>office supplies 20190606</t>
  </si>
  <si>
    <t>STP - insurance</t>
  </si>
  <si>
    <t>Shipping fee 20190703</t>
  </si>
  <si>
    <t>Office Rent - KT Rent 2019 July</t>
  </si>
  <si>
    <t>nespresso - order - Karl sponsor 300</t>
  </si>
  <si>
    <t>STP team lunch</t>
  </si>
  <si>
    <t xml:space="preserve">Lunch meeting </t>
  </si>
  <si>
    <t>PCCW - HKT - 2019 June</t>
  </si>
  <si>
    <t>PCCW - HKT - 2019 July</t>
  </si>
  <si>
    <t>Office Supplies fee 20190729</t>
  </si>
  <si>
    <t>Farewell Dinner Hazedawn</t>
  </si>
  <si>
    <t>Office Supplies fee 20190802</t>
  </si>
  <si>
    <t>Office Rent - KT Rent 2019 Aug</t>
  </si>
  <si>
    <t>Office Supplies fee 20190808 93+40</t>
  </si>
  <si>
    <t>Office Supplies fee 2019-08-16</t>
  </si>
  <si>
    <t>coffee - order</t>
  </si>
  <si>
    <t>PCCW - HKT - 2019 Aug</t>
  </si>
  <si>
    <t>Office Supplies fee 2019-08-27</t>
  </si>
  <si>
    <t>move office GOGOVAN</t>
  </si>
  <si>
    <t>Team lunch 20190903</t>
  </si>
  <si>
    <t>Office Supplies fee 2019-09-03</t>
  </si>
  <si>
    <t>hazedawntech.com - domain fee - 2019-2020-Sep</t>
  </si>
  <si>
    <t>Office tools</t>
  </si>
  <si>
    <t>Speed post deliver - track number RH107589902HK</t>
  </si>
  <si>
    <t>Developement tools env US27</t>
  </si>
  <si>
    <t>Duty Phone - 2019 May, June, July, Auguest, 48x4</t>
  </si>
  <si>
    <t>hazedawntechnology_com - domain fee - 2019-2020-Sep</t>
  </si>
  <si>
    <t>Team lunch</t>
  </si>
  <si>
    <t>HD company BR fee 2019~2020</t>
  </si>
  <si>
    <t>Company Cash In double clicked</t>
  </si>
  <si>
    <t>Taxi Claim</t>
  </si>
  <si>
    <t>Office Supplies fee 2019-10-11</t>
  </si>
  <si>
    <t>stationery mail fee / stamp</t>
  </si>
  <si>
    <t>PCCW - HKT - 2019 Sept</t>
  </si>
  <si>
    <t>PCCW - HKT - 2019 Oct</t>
  </si>
  <si>
    <t>Namecard printing fee - Q2257216</t>
  </si>
  <si>
    <t>Office Stationery supply</t>
  </si>
  <si>
    <t>Namecard printing fee - R5605102</t>
  </si>
  <si>
    <t>Office Supplies fee</t>
  </si>
  <si>
    <t>GoGo Van moving stuff</t>
  </si>
  <si>
    <t>PCCW - HKT - 2019 Nov</t>
  </si>
  <si>
    <t>PCCW - HKT - 2019 Dec</t>
  </si>
  <si>
    <t>CNY team lunch</t>
  </si>
  <si>
    <t>empolyee Red Pocket</t>
  </si>
  <si>
    <t>Company chop</t>
  </si>
  <si>
    <t>Sales and Receivables</t>
  </si>
  <si>
    <t>for the period from 1/4/2017 to 31/3/2018</t>
  </si>
  <si>
    <t>Total Revenues:</t>
  </si>
  <si>
    <t>Pending:</t>
  </si>
  <si>
    <t>Monthly:</t>
  </si>
  <si>
    <t>Monthly Revenues:</t>
  </si>
  <si>
    <t>Actual Mo. Rev.:</t>
  </si>
  <si>
    <t xml:space="preserve"> </t>
  </si>
  <si>
    <t>Deposit Received</t>
  </si>
  <si>
    <t>Mid Bal Received</t>
  </si>
  <si>
    <t>Balance Received</t>
  </si>
  <si>
    <t>Receivables</t>
  </si>
  <si>
    <t>Invoice no.</t>
  </si>
  <si>
    <t>Inv date</t>
  </si>
  <si>
    <t>Clients / Jobs</t>
  </si>
  <si>
    <t>Job Cate</t>
  </si>
  <si>
    <t>Amount HK$</t>
  </si>
  <si>
    <t>h-i171016</t>
  </si>
  <si>
    <t>Caplex Concepts Limited</t>
  </si>
  <si>
    <t>UIUX</t>
  </si>
  <si>
    <t>h-i171116</t>
  </si>
  <si>
    <t>BellaWings Jet Ltd</t>
  </si>
  <si>
    <t>Media Production</t>
  </si>
  <si>
    <t>h-i171121</t>
  </si>
  <si>
    <t>Shopline [Clients (Shun Hing Group)]</t>
  </si>
  <si>
    <t>Tony Poon</t>
  </si>
  <si>
    <t>Clients - Zueei</t>
  </si>
  <si>
    <t>Open Source Engine</t>
  </si>
  <si>
    <t>h-i171205-3</t>
  </si>
  <si>
    <t>SpotRoad-RSS</t>
  </si>
  <si>
    <t>Jedar</t>
  </si>
  <si>
    <t>Lighthouse - service fee</t>
  </si>
  <si>
    <t>JCMS</t>
  </si>
  <si>
    <t>SpotRoad-App development</t>
  </si>
  <si>
    <t>h-i171222</t>
  </si>
  <si>
    <t>ATAC Xmas Post</t>
  </si>
  <si>
    <t>h-i171229</t>
  </si>
  <si>
    <t>Oberry Social Media</t>
  </si>
  <si>
    <t>Flyz RSS feed</t>
  </si>
  <si>
    <t>Tailer-made</t>
  </si>
  <si>
    <t>h-i180314</t>
  </si>
  <si>
    <t>Matter Design Website</t>
  </si>
  <si>
    <t>h-i180313</t>
  </si>
  <si>
    <t>Kyäni - video edit</t>
  </si>
  <si>
    <t>Hennessy - sandwich</t>
  </si>
  <si>
    <t>Reconnect Platform</t>
  </si>
  <si>
    <t>VTC - system</t>
  </si>
  <si>
    <t>h-i180323</t>
  </si>
  <si>
    <t>Aptorum website revamp</t>
  </si>
  <si>
    <t>OKOK Booking website</t>
  </si>
  <si>
    <t>h-q180627b</t>
  </si>
  <si>
    <t>Shopline [Clients (Anglo chinese)]</t>
  </si>
  <si>
    <t>LSA-HK</t>
  </si>
  <si>
    <t>Cognizant - bnpp</t>
  </si>
  <si>
    <t>Milton - Exhibition System</t>
  </si>
  <si>
    <t>Hpms</t>
  </si>
  <si>
    <t>jetimetours.com.hk - mhm design studio</t>
  </si>
  <si>
    <t>Caplex website revamp + blog</t>
  </si>
  <si>
    <t>stjohn - eLearning system</t>
  </si>
  <si>
    <t>stjohn - eLearning content -150k out source</t>
  </si>
  <si>
    <t>Hceo - Health care information website</t>
  </si>
  <si>
    <t>SSL - website revamp</t>
  </si>
  <si>
    <t>hkira - website revamp (300k-100k outsource)</t>
  </si>
  <si>
    <t>Hpms - phase 2</t>
  </si>
  <si>
    <t>STP - Incubation APP Funding</t>
  </si>
  <si>
    <t>Funding</t>
  </si>
  <si>
    <t>Amgen</t>
  </si>
  <si>
    <t>pillgo</t>
  </si>
  <si>
    <t>KKday RSS feed</t>
  </si>
  <si>
    <t>VTC - system - maintenance fee 1 year</t>
  </si>
  <si>
    <t>Maintenance</t>
  </si>
  <si>
    <t>Ganpei Vintners Limited - openingcart eshop</t>
  </si>
  <si>
    <t>LMA - New Hori</t>
  </si>
  <si>
    <t>Wordpress  - dream lab</t>
  </si>
  <si>
    <t>Milton - Hotel</t>
  </si>
  <si>
    <t>Milton - opssafe - enhancement</t>
  </si>
  <si>
    <t>oh360</t>
  </si>
  <si>
    <t>Monthly Plan</t>
  </si>
  <si>
    <t>Monthly payment list</t>
  </si>
  <si>
    <t>Start Date</t>
  </si>
  <si>
    <t>End Date
(Renew before this date)</t>
  </si>
  <si>
    <t>IT Solution</t>
  </si>
  <si>
    <t>Monthly</t>
  </si>
  <si>
    <t>Finished</t>
  </si>
  <si>
    <t>Sharp Peak - IT support - Feb</t>
  </si>
  <si>
    <t>Annual</t>
  </si>
  <si>
    <t>VTC - system - maintenance fee 1 year 2019/09 ~ 2020/09</t>
  </si>
  <si>
    <t>Stjohn - mail server maintenance fee 1 year 2019/10 ~ 2020/10</t>
  </si>
  <si>
    <t>Handling person Cate</t>
  </si>
  <si>
    <t>Jeff</t>
  </si>
  <si>
    <t>Total Revenue</t>
  </si>
  <si>
    <t>Karl</t>
  </si>
  <si>
    <t>Side Job List 2019</t>
  </si>
  <si>
    <t>Total to Hazedawn</t>
  </si>
  <si>
    <t>To Hazedawn</t>
  </si>
  <si>
    <t>To Person</t>
  </si>
  <si>
    <t>Handling person</t>
  </si>
  <si>
    <t>Terence Motive Force Technology Limited</t>
  </si>
  <si>
    <t>cleared</t>
  </si>
  <si>
    <t>Damian Pixel limited 50% deposit</t>
  </si>
  <si>
    <t>APOS site revamp</t>
  </si>
  <si>
    <t>kkday RSS feed</t>
  </si>
  <si>
    <t>Pillgo 50% deposit</t>
  </si>
  <si>
    <t>dream lab 50% deposit</t>
  </si>
  <si>
    <t>Albert SmartINNO Linkins ERP System</t>
  </si>
  <si>
    <t>wintex WEBSITE REVAMP 50％</t>
  </si>
  <si>
    <t>Linkins WEBSITE DEVELOPMENT  50％</t>
  </si>
  <si>
    <t>APP Development WETAXI</t>
  </si>
  <si>
    <t>MPA Landing Page VCD and OTT Lui</t>
  </si>
  <si>
    <t>Swire 50% deposit</t>
  </si>
  <si>
    <t>Swire old job maintenance</t>
  </si>
  <si>
    <t>Pillgo 50% Balance</t>
  </si>
  <si>
    <t>dream lab 50% balance</t>
  </si>
  <si>
    <t>Account payable</t>
  </si>
  <si>
    <t>Company Loan</t>
  </si>
  <si>
    <t>Total:</t>
  </si>
  <si>
    <t>Owner</t>
  </si>
  <si>
    <t>Capital Loan from Director Karl</t>
  </si>
  <si>
    <t>Capital Loan from Director Man</t>
  </si>
  <si>
    <t>Direct Admin prepay</t>
  </si>
  <si>
    <t>Q1 Clear</t>
  </si>
  <si>
    <t>Director Karl - coffee sponsor</t>
  </si>
  <si>
    <t>MatterO Hosting</t>
  </si>
  <si>
    <t>Concept One Hosting</t>
  </si>
  <si>
    <t>Oberry HKDNR</t>
  </si>
  <si>
    <t>Comm 200</t>
  </si>
  <si>
    <t>Comm2000</t>
  </si>
  <si>
    <t>Bank Charge</t>
  </si>
  <si>
    <t>Amount due to Shareholder</t>
  </si>
  <si>
    <t>amount due to shareholder</t>
  </si>
  <si>
    <t>Amount due to shareholder</t>
  </si>
  <si>
    <t>Consulting fee</t>
  </si>
  <si>
    <t>Building Management</t>
  </si>
  <si>
    <t>Rent</t>
  </si>
  <si>
    <t>Utilites</t>
  </si>
  <si>
    <t>Trial Balance  As at 31/06/2023</t>
  </si>
  <si>
    <t>Bank- EA Ca</t>
  </si>
  <si>
    <t>Bank- EA SA</t>
  </si>
  <si>
    <t>Bank- EAUS</t>
  </si>
  <si>
    <t>Account Payable</t>
  </si>
  <si>
    <t xml:space="preserve">Accrual Expense </t>
  </si>
  <si>
    <t xml:space="preserve">Sales - Consulting </t>
  </si>
  <si>
    <t>Sales - Other</t>
  </si>
  <si>
    <t>Interest Icome</t>
  </si>
  <si>
    <t xml:space="preserve">Consultant Service </t>
  </si>
  <si>
    <t>CA -HK</t>
  </si>
  <si>
    <t>SA-Hk</t>
  </si>
  <si>
    <t>Auto</t>
  </si>
  <si>
    <t>Helper</t>
  </si>
  <si>
    <t>Interest Income</t>
  </si>
  <si>
    <t>Accrual Expense</t>
  </si>
  <si>
    <t>Com2000 Limited</t>
  </si>
  <si>
    <t>Br</t>
  </si>
  <si>
    <t xml:space="preserve">Auto </t>
  </si>
  <si>
    <t>Consultant fee</t>
  </si>
  <si>
    <t>Exchange rate</t>
  </si>
  <si>
    <t>USD</t>
  </si>
  <si>
    <t>EUR</t>
  </si>
  <si>
    <t>CNY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</si>
  <si>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</si>
  <si>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</si>
  <si>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</si>
  <si>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</si>
  <si>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</si>
  <si>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</si>
  <si>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</si>
  <si>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</si>
  <si>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</si>
  <si>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</si>
  <si>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</si>
  <si>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</si>
  <si>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</si>
  <si>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</si>
  <si>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</si>
  <si>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 xml:space="preserve">Average rate = </t>
  </si>
  <si>
    <t xml:space="preserve">Closing rate = </t>
  </si>
  <si>
    <t>US Average</t>
  </si>
  <si>
    <t>Advertisement and Marketing Promotion</t>
  </si>
  <si>
    <t>Due to / from US related Company</t>
  </si>
  <si>
    <t xml:space="preserve">Account Receivable </t>
  </si>
  <si>
    <t>For the period ended Jun 30  2023</t>
  </si>
  <si>
    <t>For the year ended  30 Jun  2023</t>
  </si>
  <si>
    <t>Sundry Expense</t>
  </si>
  <si>
    <t>Cash deposit</t>
  </si>
  <si>
    <t>Bea Saving</t>
  </si>
  <si>
    <t>Bea US</t>
  </si>
  <si>
    <t>Chart of Account</t>
  </si>
  <si>
    <t>Bea Current</t>
  </si>
  <si>
    <t>Cash  cheque  Lunch</t>
  </si>
  <si>
    <t>BEA C/A HKD, Travel Hotel Flight</t>
  </si>
  <si>
    <t>Dinner</t>
  </si>
  <si>
    <t>Fine Penalty Gov</t>
  </si>
  <si>
    <t>Fine</t>
  </si>
  <si>
    <t>Pentaly late filing</t>
  </si>
  <si>
    <t>Meal Entertainment</t>
  </si>
  <si>
    <t>Penalty</t>
  </si>
  <si>
    <t>Deposit from  Clients</t>
  </si>
  <si>
    <t>Cheung tsun yung Thomas</t>
  </si>
  <si>
    <t>Cash withdraw</t>
  </si>
  <si>
    <t>Transfer from Saving</t>
  </si>
  <si>
    <t>Bank Interest Income</t>
  </si>
  <si>
    <t>Transfer to Current Account</t>
  </si>
  <si>
    <t>MTR</t>
  </si>
  <si>
    <t>祥青停車場帶限公司 Car Park</t>
  </si>
  <si>
    <t>S185</t>
  </si>
  <si>
    <t>MTR Corporation</t>
  </si>
  <si>
    <t>Maid Cleaning 工人月工</t>
  </si>
  <si>
    <t>Lunch</t>
  </si>
  <si>
    <t xml:space="preserve">ANTON TRANTIN TT30315548 </t>
  </si>
  <si>
    <t>Miscellaneous</t>
  </si>
  <si>
    <t>ICBC bank account opening</t>
  </si>
  <si>
    <t>Tony m paid 7-11</t>
  </si>
  <si>
    <t>Telephone and  Communication  Charges</t>
  </si>
  <si>
    <t xml:space="preserve">Telephone and Communication </t>
  </si>
  <si>
    <t>Lee Chi Kin</t>
  </si>
  <si>
    <t>Client deposit</t>
  </si>
  <si>
    <t xml:space="preserve">ANTON TRANTIN </t>
  </si>
  <si>
    <t>Interest income</t>
  </si>
  <si>
    <t>祥青停車場帶限公司</t>
  </si>
  <si>
    <t>Elaine EcaDc Silvia</t>
  </si>
  <si>
    <t>Maria Teresa David Velasco</t>
  </si>
  <si>
    <t>71683289-000-03-23-1 Br</t>
  </si>
  <si>
    <t>Maricel Nueva Elaine</t>
  </si>
  <si>
    <t>April to June 2023</t>
  </si>
  <si>
    <t>Tong To, Victor</t>
  </si>
  <si>
    <t>Water Supplies (Dec 2022 to Apr 2023)</t>
  </si>
  <si>
    <t>Towngas</t>
  </si>
  <si>
    <t>Penalty fine</t>
  </si>
  <si>
    <t>51716949-000-01-19-7 PBaijiu Ltd for 2 years</t>
  </si>
  <si>
    <t xml:space="preserve">70779380-000-05-23-4 Bai Institute </t>
  </si>
  <si>
    <t>Fine - BR</t>
  </si>
  <si>
    <t>BEA C/A - unknown</t>
  </si>
  <si>
    <t>Chu Wai On</t>
  </si>
  <si>
    <t>Building Maintenance</t>
  </si>
  <si>
    <t>Transfer US</t>
  </si>
  <si>
    <t>Transfer Saving</t>
  </si>
  <si>
    <t>to Comm2000</t>
  </si>
  <si>
    <t>Bank Charges</t>
  </si>
  <si>
    <t>1 Jul 2022 to 30 jun 2023</t>
  </si>
  <si>
    <t>Non-current assets</t>
  </si>
  <si>
    <t>Current assets</t>
  </si>
  <si>
    <t>Cash and bank balances</t>
  </si>
  <si>
    <t>Current liabilities</t>
  </si>
  <si>
    <t>Net current assets</t>
  </si>
  <si>
    <t>Net assets</t>
  </si>
  <si>
    <t xml:space="preserve">Equity </t>
  </si>
  <si>
    <t xml:space="preserve">Share capital </t>
  </si>
  <si>
    <t>(Retained profits)/accumulated losses</t>
  </si>
  <si>
    <t>(Profit)/loss for the year</t>
  </si>
  <si>
    <t>Kitchen Utensils</t>
  </si>
  <si>
    <t>Accumulate Dep - Kitchen Utensils</t>
  </si>
  <si>
    <t>Inventory</t>
  </si>
  <si>
    <t>Accounts Payable</t>
  </si>
  <si>
    <t>Amount due to/from  a director</t>
  </si>
  <si>
    <t>Long Term Liabilities</t>
  </si>
  <si>
    <t>Net Liabilities</t>
  </si>
  <si>
    <t>Deposit- Client</t>
  </si>
  <si>
    <t>BEA Bank account opening deposit</t>
  </si>
  <si>
    <t>Com2000 Ltd</t>
  </si>
  <si>
    <t>序號</t>
    <phoneticPr fontId="5" type="noConversion"/>
  </si>
  <si>
    <t>Dr</t>
  </si>
  <si>
    <t>Cr</t>
  </si>
  <si>
    <t>Amount Due/ from shareholdr</t>
  </si>
  <si>
    <t>Account No</t>
  </si>
  <si>
    <t>Withdrawl from BEA bank - C/A</t>
  </si>
  <si>
    <t>04/01/2023</t>
  </si>
  <si>
    <t>Cash Deposit</t>
  </si>
  <si>
    <t>`</t>
  </si>
  <si>
    <t>DR</t>
  </si>
  <si>
    <t>Bank of East Asia Current Account</t>
  </si>
  <si>
    <t>GL BEA Current Bank Account O/B</t>
  </si>
  <si>
    <t>Disbursement</t>
  </si>
  <si>
    <t>Depost</t>
  </si>
  <si>
    <t>GL BEA Current Bank Account C/B</t>
  </si>
  <si>
    <t>Bank Balance As at Jun 30 2023</t>
  </si>
  <si>
    <t>Add Outstanding Cheque</t>
  </si>
  <si>
    <t>Bank of East Asia Saving Account</t>
  </si>
  <si>
    <t>GL BEA Saving Bank Account O/B</t>
  </si>
  <si>
    <t>GL BEA Saving Bank Account C/B</t>
  </si>
  <si>
    <t>Bank of East Asia US Account</t>
  </si>
  <si>
    <t>GL BEA US Bank Account O/B</t>
  </si>
  <si>
    <t>GL BEA US Bank Account C/B</t>
  </si>
  <si>
    <t>US Bank Balance As at Jun 30 2023</t>
  </si>
  <si>
    <t>Equivalent HK  Bank Balance As at Jun 30 2024</t>
  </si>
  <si>
    <t>ANTON TRANTIN TT30315548  US 14.463.21</t>
  </si>
  <si>
    <t>Due to/ From US Company</t>
  </si>
  <si>
    <t>Comm2000 US (US 50,000)</t>
  </si>
  <si>
    <t>set up Annual management Fee</t>
  </si>
  <si>
    <t>Accrual</t>
  </si>
  <si>
    <t>Set up Annual Audit fee</t>
  </si>
  <si>
    <t>Sale</t>
  </si>
  <si>
    <t>US 1.71</t>
  </si>
  <si>
    <t>US 3.27</t>
  </si>
  <si>
    <t>US 5.81</t>
  </si>
  <si>
    <t>Auto Expense</t>
  </si>
  <si>
    <t>Consultant Fee</t>
  </si>
  <si>
    <t>Meal Entertainmnet</t>
  </si>
  <si>
    <t>BR</t>
  </si>
  <si>
    <t>Anton Trantin</t>
  </si>
  <si>
    <t>US 27000 (900,000)</t>
  </si>
  <si>
    <t>Thomas Cheung Tsun Yung</t>
  </si>
  <si>
    <t>US 50000 (1,666,667)</t>
  </si>
  <si>
    <t>Super Chain Capial Pte</t>
  </si>
  <si>
    <t>Due to / From US company</t>
  </si>
  <si>
    <t>Amount due to US related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</si>
</sst>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7" formatCode="&quot;HK$&quot;#,##0.00_);\(&quot;HK$&quot;#,##0.00\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yyyy&quot;-&quot;mm&quot;-&quot;dd"/>
    <numFmt numFmtId="166" formatCode="dd/mm/yyyy"/>
    <numFmt numFmtId="167" formatCode="yyyy\-mm\-dd"/>
    <numFmt numFmtId="168" formatCode="[$-409]mmmmm\-yy;@"/>
    <numFmt numFmtId="169" formatCode="&quot;$&quot;#,##0.00;\-&quot;$&quot;#,##0.00"/>
    <numFmt numFmtId="170" formatCode="0_ "/>
    <numFmt numFmtId="171" formatCode="&quot;$&quot;#,##0"/>
    <numFmt numFmtId="172" formatCode="0.0%"/>
    <numFmt numFmtId="173" formatCode="&quot;$&quot;#,##0.00"/>
    <numFmt numFmtId="174" formatCode="#,##0.0"/>
    <numFmt numFmtId="175" formatCode="&quot;$&quot;#,##0.00_);[Red]\(&quot;$&quot;#,##0.00\)"/>
    <numFmt numFmtId="176" formatCode="[$$-1004]#,##0;\-[$$-1004]#,##0"/>
    <numFmt numFmtId="177" formatCode="[$$-C09]#,##0.00"/>
    <numFmt numFmtId="178" formatCode="[$$-1004]#,##0.00;\-[$$-1004]#,##0.00"/>
    <numFmt numFmtId="179" formatCode="_(* #,##0.000_);_(* \(#,##0.000\);_(* &quot;-&quot;???_);_(@_)"/>
    <numFmt numFmtId="180" formatCode="[$$-1009]#,##0.00"/>
    <numFmt numFmtId="181" formatCode="[$-409]dd\-mmm\-yy;@"/>
    <numFmt numFmtId="182" formatCode="[$-409]d\-mmm\-yy;@"/>
    <numFmt numFmtId="183" formatCode="[$$-1009]#,##0"/>
    <numFmt numFmtId="184" formatCode="_(* #,##0_);_(* \(#,##0\);_(* &quot;-&quot;??_);_(@_)"/>
    <numFmt numFmtId="185" formatCode="&quot;$&quot;#,##0;\-&quot;$&quot;#,##0"/>
    <numFmt numFmtId="186" formatCode="_ * #,##0.00_ ;_ * \-#,##0.00_ ;_ * &quot;-&quot;??_ ;_ @_ "/>
  </numFmts>
  <fonts count="56">
    <font>
      <sz val="12"/>
      <color rgb="FF000000"/>
      <name val="PMingLiu"/>
      <charset val="134"/>
    </font>
    <font>
      <b/>
      <u/>
      <sz val="16"/>
      <color rgb="FF4472C4"/>
      <name val="Times New Roman"/>
      <family val="1"/>
    </font>
    <font>
      <sz val="12"/>
      <color rgb="FF4472C4"/>
      <name val="Times New Roman"/>
      <family val="1"/>
    </font>
    <font>
      <u/>
      <sz val="12"/>
      <color rgb="FF4472C4"/>
      <name val="Times New Roman"/>
      <family val="1"/>
    </font>
    <font>
      <sz val="12"/>
      <name val="Times New Roman"/>
      <family val="1"/>
    </font>
    <font>
      <b/>
      <u/>
      <sz val="12"/>
      <color rgb="FF4472C4"/>
      <name val="Times New Roman"/>
      <family val="1"/>
    </font>
    <font>
      <sz val="12"/>
      <color rgb="FF000000"/>
      <name val="&quot;Times New Roman&quot;"/>
      <charset val="134"/>
    </font>
    <font>
      <b/>
      <sz val="12"/>
      <color rgb="FF4472C4"/>
      <name val="Times New Roman"/>
      <family val="1"/>
    </font>
    <font>
      <b/>
      <sz val="12"/>
      <name val="Times New Roman"/>
      <family val="1"/>
    </font>
    <font>
      <sz val="16"/>
      <color rgb="FF4472C4"/>
      <name val="Times New Roman"/>
      <family val="1"/>
    </font>
    <font>
      <sz val="12"/>
      <color rgb="FF000000"/>
      <name val="Times New Roman"/>
      <family val="1"/>
    </font>
    <font>
      <sz val="12"/>
      <name val="PMingLiU"/>
      <family val="1"/>
      <charset val="136"/>
    </font>
    <font>
      <sz val="12"/>
      <color rgb="FFFFFFFF"/>
      <name val="PMingLiU"/>
      <family val="1"/>
      <charset val="136"/>
    </font>
    <font>
      <b/>
      <u/>
      <sz val="14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trike/>
      <sz val="12"/>
      <color rgb="FF000000"/>
      <name val="&quot;Times New Roman&quot;"/>
      <charset val="134"/>
    </font>
    <font>
      <strike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0"/>
      <name val="Arial"/>
      <family val="2"/>
    </font>
    <font>
      <sz val="12"/>
      <color rgb="FF000000"/>
      <name val="PMingLiU"/>
      <family val="1"/>
      <charset val="136"/>
    </font>
    <font>
      <b/>
      <sz val="18"/>
      <name val="Times New Roman"/>
      <family val="1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4472C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4472C4"/>
      <name val="Calibri"/>
      <family val="2"/>
      <scheme val="minor"/>
    </font>
    <font>
      <sz val="12"/>
      <color indexed="8"/>
      <name val="新細明體"/>
      <family val="1"/>
      <charset val="136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PMingLiU"/>
      <family val="1"/>
      <charset val="136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PMingLiU"/>
      <family val="1"/>
      <charset val="136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7">
    <xf numFmtId="0" fontId="0" fillId="0" borderId="0"/>
    <xf numFmtId="0" fontId="22" fillId="0" borderId="0"/>
    <xf numFmtId="43" fontId="23" fillId="0" borderId="0" applyFont="0" applyFill="0" applyBorder="0" applyAlignment="0" applyProtection="0"/>
    <xf numFmtId="0" fontId="22" fillId="0" borderId="0"/>
    <xf numFmtId="0" fontId="42" fillId="0" borderId="0">
      <alignment vertical="center"/>
    </xf>
    <xf numFmtId="0" fontId="4" fillId="0" borderId="0">
      <alignment vertical="center"/>
    </xf>
    <xf numFmtId="186" fontId="22" fillId="0" borderId="0" applyFont="0" applyFill="0" applyBorder="0" applyAlignment="0" applyProtection="0">
      <alignment vertical="center"/>
    </xf>
  </cellStyleXfs>
  <cellXfs count="4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43" fontId="4" fillId="0" borderId="0" xfId="0" applyNumberFormat="1" applyFont="1" applyAlignment="1">
      <alignment vertical="center" wrapText="1"/>
    </xf>
    <xf numFmtId="43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3" fontId="4" fillId="0" borderId="3" xfId="0" applyNumberFormat="1" applyFont="1" applyBorder="1" applyAlignment="1">
      <alignment vertical="center"/>
    </xf>
    <xf numFmtId="14" fontId="4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43" fontId="4" fillId="0" borderId="4" xfId="0" applyNumberFormat="1" applyFont="1" applyBorder="1" applyAlignment="1">
      <alignment vertical="center"/>
    </xf>
    <xf numFmtId="43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3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3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43" fontId="10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vertical="center"/>
    </xf>
    <xf numFmtId="43" fontId="6" fillId="2" borderId="0" xfId="0" applyNumberFormat="1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164" fontId="12" fillId="3" borderId="0" xfId="0" applyNumberFormat="1" applyFont="1" applyFill="1" applyAlignment="1">
      <alignment vertical="center"/>
    </xf>
    <xf numFmtId="0" fontId="13" fillId="0" borderId="0" xfId="0" applyFont="1" applyAlignment="1">
      <alignment horizontal="left" vertical="center" wrapText="1"/>
    </xf>
    <xf numFmtId="14" fontId="13" fillId="0" borderId="0" xfId="0" applyNumberFormat="1" applyFont="1" applyAlignment="1">
      <alignment horizontal="left" vertical="center" wrapText="1"/>
    </xf>
    <xf numFmtId="0" fontId="14" fillId="4" borderId="0" xfId="0" applyFont="1" applyFill="1" applyAlignment="1">
      <alignment horizontal="left" vertical="center"/>
    </xf>
    <xf numFmtId="43" fontId="8" fillId="0" borderId="0" xfId="0" applyNumberFormat="1" applyFont="1" applyAlignment="1">
      <alignment horizontal="right" vertical="center" wrapText="1"/>
    </xf>
    <xf numFmtId="7" fontId="1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43" fontId="4" fillId="4" borderId="0" xfId="0" applyNumberFormat="1" applyFont="1" applyFill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43" fontId="15" fillId="4" borderId="0" xfId="0" applyNumberFormat="1" applyFont="1" applyFill="1" applyAlignment="1">
      <alignment horizontal="center" vertical="center" wrapText="1"/>
    </xf>
    <xf numFmtId="0" fontId="16" fillId="2" borderId="0" xfId="0" applyFont="1" applyFill="1" applyAlignment="1">
      <alignment horizontal="left" vertical="center" wrapText="1"/>
    </xf>
    <xf numFmtId="14" fontId="16" fillId="2" borderId="0" xfId="0" applyNumberFormat="1" applyFont="1" applyFill="1" applyAlignment="1">
      <alignment horizontal="left" vertical="center" wrapText="1"/>
    </xf>
    <xf numFmtId="43" fontId="17" fillId="4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14" fontId="6" fillId="2" borderId="0" xfId="0" applyNumberFormat="1" applyFont="1" applyFill="1" applyAlignment="1">
      <alignment horizontal="left" vertical="center" wrapText="1"/>
    </xf>
    <xf numFmtId="43" fontId="10" fillId="4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14" fontId="4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4" fontId="18" fillId="0" borderId="0" xfId="0" applyNumberFormat="1" applyFont="1" applyAlignment="1">
      <alignment horizontal="left" vertical="center" wrapText="1"/>
    </xf>
    <xf numFmtId="43" fontId="18" fillId="4" borderId="0" xfId="0" applyNumberFormat="1" applyFont="1" applyFill="1" applyAlignment="1">
      <alignment horizontal="left" vertical="center"/>
    </xf>
    <xf numFmtId="166" fontId="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 shrinkToFit="1"/>
    </xf>
    <xf numFmtId="0" fontId="15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/>
    </xf>
    <xf numFmtId="43" fontId="17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4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shrinkToFit="1"/>
    </xf>
    <xf numFmtId="0" fontId="18" fillId="0" borderId="0" xfId="0" applyFont="1" applyAlignment="1">
      <alignment vertical="center" shrinkToFit="1"/>
    </xf>
    <xf numFmtId="43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vertical="center" wrapText="1"/>
    </xf>
    <xf numFmtId="17" fontId="4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0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vertical="center"/>
    </xf>
    <xf numFmtId="165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5" fontId="4" fillId="0" borderId="4" xfId="0" applyNumberFormat="1" applyFont="1" applyBorder="1" applyAlignment="1">
      <alignment horizontal="right" vertical="center"/>
    </xf>
    <xf numFmtId="165" fontId="3" fillId="0" borderId="2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vertical="center"/>
    </xf>
    <xf numFmtId="165" fontId="10" fillId="2" borderId="0" xfId="0" applyNumberFormat="1" applyFont="1" applyFill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65" fontId="13" fillId="0" borderId="0" xfId="0" applyNumberFormat="1" applyFont="1" applyAlignment="1">
      <alignment horizontal="left" vertical="center" wrapText="1"/>
    </xf>
    <xf numFmtId="14" fontId="14" fillId="4" borderId="0" xfId="0" applyNumberFormat="1" applyFont="1" applyFill="1" applyAlignment="1">
      <alignment horizontal="left" vertical="center"/>
    </xf>
    <xf numFmtId="165" fontId="8" fillId="0" borderId="0" xfId="0" applyNumberFormat="1" applyFont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165" fontId="15" fillId="0" borderId="0" xfId="0" applyNumberFormat="1" applyFont="1" applyAlignment="1">
      <alignment horizontal="left" vertical="center" wrapText="1"/>
    </xf>
    <xf numFmtId="165" fontId="6" fillId="2" borderId="0" xfId="0" applyNumberFormat="1" applyFont="1" applyFill="1" applyAlignment="1">
      <alignment horizontal="left" vertical="center" wrapText="1"/>
    </xf>
    <xf numFmtId="165" fontId="4" fillId="0" borderId="0" xfId="0" applyNumberFormat="1" applyFont="1" applyAlignment="1">
      <alignment horizontal="left" vertical="center" wrapText="1"/>
    </xf>
    <xf numFmtId="165" fontId="6" fillId="2" borderId="0" xfId="0" applyNumberFormat="1" applyFont="1" applyFill="1" applyAlignment="1">
      <alignment horizontal="left" vertical="center"/>
    </xf>
    <xf numFmtId="165" fontId="10" fillId="0" borderId="0" xfId="0" applyNumberFormat="1" applyFont="1" applyAlignment="1">
      <alignment horizontal="left" vertical="center" wrapText="1"/>
    </xf>
    <xf numFmtId="167" fontId="4" fillId="0" borderId="0" xfId="0" applyNumberFormat="1" applyFont="1" applyAlignment="1">
      <alignment horizontal="left" vertical="center" wrapText="1"/>
    </xf>
    <xf numFmtId="4" fontId="4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171" fontId="20" fillId="0" borderId="0" xfId="0" applyNumberFormat="1" applyFont="1"/>
    <xf numFmtId="0" fontId="21" fillId="0" borderId="0" xfId="0" applyFont="1" applyAlignment="1">
      <alignment horizontal="left"/>
    </xf>
    <xf numFmtId="172" fontId="20" fillId="0" borderId="0" xfId="0" applyNumberFormat="1" applyFont="1"/>
    <xf numFmtId="0" fontId="20" fillId="0" borderId="15" xfId="0" applyFont="1" applyBorder="1"/>
    <xf numFmtId="0" fontId="21" fillId="0" borderId="0" xfId="0" applyFont="1"/>
    <xf numFmtId="173" fontId="21" fillId="0" borderId="15" xfId="0" applyNumberFormat="1" applyFont="1" applyBorder="1"/>
    <xf numFmtId="173" fontId="21" fillId="0" borderId="16" xfId="0" applyNumberFormat="1" applyFont="1" applyBorder="1"/>
    <xf numFmtId="173" fontId="21" fillId="0" borderId="17" xfId="0" applyNumberFormat="1" applyFont="1" applyBorder="1"/>
    <xf numFmtId="0" fontId="19" fillId="0" borderId="0" xfId="0" applyFont="1"/>
    <xf numFmtId="1" fontId="21" fillId="0" borderId="15" xfId="0" applyNumberFormat="1" applyFont="1" applyBorder="1"/>
    <xf numFmtId="3" fontId="21" fillId="0" borderId="15" xfId="0" applyNumberFormat="1" applyFont="1" applyBorder="1"/>
    <xf numFmtId="171" fontId="21" fillId="0" borderId="15" xfId="0" applyNumberFormat="1" applyFont="1" applyBorder="1"/>
    <xf numFmtId="171" fontId="21" fillId="0" borderId="16" xfId="0" applyNumberFormat="1" applyFont="1" applyBorder="1"/>
    <xf numFmtId="1" fontId="21" fillId="0" borderId="17" xfId="0" applyNumberFormat="1" applyFont="1" applyBorder="1"/>
    <xf numFmtId="3" fontId="21" fillId="0" borderId="17" xfId="0" applyNumberFormat="1" applyFont="1" applyBorder="1"/>
    <xf numFmtId="171" fontId="21" fillId="0" borderId="17" xfId="0" applyNumberFormat="1" applyFont="1" applyBorder="1"/>
    <xf numFmtId="171" fontId="21" fillId="0" borderId="18" xfId="0" applyNumberFormat="1" applyFont="1" applyBorder="1"/>
    <xf numFmtId="171" fontId="21" fillId="0" borderId="0" xfId="0" applyNumberFormat="1" applyFont="1"/>
    <xf numFmtId="174" fontId="21" fillId="0" borderId="16" xfId="0" applyNumberFormat="1" applyFont="1" applyBorder="1"/>
    <xf numFmtId="171" fontId="21" fillId="0" borderId="11" xfId="0" applyNumberFormat="1" applyFont="1" applyBorder="1"/>
    <xf numFmtId="0" fontId="21" fillId="0" borderId="0" xfId="0" quotePrefix="1" applyFont="1" applyAlignment="1">
      <alignment horizontal="left"/>
    </xf>
    <xf numFmtId="173" fontId="21" fillId="0" borderId="15" xfId="0" quotePrefix="1" applyNumberFormat="1" applyFont="1" applyBorder="1" applyAlignment="1">
      <alignment horizontal="right"/>
    </xf>
    <xf numFmtId="173" fontId="21" fillId="0" borderId="16" xfId="0" quotePrefix="1" applyNumberFormat="1" applyFont="1" applyBorder="1" applyAlignment="1">
      <alignment horizontal="right"/>
    </xf>
    <xf numFmtId="173" fontId="21" fillId="0" borderId="17" xfId="0" quotePrefix="1" applyNumberFormat="1" applyFont="1" applyBorder="1" applyAlignment="1">
      <alignment horizontal="right"/>
    </xf>
    <xf numFmtId="0" fontId="24" fillId="0" borderId="0" xfId="3" applyFont="1"/>
    <xf numFmtId="0" fontId="2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27" fillId="0" borderId="0" xfId="0" quotePrefix="1" applyFont="1"/>
    <xf numFmtId="0" fontId="26" fillId="0" borderId="0" xfId="0" applyFont="1"/>
    <xf numFmtId="0" fontId="27" fillId="4" borderId="0" xfId="0" applyFont="1" applyFill="1"/>
    <xf numFmtId="0" fontId="27" fillId="4" borderId="0" xfId="0" applyFont="1" applyFill="1" applyAlignment="1">
      <alignment horizontal="right"/>
    </xf>
    <xf numFmtId="0" fontId="2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176" fontId="30" fillId="0" borderId="0" xfId="0" applyNumberFormat="1" applyFont="1" applyAlignment="1">
      <alignment vertical="center"/>
    </xf>
    <xf numFmtId="180" fontId="31" fillId="0" borderId="0" xfId="0" applyNumberFormat="1" applyFont="1" applyAlignment="1">
      <alignment horizontal="left" vertical="center"/>
    </xf>
    <xf numFmtId="178" fontId="30" fillId="0" borderId="0" xfId="0" applyNumberFormat="1" applyFont="1" applyAlignment="1">
      <alignment vertical="center"/>
    </xf>
    <xf numFmtId="177" fontId="30" fillId="0" borderId="0" xfId="0" applyNumberFormat="1" applyFont="1" applyAlignment="1">
      <alignment vertical="center"/>
    </xf>
    <xf numFmtId="1" fontId="30" fillId="0" borderId="0" xfId="0" applyNumberFormat="1" applyFont="1" applyAlignment="1">
      <alignment vertical="center"/>
    </xf>
    <xf numFmtId="1" fontId="31" fillId="0" borderId="0" xfId="0" applyNumberFormat="1" applyFont="1" applyAlignment="1">
      <alignment horizontal="left" vertical="center"/>
    </xf>
    <xf numFmtId="182" fontId="30" fillId="0" borderId="0" xfId="0" applyNumberFormat="1" applyFont="1" applyAlignment="1">
      <alignment vertical="center"/>
    </xf>
    <xf numFmtId="176" fontId="30" fillId="0" borderId="0" xfId="0" applyNumberFormat="1" applyFont="1" applyAlignment="1">
      <alignment horizontal="center" vertical="center"/>
    </xf>
    <xf numFmtId="182" fontId="31" fillId="0" borderId="0" xfId="0" applyNumberFormat="1" applyFont="1" applyAlignment="1">
      <alignment horizontal="left" vertical="center"/>
    </xf>
    <xf numFmtId="1" fontId="30" fillId="0" borderId="0" xfId="0" applyNumberFormat="1" applyFont="1" applyAlignment="1">
      <alignment horizontal="right" vertical="center"/>
    </xf>
    <xf numFmtId="180" fontId="30" fillId="0" borderId="0" xfId="0" applyNumberFormat="1" applyFont="1" applyAlignment="1">
      <alignment horizontal="left" vertical="center"/>
    </xf>
    <xf numFmtId="182" fontId="30" fillId="0" borderId="0" xfId="0" applyNumberFormat="1" applyFont="1" applyAlignment="1">
      <alignment horizontal="left" vertical="center"/>
    </xf>
    <xf numFmtId="178" fontId="30" fillId="2" borderId="0" xfId="0" applyNumberFormat="1" applyFont="1" applyFill="1" applyAlignment="1">
      <alignment horizontal="right" vertical="center"/>
    </xf>
    <xf numFmtId="0" fontId="31" fillId="0" borderId="0" xfId="1" applyFont="1" applyAlignment="1">
      <alignment vertical="distributed"/>
    </xf>
    <xf numFmtId="178" fontId="30" fillId="5" borderId="0" xfId="0" applyNumberFormat="1" applyFont="1" applyFill="1" applyAlignment="1">
      <alignment vertical="center"/>
    </xf>
    <xf numFmtId="182" fontId="30" fillId="2" borderId="0" xfId="0" applyNumberFormat="1" applyFont="1" applyFill="1" applyAlignment="1">
      <alignment horizontal="left" vertical="center"/>
    </xf>
    <xf numFmtId="178" fontId="30" fillId="0" borderId="0" xfId="0" applyNumberFormat="1" applyFont="1" applyAlignment="1">
      <alignment horizontal="right" vertical="center"/>
    </xf>
    <xf numFmtId="176" fontId="30" fillId="2" borderId="0" xfId="0" applyNumberFormat="1" applyFont="1" applyFill="1" applyAlignment="1">
      <alignment horizontal="left" vertical="center"/>
    </xf>
    <xf numFmtId="180" fontId="30" fillId="0" borderId="0" xfId="0" applyNumberFormat="1" applyFont="1" applyAlignment="1">
      <alignment vertical="center"/>
    </xf>
    <xf numFmtId="182" fontId="30" fillId="0" borderId="0" xfId="0" applyNumberFormat="1" applyFont="1" applyAlignment="1">
      <alignment horizontal="left" vertical="center" wrapText="1"/>
    </xf>
    <xf numFmtId="1" fontId="30" fillId="0" borderId="0" xfId="0" applyNumberFormat="1" applyFont="1" applyAlignment="1">
      <alignment horizontal="center" vertical="center" wrapText="1"/>
    </xf>
    <xf numFmtId="180" fontId="30" fillId="0" borderId="0" xfId="0" applyNumberFormat="1" applyFont="1" applyAlignment="1">
      <alignment horizontal="center" vertical="center" wrapText="1"/>
    </xf>
    <xf numFmtId="178" fontId="32" fillId="0" borderId="0" xfId="0" applyNumberFormat="1" applyFont="1" applyAlignment="1">
      <alignment horizontal="center" vertical="center" wrapText="1"/>
    </xf>
    <xf numFmtId="178" fontId="30" fillId="0" borderId="0" xfId="0" applyNumberFormat="1" applyFont="1" applyAlignment="1">
      <alignment horizontal="center" vertical="center" wrapText="1"/>
    </xf>
    <xf numFmtId="177" fontId="30" fillId="0" borderId="0" xfId="0" applyNumberFormat="1" applyFont="1" applyAlignment="1">
      <alignment horizontal="center" vertical="center" wrapText="1"/>
    </xf>
    <xf numFmtId="176" fontId="30" fillId="0" borderId="0" xfId="0" applyNumberFormat="1" applyFont="1" applyAlignment="1">
      <alignment horizontal="center" vertical="center" wrapText="1"/>
    </xf>
    <xf numFmtId="180" fontId="32" fillId="0" borderId="0" xfId="0" applyNumberFormat="1" applyFont="1" applyAlignment="1">
      <alignment horizontal="left" vertical="center"/>
    </xf>
    <xf numFmtId="178" fontId="32" fillId="0" borderId="0" xfId="0" applyNumberFormat="1" applyFont="1" applyAlignment="1">
      <alignment vertical="center"/>
    </xf>
    <xf numFmtId="177" fontId="32" fillId="0" borderId="0" xfId="0" applyNumberFormat="1" applyFont="1" applyAlignment="1">
      <alignment vertical="center"/>
    </xf>
    <xf numFmtId="1" fontId="32" fillId="0" borderId="0" xfId="0" applyNumberFormat="1" applyFont="1" applyAlignment="1">
      <alignment horizontal="left" vertical="center"/>
    </xf>
    <xf numFmtId="1" fontId="32" fillId="0" borderId="0" xfId="0" applyNumberFormat="1" applyFont="1" applyAlignment="1">
      <alignment horizontal="right" vertical="center"/>
    </xf>
    <xf numFmtId="180" fontId="32" fillId="0" borderId="0" xfId="0" applyNumberFormat="1" applyFont="1" applyAlignment="1">
      <alignment horizontal="right" vertical="center"/>
    </xf>
    <xf numFmtId="176" fontId="32" fillId="0" borderId="0" xfId="0" applyNumberFormat="1" applyFont="1" applyAlignment="1">
      <alignment vertical="center"/>
    </xf>
    <xf numFmtId="0" fontId="33" fillId="0" borderId="0" xfId="0" applyFont="1" applyAlignment="1">
      <alignment vertical="center"/>
    </xf>
    <xf numFmtId="170" fontId="31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1" fontId="33" fillId="0" borderId="0" xfId="0" applyNumberFormat="1" applyFont="1" applyAlignment="1">
      <alignment vertical="center"/>
    </xf>
    <xf numFmtId="1" fontId="31" fillId="0" borderId="0" xfId="0" applyNumberFormat="1" applyFont="1" applyAlignment="1">
      <alignment vertical="center"/>
    </xf>
    <xf numFmtId="181" fontId="31" fillId="0" borderId="0" xfId="0" applyNumberFormat="1" applyFont="1" applyAlignment="1">
      <alignment vertical="center"/>
    </xf>
    <xf numFmtId="169" fontId="31" fillId="0" borderId="19" xfId="0" applyNumberFormat="1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181" fontId="31" fillId="0" borderId="0" xfId="0" applyNumberFormat="1" applyFont="1" applyAlignment="1">
      <alignment horizontal="left" vertical="center"/>
    </xf>
    <xf numFmtId="177" fontId="31" fillId="0" borderId="0" xfId="0" applyNumberFormat="1" applyFont="1" applyAlignment="1">
      <alignment horizontal="right" vertical="center"/>
    </xf>
    <xf numFmtId="169" fontId="31" fillId="0" borderId="0" xfId="0" applyNumberFormat="1" applyFont="1" applyAlignment="1">
      <alignment horizontal="left" vertical="center"/>
    </xf>
    <xf numFmtId="169" fontId="31" fillId="0" borderId="0" xfId="0" applyNumberFormat="1" applyFont="1" applyAlignment="1">
      <alignment vertical="center"/>
    </xf>
    <xf numFmtId="175" fontId="31" fillId="0" borderId="0" xfId="0" applyNumberFormat="1" applyFont="1" applyAlignment="1">
      <alignment vertical="center"/>
    </xf>
    <xf numFmtId="43" fontId="31" fillId="0" borderId="0" xfId="0" applyNumberFormat="1" applyFont="1" applyAlignment="1">
      <alignment vertical="center"/>
    </xf>
    <xf numFmtId="169" fontId="33" fillId="2" borderId="0" xfId="0" applyNumberFormat="1" applyFont="1" applyFill="1" applyAlignment="1">
      <alignment horizontal="right" vertical="center"/>
    </xf>
    <xf numFmtId="181" fontId="33" fillId="2" borderId="0" xfId="0" applyNumberFormat="1" applyFont="1" applyFill="1" applyAlignment="1">
      <alignment horizontal="left" vertical="center"/>
    </xf>
    <xf numFmtId="177" fontId="31" fillId="0" borderId="0" xfId="0" applyNumberFormat="1" applyFont="1" applyAlignment="1">
      <alignment vertical="center"/>
    </xf>
    <xf numFmtId="169" fontId="31" fillId="0" borderId="0" xfId="0" applyNumberFormat="1" applyFont="1" applyAlignment="1">
      <alignment horizontal="right" vertical="center"/>
    </xf>
    <xf numFmtId="181" fontId="33" fillId="0" borderId="0" xfId="0" applyNumberFormat="1" applyFont="1" applyAlignment="1">
      <alignment horizontal="left" vertical="center"/>
    </xf>
    <xf numFmtId="177" fontId="33" fillId="0" borderId="0" xfId="0" applyNumberFormat="1" applyFont="1" applyAlignment="1">
      <alignment horizontal="right" vertical="center"/>
    </xf>
    <xf numFmtId="169" fontId="33" fillId="0" borderId="0" xfId="0" applyNumberFormat="1" applyFont="1" applyAlignment="1">
      <alignment horizontal="left" vertical="center"/>
    </xf>
    <xf numFmtId="169" fontId="33" fillId="0" borderId="0" xfId="0" applyNumberFormat="1" applyFont="1" applyAlignment="1">
      <alignment vertical="center"/>
    </xf>
    <xf numFmtId="170" fontId="33" fillId="2" borderId="0" xfId="0" applyNumberFormat="1" applyFont="1" applyFill="1" applyAlignment="1">
      <alignment horizontal="left" vertical="center"/>
    </xf>
    <xf numFmtId="181" fontId="33" fillId="0" borderId="0" xfId="0" applyNumberFormat="1" applyFont="1" applyAlignment="1">
      <alignment vertical="center"/>
    </xf>
    <xf numFmtId="177" fontId="33" fillId="0" borderId="0" xfId="0" applyNumberFormat="1" applyFont="1" applyAlignment="1">
      <alignment vertical="center"/>
    </xf>
    <xf numFmtId="170" fontId="33" fillId="0" borderId="0" xfId="0" applyNumberFormat="1" applyFont="1" applyAlignment="1">
      <alignment vertical="center"/>
    </xf>
    <xf numFmtId="181" fontId="31" fillId="0" borderId="0" xfId="0" applyNumberFormat="1" applyFont="1" applyAlignment="1">
      <alignment horizontal="left" vertical="center" wrapText="1"/>
    </xf>
    <xf numFmtId="177" fontId="31" fillId="0" borderId="0" xfId="0" applyNumberFormat="1" applyFont="1" applyAlignment="1">
      <alignment horizontal="center" vertical="center" wrapText="1"/>
    </xf>
    <xf numFmtId="169" fontId="31" fillId="0" borderId="0" xfId="0" applyNumberFormat="1" applyFont="1" applyAlignment="1">
      <alignment horizontal="center" vertical="center" wrapText="1"/>
    </xf>
    <xf numFmtId="170" fontId="31" fillId="0" borderId="0" xfId="0" applyNumberFormat="1" applyFont="1" applyAlignment="1">
      <alignment horizontal="center" vertical="center"/>
    </xf>
    <xf numFmtId="169" fontId="34" fillId="0" borderId="0" xfId="0" applyNumberFormat="1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70" fontId="29" fillId="0" borderId="0" xfId="0" applyNumberFormat="1" applyFont="1" applyAlignment="1">
      <alignment vertical="center"/>
    </xf>
    <xf numFmtId="0" fontId="35" fillId="0" borderId="0" xfId="0" applyFont="1" applyAlignment="1">
      <alignment vertical="center"/>
    </xf>
    <xf numFmtId="182" fontId="29" fillId="0" borderId="0" xfId="0" applyNumberFormat="1" applyFont="1" applyAlignment="1">
      <alignment horizontal="left" vertical="center"/>
    </xf>
    <xf numFmtId="0" fontId="39" fillId="0" borderId="0" xfId="0" applyFont="1" applyAlignment="1">
      <alignment vertical="center"/>
    </xf>
    <xf numFmtId="170" fontId="38" fillId="0" borderId="0" xfId="0" applyNumberFormat="1" applyFont="1" applyAlignment="1">
      <alignment vertical="center"/>
    </xf>
    <xf numFmtId="169" fontId="38" fillId="0" borderId="0" xfId="0" applyNumberFormat="1" applyFont="1" applyAlignment="1">
      <alignment vertical="center"/>
    </xf>
    <xf numFmtId="179" fontId="38" fillId="0" borderId="0" xfId="0" applyNumberFormat="1" applyFont="1" applyAlignment="1">
      <alignment vertical="center"/>
    </xf>
    <xf numFmtId="169" fontId="39" fillId="0" borderId="0" xfId="0" applyNumberFormat="1" applyFont="1" applyAlignment="1">
      <alignment vertical="center"/>
    </xf>
    <xf numFmtId="0" fontId="38" fillId="0" borderId="0" xfId="0" applyFont="1" applyAlignment="1">
      <alignment vertical="center"/>
    </xf>
    <xf numFmtId="1" fontId="40" fillId="0" borderId="0" xfId="0" applyNumberFormat="1" applyFont="1" applyAlignment="1">
      <alignment vertical="center"/>
    </xf>
    <xf numFmtId="1" fontId="39" fillId="0" borderId="0" xfId="0" applyNumberFormat="1" applyFont="1" applyAlignment="1">
      <alignment vertical="center"/>
    </xf>
    <xf numFmtId="1" fontId="38" fillId="0" borderId="0" xfId="0" applyNumberFormat="1" applyFont="1" applyAlignment="1">
      <alignment vertical="center"/>
    </xf>
    <xf numFmtId="182" fontId="38" fillId="0" borderId="0" xfId="0" applyNumberFormat="1" applyFont="1" applyAlignment="1">
      <alignment vertical="center"/>
    </xf>
    <xf numFmtId="177" fontId="38" fillId="0" borderId="0" xfId="0" applyNumberFormat="1" applyFont="1" applyAlignment="1">
      <alignment horizontal="right" vertical="center"/>
    </xf>
    <xf numFmtId="169" fontId="38" fillId="0" borderId="19" xfId="0" applyNumberFormat="1" applyFont="1" applyBorder="1" applyAlignment="1">
      <alignment vertical="center"/>
    </xf>
    <xf numFmtId="182" fontId="38" fillId="0" borderId="0" xfId="0" applyNumberFormat="1" applyFont="1" applyAlignment="1">
      <alignment horizontal="left" vertical="center" wrapText="1"/>
    </xf>
    <xf numFmtId="177" fontId="38" fillId="0" borderId="0" xfId="0" applyNumberFormat="1" applyFont="1" applyAlignment="1">
      <alignment horizontal="center" vertical="center" wrapText="1"/>
    </xf>
    <xf numFmtId="170" fontId="38" fillId="0" borderId="0" xfId="0" applyNumberFormat="1" applyFont="1" applyAlignment="1">
      <alignment horizontal="center" vertical="center"/>
    </xf>
    <xf numFmtId="169" fontId="38" fillId="0" borderId="0" xfId="0" applyNumberFormat="1" applyFont="1" applyAlignment="1">
      <alignment horizontal="center" vertical="center" wrapText="1"/>
    </xf>
    <xf numFmtId="169" fontId="41" fillId="0" borderId="0" xfId="0" applyNumberFormat="1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182" fontId="38" fillId="0" borderId="0" xfId="0" applyNumberFormat="1" applyFont="1" applyAlignment="1">
      <alignment horizontal="left" vertical="center"/>
    </xf>
    <xf numFmtId="43" fontId="38" fillId="0" borderId="0" xfId="0" applyNumberFormat="1" applyFont="1" applyAlignment="1">
      <alignment vertical="center"/>
    </xf>
    <xf numFmtId="169" fontId="39" fillId="2" borderId="0" xfId="0" applyNumberFormat="1" applyFont="1" applyFill="1" applyAlignment="1">
      <alignment horizontal="right" vertical="center"/>
    </xf>
    <xf numFmtId="182" fontId="39" fillId="2" borderId="0" xfId="0" applyNumberFormat="1" applyFont="1" applyFill="1" applyAlignment="1">
      <alignment horizontal="left" vertical="center"/>
    </xf>
    <xf numFmtId="177" fontId="38" fillId="0" borderId="0" xfId="0" applyNumberFormat="1" applyFont="1" applyAlignment="1">
      <alignment vertical="center"/>
    </xf>
    <xf numFmtId="169" fontId="38" fillId="0" borderId="0" xfId="0" applyNumberFormat="1" applyFont="1" applyAlignment="1">
      <alignment horizontal="right" vertical="center"/>
    </xf>
    <xf numFmtId="182" fontId="39" fillId="0" borderId="0" xfId="0" applyNumberFormat="1" applyFont="1" applyAlignment="1">
      <alignment horizontal="left" vertical="center"/>
    </xf>
    <xf numFmtId="177" fontId="39" fillId="0" borderId="0" xfId="0" applyNumberFormat="1" applyFont="1" applyAlignment="1">
      <alignment horizontal="right" vertical="center"/>
    </xf>
    <xf numFmtId="170" fontId="39" fillId="2" borderId="0" xfId="0" applyNumberFormat="1" applyFont="1" applyFill="1" applyAlignment="1">
      <alignment horizontal="left" vertical="center"/>
    </xf>
    <xf numFmtId="182" fontId="39" fillId="0" borderId="0" xfId="0" applyNumberFormat="1" applyFont="1" applyAlignment="1">
      <alignment vertical="center"/>
    </xf>
    <xf numFmtId="177" fontId="39" fillId="0" borderId="0" xfId="0" applyNumberFormat="1" applyFont="1" applyAlignment="1">
      <alignment vertical="center"/>
    </xf>
    <xf numFmtId="170" fontId="39" fillId="0" borderId="0" xfId="0" applyNumberFormat="1" applyFont="1" applyAlignment="1">
      <alignment vertical="center"/>
    </xf>
    <xf numFmtId="169" fontId="38" fillId="0" borderId="0" xfId="0" applyNumberFormat="1" applyFont="1" applyAlignment="1">
      <alignment horizontal="left" vertical="center"/>
    </xf>
    <xf numFmtId="1" fontId="38" fillId="0" borderId="0" xfId="0" applyNumberFormat="1" applyFont="1" applyAlignment="1">
      <alignment horizontal="left" vertical="center"/>
    </xf>
    <xf numFmtId="169" fontId="39" fillId="0" borderId="0" xfId="0" applyNumberFormat="1" applyFont="1" applyAlignment="1">
      <alignment horizontal="left" vertical="center"/>
    </xf>
    <xf numFmtId="183" fontId="20" fillId="0" borderId="0" xfId="0" applyNumberFormat="1" applyFont="1"/>
    <xf numFmtId="183" fontId="20" fillId="0" borderId="14" xfId="0" applyNumberFormat="1" applyFont="1" applyBorder="1"/>
    <xf numFmtId="183" fontId="20" fillId="0" borderId="13" xfId="0" applyNumberFormat="1" applyFont="1" applyBorder="1"/>
    <xf numFmtId="183" fontId="20" fillId="0" borderId="12" xfId="0" applyNumberFormat="1" applyFont="1" applyBorder="1"/>
    <xf numFmtId="0" fontId="30" fillId="0" borderId="0" xfId="0" applyFont="1"/>
    <xf numFmtId="171" fontId="30" fillId="0" borderId="0" xfId="0" applyNumberFormat="1" applyFont="1"/>
    <xf numFmtId="0" fontId="43" fillId="0" borderId="0" xfId="4" applyFont="1">
      <alignment vertical="center"/>
    </xf>
    <xf numFmtId="0" fontId="44" fillId="0" borderId="0" xfId="5" applyFont="1">
      <alignment vertical="center"/>
    </xf>
    <xf numFmtId="185" fontId="31" fillId="0" borderId="0" xfId="0" applyNumberFormat="1" applyFont="1" applyAlignment="1">
      <alignment horizontal="left"/>
    </xf>
    <xf numFmtId="185" fontId="31" fillId="0" borderId="0" xfId="0" quotePrefix="1" applyNumberFormat="1" applyFont="1" applyAlignment="1">
      <alignment horizontal="left"/>
    </xf>
    <xf numFmtId="0" fontId="45" fillId="0" borderId="0" xfId="5" applyFont="1" applyAlignment="1">
      <alignment horizontal="center" vertical="center"/>
    </xf>
    <xf numFmtId="0" fontId="44" fillId="0" borderId="0" xfId="5" applyFont="1" applyAlignment="1">
      <alignment horizontal="center" vertical="center"/>
    </xf>
    <xf numFmtId="184" fontId="44" fillId="0" borderId="20" xfId="4" applyNumberFormat="1" applyFont="1" applyBorder="1">
      <alignment vertical="center"/>
    </xf>
    <xf numFmtId="184" fontId="44" fillId="0" borderId="0" xfId="4" applyNumberFormat="1" applyFont="1">
      <alignment vertical="center"/>
    </xf>
    <xf numFmtId="184" fontId="44" fillId="0" borderId="0" xfId="5" applyNumberFormat="1" applyFont="1">
      <alignment vertical="center"/>
    </xf>
    <xf numFmtId="0" fontId="44" fillId="0" borderId="0" xfId="4" applyFont="1">
      <alignment vertical="center"/>
    </xf>
    <xf numFmtId="0" fontId="31" fillId="0" borderId="0" xfId="0" applyFont="1" applyAlignment="1">
      <alignment horizontal="left"/>
    </xf>
    <xf numFmtId="184" fontId="44" fillId="0" borderId="20" xfId="2" applyNumberFormat="1" applyFont="1" applyBorder="1" applyAlignment="1">
      <alignment vertical="center"/>
    </xf>
    <xf numFmtId="184" fontId="44" fillId="0" borderId="21" xfId="4" applyNumberFormat="1" applyFont="1" applyBorder="1">
      <alignment vertical="center"/>
    </xf>
    <xf numFmtId="184" fontId="44" fillId="0" borderId="22" xfId="4" applyNumberFormat="1" applyFont="1" applyBorder="1">
      <alignment vertical="center"/>
    </xf>
    <xf numFmtId="180" fontId="30" fillId="0" borderId="0" xfId="0" applyNumberFormat="1" applyFont="1" applyAlignment="1">
      <alignment horizontal="right" vertical="center"/>
    </xf>
    <xf numFmtId="180" fontId="30" fillId="0" borderId="22" xfId="0" applyNumberFormat="1" applyFont="1" applyBorder="1" applyAlignment="1">
      <alignment horizontal="right" vertical="center"/>
    </xf>
    <xf numFmtId="183" fontId="0" fillId="0" borderId="23" xfId="0" applyNumberFormat="1" applyBorder="1" applyAlignment="1">
      <alignment vertical="center"/>
    </xf>
    <xf numFmtId="183" fontId="31" fillId="0" borderId="0" xfId="0" applyNumberFormat="1" applyFont="1" applyAlignment="1">
      <alignment horizontal="left" vertical="center"/>
    </xf>
    <xf numFmtId="183" fontId="30" fillId="0" borderId="0" xfId="0" applyNumberFormat="1" applyFont="1" applyAlignment="1">
      <alignment horizontal="left" vertical="center"/>
    </xf>
    <xf numFmtId="183" fontId="30" fillId="0" borderId="0" xfId="0" applyNumberFormat="1" applyFont="1" applyAlignment="1">
      <alignment horizontal="right" vertical="center"/>
    </xf>
    <xf numFmtId="0" fontId="36" fillId="0" borderId="0" xfId="1" applyFont="1"/>
    <xf numFmtId="14" fontId="36" fillId="0" borderId="0" xfId="1" applyNumberFormat="1" applyFont="1" applyAlignment="1">
      <alignment horizontal="left"/>
    </xf>
    <xf numFmtId="0" fontId="36" fillId="0" borderId="0" xfId="1" applyFont="1" applyAlignment="1">
      <alignment horizontal="left"/>
    </xf>
    <xf numFmtId="0" fontId="36" fillId="0" borderId="0" xfId="1" applyFont="1" applyAlignment="1">
      <alignment vertical="distributed"/>
    </xf>
    <xf numFmtId="186" fontId="36" fillId="0" borderId="0" xfId="6" applyFont="1" applyAlignment="1"/>
    <xf numFmtId="3" fontId="36" fillId="0" borderId="0" xfId="1" quotePrefix="1" applyNumberFormat="1" applyFont="1"/>
    <xf numFmtId="3" fontId="36" fillId="0" borderId="0" xfId="1" applyNumberFormat="1" applyFont="1"/>
    <xf numFmtId="0" fontId="29" fillId="0" borderId="0" xfId="1" applyFont="1" applyAlignment="1">
      <alignment horizontal="center"/>
    </xf>
    <xf numFmtId="4" fontId="36" fillId="0" borderId="0" xfId="1" applyNumberFormat="1" applyFont="1" applyAlignment="1">
      <alignment horizontal="left"/>
    </xf>
    <xf numFmtId="0" fontId="29" fillId="6" borderId="0" xfId="1" applyFont="1" applyFill="1" applyAlignment="1">
      <alignment horizontal="center"/>
    </xf>
    <xf numFmtId="14" fontId="29" fillId="6" borderId="0" xfId="1" applyNumberFormat="1" applyFont="1" applyFill="1" applyAlignment="1">
      <alignment horizontal="center"/>
    </xf>
    <xf numFmtId="0" fontId="29" fillId="6" borderId="0" xfId="1" applyFont="1" applyFill="1" applyAlignment="1">
      <alignment vertical="distributed"/>
    </xf>
    <xf numFmtId="186" fontId="29" fillId="6" borderId="0" xfId="6" applyFont="1" applyFill="1" applyAlignment="1">
      <alignment horizontal="center"/>
    </xf>
    <xf numFmtId="14" fontId="29" fillId="0" borderId="0" xfId="1" applyNumberFormat="1" applyFont="1" applyAlignment="1">
      <alignment horizontal="left"/>
    </xf>
    <xf numFmtId="0" fontId="29" fillId="0" borderId="0" xfId="1" applyFont="1" applyAlignment="1">
      <alignment vertical="distributed"/>
    </xf>
    <xf numFmtId="186" fontId="29" fillId="0" borderId="0" xfId="6" applyFont="1" applyAlignment="1">
      <alignment horizontal="center"/>
    </xf>
    <xf numFmtId="43" fontId="29" fillId="0" borderId="0" xfId="2" applyFont="1" applyAlignment="1">
      <alignment horizontal="right"/>
    </xf>
    <xf numFmtId="0" fontId="29" fillId="0" borderId="0" xfId="1" applyFont="1"/>
    <xf numFmtId="186" fontId="29" fillId="0" borderId="0" xfId="6" applyFont="1" applyAlignment="1"/>
    <xf numFmtId="4" fontId="29" fillId="0" borderId="0" xfId="1" applyNumberFormat="1" applyFont="1" applyAlignment="1">
      <alignment horizontal="right"/>
    </xf>
    <xf numFmtId="14" fontId="29" fillId="0" borderId="0" xfId="1" quotePrefix="1" applyNumberFormat="1" applyFont="1" applyAlignment="1">
      <alignment horizontal="left"/>
    </xf>
    <xf numFmtId="14" fontId="29" fillId="0" borderId="0" xfId="1" applyNumberFormat="1" applyFont="1"/>
    <xf numFmtId="0" fontId="36" fillId="0" borderId="0" xfId="0" applyFont="1"/>
    <xf numFmtId="183" fontId="36" fillId="0" borderId="0" xfId="6" applyNumberFormat="1" applyFont="1" applyAlignment="1"/>
    <xf numFmtId="183" fontId="36" fillId="0" borderId="0" xfId="1" applyNumberFormat="1" applyFont="1"/>
    <xf numFmtId="183" fontId="29" fillId="0" borderId="0" xfId="1" applyNumberFormat="1" applyFont="1" applyAlignment="1">
      <alignment horizontal="center"/>
    </xf>
    <xf numFmtId="183" fontId="29" fillId="6" borderId="0" xfId="6" applyNumberFormat="1" applyFont="1" applyFill="1" applyAlignment="1">
      <alignment horizontal="center"/>
    </xf>
    <xf numFmtId="183" fontId="29" fillId="6" borderId="0" xfId="1" applyNumberFormat="1" applyFont="1" applyFill="1" applyAlignment="1">
      <alignment horizontal="center"/>
    </xf>
    <xf numFmtId="183" fontId="29" fillId="0" borderId="0" xfId="6" applyNumberFormat="1" applyFont="1" applyAlignment="1">
      <alignment horizontal="center"/>
    </xf>
    <xf numFmtId="183" fontId="29" fillId="0" borderId="0" xfId="2" applyNumberFormat="1" applyFont="1" applyAlignment="1">
      <alignment horizontal="right"/>
    </xf>
    <xf numFmtId="183" fontId="31" fillId="0" borderId="0" xfId="0" applyNumberFormat="1" applyFont="1" applyAlignment="1">
      <alignment vertical="center"/>
    </xf>
    <xf numFmtId="183" fontId="29" fillId="0" borderId="0" xfId="6" applyNumberFormat="1" applyFont="1" applyAlignment="1"/>
    <xf numFmtId="183" fontId="29" fillId="0" borderId="0" xfId="1" applyNumberFormat="1" applyFont="1"/>
    <xf numFmtId="183" fontId="35" fillId="0" borderId="0" xfId="0" applyNumberFormat="1" applyFont="1" applyAlignment="1">
      <alignment vertical="center"/>
    </xf>
    <xf numFmtId="180" fontId="36" fillId="0" borderId="0" xfId="6" applyNumberFormat="1" applyFont="1" applyAlignment="1"/>
    <xf numFmtId="180" fontId="36" fillId="0" borderId="0" xfId="1" applyNumberFormat="1" applyFont="1"/>
    <xf numFmtId="180" fontId="29" fillId="0" borderId="0" xfId="1" applyNumberFormat="1" applyFont="1" applyAlignment="1">
      <alignment horizontal="center"/>
    </xf>
    <xf numFmtId="180" fontId="29" fillId="6" borderId="0" xfId="6" applyNumberFormat="1" applyFont="1" applyFill="1" applyAlignment="1">
      <alignment horizontal="center"/>
    </xf>
    <xf numFmtId="180" fontId="29" fillId="6" borderId="0" xfId="1" applyNumberFormat="1" applyFont="1" applyFill="1" applyAlignment="1">
      <alignment horizontal="center"/>
    </xf>
    <xf numFmtId="180" fontId="0" fillId="0" borderId="0" xfId="0" applyNumberFormat="1" applyAlignment="1">
      <alignment vertical="center"/>
    </xf>
    <xf numFmtId="14" fontId="37" fillId="0" borderId="0" xfId="1" applyNumberFormat="1" applyFont="1" applyAlignment="1">
      <alignment horizontal="left"/>
    </xf>
    <xf numFmtId="0" fontId="37" fillId="0" borderId="0" xfId="1" applyFont="1" applyAlignment="1">
      <alignment horizontal="left"/>
    </xf>
    <xf numFmtId="0" fontId="37" fillId="0" borderId="0" xfId="1" applyFont="1" applyAlignment="1">
      <alignment vertical="distributed"/>
    </xf>
    <xf numFmtId="183" fontId="37" fillId="0" borderId="0" xfId="6" applyNumberFormat="1" applyFont="1" applyAlignment="1"/>
    <xf numFmtId="180" fontId="37" fillId="0" borderId="0" xfId="6" applyNumberFormat="1" applyFont="1" applyAlignment="1"/>
    <xf numFmtId="180" fontId="37" fillId="0" borderId="0" xfId="1" applyNumberFormat="1" applyFont="1"/>
    <xf numFmtId="0" fontId="37" fillId="0" borderId="0" xfId="1" applyFont="1"/>
    <xf numFmtId="3" fontId="37" fillId="0" borderId="0" xfId="1" quotePrefix="1" applyNumberFormat="1" applyFont="1"/>
    <xf numFmtId="3" fontId="37" fillId="0" borderId="0" xfId="1" applyNumberFormat="1" applyFont="1"/>
    <xf numFmtId="180" fontId="31" fillId="0" borderId="0" xfId="1" applyNumberFormat="1" applyFont="1" applyAlignment="1">
      <alignment horizontal="center"/>
    </xf>
    <xf numFmtId="0" fontId="37" fillId="0" borderId="0" xfId="0" applyFont="1"/>
    <xf numFmtId="4" fontId="37" fillId="0" borderId="0" xfId="1" applyNumberFormat="1" applyFont="1" applyAlignment="1">
      <alignment horizontal="left"/>
    </xf>
    <xf numFmtId="14" fontId="31" fillId="6" borderId="0" xfId="1" applyNumberFormat="1" applyFont="1" applyFill="1" applyAlignment="1">
      <alignment horizontal="center"/>
    </xf>
    <xf numFmtId="0" fontId="31" fillId="6" borderId="0" xfId="1" applyFont="1" applyFill="1" applyAlignment="1">
      <alignment vertical="distributed"/>
    </xf>
    <xf numFmtId="0" fontId="31" fillId="6" borderId="0" xfId="1" applyFont="1" applyFill="1" applyAlignment="1">
      <alignment horizontal="center"/>
    </xf>
    <xf numFmtId="0" fontId="31" fillId="0" borderId="0" xfId="1" applyFont="1" applyAlignment="1">
      <alignment horizontal="center"/>
    </xf>
    <xf numFmtId="183" fontId="31" fillId="6" borderId="0" xfId="6" applyNumberFormat="1" applyFont="1" applyFill="1" applyAlignment="1">
      <alignment horizontal="center"/>
    </xf>
    <xf numFmtId="180" fontId="31" fillId="6" borderId="0" xfId="6" applyNumberFormat="1" applyFont="1" applyFill="1" applyAlignment="1">
      <alignment horizontal="center"/>
    </xf>
    <xf numFmtId="180" fontId="31" fillId="6" borderId="0" xfId="1" applyNumberFormat="1" applyFont="1" applyFill="1" applyAlignment="1">
      <alignment horizontal="center"/>
    </xf>
    <xf numFmtId="180" fontId="33" fillId="0" borderId="0" xfId="0" applyNumberFormat="1" applyFont="1" applyAlignment="1">
      <alignment vertical="center"/>
    </xf>
    <xf numFmtId="183" fontId="33" fillId="0" borderId="0" xfId="0" applyNumberFormat="1" applyFont="1" applyAlignment="1">
      <alignment vertical="center"/>
    </xf>
    <xf numFmtId="182" fontId="48" fillId="0" borderId="0" xfId="0" applyNumberFormat="1" applyFont="1" applyAlignment="1">
      <alignment vertical="center"/>
    </xf>
    <xf numFmtId="1" fontId="48" fillId="0" borderId="0" xfId="0" applyNumberFormat="1" applyFont="1" applyAlignment="1">
      <alignment vertical="center"/>
    </xf>
    <xf numFmtId="180" fontId="48" fillId="0" borderId="0" xfId="0" applyNumberFormat="1" applyFont="1" applyAlignment="1">
      <alignment horizontal="right" vertical="center"/>
    </xf>
    <xf numFmtId="180" fontId="48" fillId="0" borderId="0" xfId="0" applyNumberFormat="1" applyFont="1" applyAlignment="1">
      <alignment vertical="center"/>
    </xf>
    <xf numFmtId="176" fontId="48" fillId="0" borderId="0" xfId="0" applyNumberFormat="1" applyFont="1" applyAlignment="1">
      <alignment vertical="center"/>
    </xf>
    <xf numFmtId="1" fontId="48" fillId="0" borderId="0" xfId="0" applyNumberFormat="1" applyFont="1" applyAlignment="1">
      <alignment horizontal="right" vertical="center"/>
    </xf>
    <xf numFmtId="180" fontId="48" fillId="0" borderId="22" xfId="0" applyNumberFormat="1" applyFont="1" applyBorder="1" applyAlignment="1">
      <alignment horizontal="right" vertical="center"/>
    </xf>
    <xf numFmtId="0" fontId="49" fillId="0" borderId="0" xfId="0" applyFont="1" applyAlignment="1">
      <alignment vertical="center"/>
    </xf>
    <xf numFmtId="176" fontId="50" fillId="0" borderId="0" xfId="0" applyNumberFormat="1" applyFont="1" applyAlignment="1">
      <alignment vertical="center"/>
    </xf>
    <xf numFmtId="182" fontId="48" fillId="0" borderId="0" xfId="0" applyNumberFormat="1" applyFont="1" applyAlignment="1">
      <alignment horizontal="left" vertical="center" wrapText="1"/>
    </xf>
    <xf numFmtId="1" fontId="48" fillId="0" borderId="0" xfId="0" applyNumberFormat="1" applyFont="1" applyAlignment="1">
      <alignment horizontal="center" vertical="center" wrapText="1"/>
    </xf>
    <xf numFmtId="180" fontId="48" fillId="0" borderId="0" xfId="0" applyNumberFormat="1" applyFont="1" applyAlignment="1">
      <alignment horizontal="center" vertical="center" wrapText="1"/>
    </xf>
    <xf numFmtId="176" fontId="48" fillId="0" borderId="0" xfId="0" applyNumberFormat="1" applyFont="1" applyAlignment="1">
      <alignment horizontal="center" vertical="center"/>
    </xf>
    <xf numFmtId="176" fontId="48" fillId="0" borderId="0" xfId="0" applyNumberFormat="1" applyFont="1" applyAlignment="1">
      <alignment horizontal="center" vertical="center" wrapText="1"/>
    </xf>
    <xf numFmtId="182" fontId="47" fillId="0" borderId="0" xfId="0" applyNumberFormat="1" applyFont="1" applyAlignment="1">
      <alignment horizontal="left" vertical="center"/>
    </xf>
    <xf numFmtId="182" fontId="48" fillId="0" borderId="0" xfId="0" applyNumberFormat="1" applyFont="1" applyAlignment="1">
      <alignment horizontal="left" vertical="center"/>
    </xf>
    <xf numFmtId="180" fontId="48" fillId="0" borderId="0" xfId="0" applyNumberFormat="1" applyFont="1" applyAlignment="1">
      <alignment horizontal="left" vertical="center"/>
    </xf>
    <xf numFmtId="182" fontId="48" fillId="2" borderId="0" xfId="0" applyNumberFormat="1" applyFont="1" applyFill="1" applyAlignment="1">
      <alignment horizontal="left" vertical="center"/>
    </xf>
    <xf numFmtId="176" fontId="48" fillId="2" borderId="0" xfId="0" applyNumberFormat="1" applyFont="1" applyFill="1" applyAlignment="1">
      <alignment horizontal="left" vertical="center"/>
    </xf>
    <xf numFmtId="0" fontId="51" fillId="0" borderId="0" xfId="0" applyFont="1" applyAlignment="1">
      <alignment vertical="center"/>
    </xf>
    <xf numFmtId="176" fontId="45" fillId="0" borderId="0" xfId="0" applyNumberFormat="1" applyFont="1" applyAlignment="1">
      <alignment vertical="center"/>
    </xf>
    <xf numFmtId="170" fontId="45" fillId="0" borderId="0" xfId="0" applyNumberFormat="1" applyFont="1" applyAlignment="1">
      <alignment vertical="center"/>
    </xf>
    <xf numFmtId="176" fontId="52" fillId="0" borderId="0" xfId="0" applyNumberFormat="1" applyFont="1" applyAlignment="1">
      <alignment vertical="center"/>
    </xf>
    <xf numFmtId="0" fontId="52" fillId="0" borderId="0" xfId="1" applyFont="1" applyAlignment="1">
      <alignment vertical="distributed"/>
    </xf>
    <xf numFmtId="178" fontId="52" fillId="0" borderId="0" xfId="0" applyNumberFormat="1" applyFont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4" fontId="53" fillId="0" borderId="0" xfId="0" applyNumberFormat="1" applyFont="1" applyAlignment="1">
      <alignment horizontal="left"/>
    </xf>
    <xf numFmtId="0" fontId="53" fillId="0" borderId="0" xfId="0" applyFont="1" applyAlignment="1">
      <alignment horizontal="left"/>
    </xf>
    <xf numFmtId="183" fontId="53" fillId="0" borderId="0" xfId="0" applyNumberFormat="1" applyFont="1"/>
    <xf numFmtId="180" fontId="53" fillId="0" borderId="0" xfId="0" applyNumberFormat="1" applyFont="1"/>
    <xf numFmtId="1" fontId="54" fillId="0" borderId="0" xfId="0" applyNumberFormat="1" applyFont="1" applyAlignment="1">
      <alignment vertical="center"/>
    </xf>
    <xf numFmtId="176" fontId="54" fillId="0" borderId="0" xfId="0" applyNumberFormat="1" applyFont="1" applyAlignment="1">
      <alignment vertical="center"/>
    </xf>
    <xf numFmtId="177" fontId="54" fillId="0" borderId="0" xfId="0" applyNumberFormat="1" applyFont="1" applyAlignment="1">
      <alignment horizontal="center" vertical="center" wrapText="1"/>
    </xf>
    <xf numFmtId="3" fontId="53" fillId="0" borderId="0" xfId="0" applyNumberFormat="1" applyFont="1"/>
    <xf numFmtId="0" fontId="53" fillId="0" borderId="0" xfId="0" applyFont="1"/>
    <xf numFmtId="4" fontId="53" fillId="0" borderId="0" xfId="0" applyNumberFormat="1" applyFont="1" applyAlignment="1">
      <alignment horizontal="left"/>
    </xf>
    <xf numFmtId="14" fontId="55" fillId="7" borderId="0" xfId="0" applyNumberFormat="1" applyFont="1" applyFill="1" applyAlignment="1">
      <alignment horizontal="center"/>
    </xf>
    <xf numFmtId="1" fontId="54" fillId="0" borderId="0" xfId="0" applyNumberFormat="1" applyFont="1" applyAlignment="1">
      <alignment horizontal="center" vertical="center" wrapText="1"/>
    </xf>
    <xf numFmtId="176" fontId="54" fillId="0" borderId="0" xfId="0" applyNumberFormat="1" applyFont="1" applyAlignment="1">
      <alignment horizontal="center" vertical="center"/>
    </xf>
    <xf numFmtId="183" fontId="55" fillId="7" borderId="0" xfId="0" applyNumberFormat="1" applyFont="1" applyFill="1" applyAlignment="1">
      <alignment horizontal="center"/>
    </xf>
    <xf numFmtId="180" fontId="55" fillId="7" borderId="0" xfId="0" applyNumberFormat="1" applyFont="1" applyFill="1" applyAlignment="1">
      <alignment horizontal="center"/>
    </xf>
    <xf numFmtId="184" fontId="30" fillId="0" borderId="0" xfId="0" applyNumberFormat="1" applyFont="1"/>
    <xf numFmtId="183" fontId="0" fillId="0" borderId="0" xfId="0" applyNumberFormat="1" applyAlignment="1">
      <alignment vertical="center"/>
    </xf>
    <xf numFmtId="14" fontId="29" fillId="0" borderId="0" xfId="1" quotePrefix="1" applyNumberFormat="1" applyFont="1"/>
    <xf numFmtId="176" fontId="32" fillId="0" borderId="0" xfId="0" applyNumberFormat="1" applyFont="1" applyAlignment="1">
      <alignment horizontal="left" vertical="center"/>
    </xf>
    <xf numFmtId="176" fontId="30" fillId="0" borderId="0" xfId="0" applyNumberFormat="1" applyFont="1" applyAlignment="1">
      <alignment vertical="center"/>
    </xf>
    <xf numFmtId="168" fontId="31" fillId="0" borderId="0" xfId="0" applyNumberFormat="1" applyFont="1" applyAlignment="1">
      <alignment horizontal="left" vertical="center"/>
    </xf>
    <xf numFmtId="0" fontId="33" fillId="0" borderId="0" xfId="0" applyFont="1" applyAlignment="1">
      <alignment vertical="center"/>
    </xf>
    <xf numFmtId="168" fontId="38" fillId="0" borderId="0" xfId="0" applyNumberFormat="1" applyFont="1" applyAlignment="1">
      <alignment horizontal="left" vertical="center"/>
    </xf>
    <xf numFmtId="0" fontId="39" fillId="0" borderId="0" xfId="0" applyFont="1" applyAlignment="1">
      <alignment vertical="center"/>
    </xf>
  </cellXfs>
  <cellStyles count="7">
    <cellStyle name="Comma" xfId="2" builtinId="3"/>
    <cellStyle name="Normal" xfId="0" builtinId="0"/>
    <cellStyle name="Normal 2 4" xfId="5" xr:uid="{4F8BE4CE-A60B-FC4A-BC9A-FAA00DC9DCBB}"/>
    <cellStyle name="Normal_Sheet1" xfId="3" xr:uid="{4C692767-A1CB-FF44-B629-0C289641261B}"/>
    <cellStyle name="一般 2 2" xfId="4" xr:uid="{5BE24685-455B-4A46-A0E9-A2F072DE598F}"/>
    <cellStyle name="千位分隔 3" xfId="6" xr:uid="{5872CBA6-9AED-9D4F-BC75-102D613AE031}"/>
    <cellStyle name="常规 3" xfId="1" xr:uid="{6DC57EDB-DB29-7740-997E-416EB3587EC8}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TW" sz="1800" b="0" i="0" u="none" strike="noStrike" kern="1200" baseline="0">
                <a:solidFill>
                  <a:srgbClr val="000000"/>
                </a:solidFill>
                <a:latin typeface="Roboto" panose="02000000000000000000"/>
                <a:ea typeface="+mn-ea"/>
                <a:cs typeface="+mn-cs"/>
              </a:defRPr>
            </a:pPr>
            <a:r>
              <a:rPr b="0">
                <a:solidFill>
                  <a:srgbClr val="000000"/>
                </a:solidFill>
                <a:latin typeface="Roboto" panose="02000000000000000000"/>
              </a:rPr>
              <a:t>Hazedawn Revenue stream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E69138"/>
              </a:solidFill>
            </c:spPr>
            <c:extLst>
              <c:ext xmlns:c16="http://schemas.microsoft.com/office/drawing/2014/chart" uri="{C3380CC4-5D6E-409C-BE32-E72D297353CC}">
                <c16:uniqueId val="{00000001-BDFA-7A4C-9416-0204351C79E5}"/>
              </c:ext>
            </c:extLst>
          </c:dPt>
          <c:dPt>
            <c:idx val="1"/>
            <c:bubble3D val="0"/>
            <c:spPr>
              <a:solidFill>
                <a:srgbClr val="3C78D8"/>
              </a:solidFill>
            </c:spPr>
            <c:extLst>
              <c:ext xmlns:c16="http://schemas.microsoft.com/office/drawing/2014/chart" uri="{C3380CC4-5D6E-409C-BE32-E72D297353CC}">
                <c16:uniqueId val="{00000003-BDFA-7A4C-9416-0204351C79E5}"/>
              </c:ext>
            </c:extLst>
          </c:dPt>
          <c:dPt>
            <c:idx val="2"/>
            <c:bubble3D val="0"/>
            <c:spPr>
              <a:solidFill>
                <a:srgbClr val="FFD966"/>
              </a:solidFill>
            </c:spPr>
            <c:extLst>
              <c:ext xmlns:c16="http://schemas.microsoft.com/office/drawing/2014/chart" uri="{C3380CC4-5D6E-409C-BE32-E72D297353CC}">
                <c16:uniqueId val="{00000005-BDFA-7A4C-9416-0204351C79E5}"/>
              </c:ext>
            </c:extLst>
          </c:dPt>
          <c:dPt>
            <c:idx val="3"/>
            <c:bubble3D val="0"/>
            <c:spPr>
              <a:solidFill>
                <a:srgbClr val="0B5394"/>
              </a:solidFill>
            </c:spPr>
            <c:extLst>
              <c:ext xmlns:c16="http://schemas.microsoft.com/office/drawing/2014/chart" uri="{C3380CC4-5D6E-409C-BE32-E72D297353CC}">
                <c16:uniqueId val="{00000007-BDFA-7A4C-9416-0204351C79E5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BDFA-7A4C-9416-0204351C79E5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BDFA-7A4C-9416-0204351C79E5}"/>
              </c:ext>
            </c:extLst>
          </c:dPt>
          <c:dPt>
            <c:idx val="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0D-BDFA-7A4C-9416-0204351C79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TW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SUM!$A$2:$A$8</c:f>
              <c:strCache>
                <c:ptCount val="7"/>
                <c:pt idx="0">
                  <c:v>JCMS</c:v>
                </c:pt>
                <c:pt idx="1">
                  <c:v>Media Production</c:v>
                </c:pt>
                <c:pt idx="2">
                  <c:v>Open Source Engine</c:v>
                </c:pt>
                <c:pt idx="3">
                  <c:v>UIUX</c:v>
                </c:pt>
                <c:pt idx="4">
                  <c:v>Tailer-made</c:v>
                </c:pt>
                <c:pt idx="5">
                  <c:v>Maintenance</c:v>
                </c:pt>
                <c:pt idx="6">
                  <c:v>Funding</c:v>
                </c:pt>
              </c:strCache>
            </c:strRef>
          </c:cat>
          <c:val>
            <c:numRef>
              <c:f>SUM!$B$2:$B$8</c:f>
              <c:numCache>
                <c:formatCode>_("$"* #,##0.00_);_("$"* \(#,##0.00\);_("$"* "-"??_);_(@_)</c:formatCode>
                <c:ptCount val="7"/>
                <c:pt idx="0">
                  <c:v>294500</c:v>
                </c:pt>
                <c:pt idx="1">
                  <c:v>397200</c:v>
                </c:pt>
                <c:pt idx="2">
                  <c:v>646775</c:v>
                </c:pt>
                <c:pt idx="3">
                  <c:v>51000</c:v>
                </c:pt>
                <c:pt idx="4">
                  <c:v>1174844.98</c:v>
                </c:pt>
                <c:pt idx="5">
                  <c:v>35300</c:v>
                </c:pt>
                <c:pt idx="6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DFA-7A4C-9416-0204351C7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TW" sz="1000" b="0" i="0" u="none" strike="noStrike" kern="1200" baseline="0">
              <a:solidFill>
                <a:srgbClr val="000000"/>
              </a:solidFill>
              <a:latin typeface="Roboto" panose="0200000000000000000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txPr>
    <a:bodyPr/>
    <a:lstStyle/>
    <a:p>
      <a:pPr>
        <a:defRPr lang="zh-TW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1</xdr:row>
      <xdr:rowOff>0</xdr:rowOff>
    </xdr:from>
    <xdr:ext cx="6677025" cy="549783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kwong/Desktop/Noble/Audit/Top%20Border/Top%20Border%20Development%20L_Management%20account.xls" TargetMode="External"/><Relationship Id="rId1" Type="http://schemas.openxmlformats.org/officeDocument/2006/relationships/externalLinkPath" Target="/Users/rkwong/Desktop/Noble/Audit/Top%20Border/Top%20Border%20Development%20L_Management%20account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kwong/Desktop/Noble/Audit/Elite/2024/2024%20WP.xlsx" TargetMode="External"/><Relationship Id="rId1" Type="http://schemas.openxmlformats.org/officeDocument/2006/relationships/externalLinkPath" Target="/Users/rkwong/Desktop/Noble/Audit/Elite/2024/2024%20W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standing"/>
      <sheetName val="Ex Rate"/>
      <sheetName val="Cover"/>
      <sheetName val="Comp Sec"/>
      <sheetName val="BS"/>
      <sheetName val="P&amp;L"/>
      <sheetName val="TB "/>
      <sheetName val="BOC HKD Curr"/>
      <sheetName val="BOC USD Curr"/>
      <sheetName val="BOC CNY Curr"/>
      <sheetName val="BOC HKD Sav"/>
      <sheetName val="BOC USD Sav"/>
      <sheetName val="BOC CNY Sav"/>
      <sheetName val="BOC EUR Sav"/>
      <sheetName val="Time Deposit USD"/>
      <sheetName val="Rental "/>
      <sheetName val="Cost of Sales &amp; Expense"/>
      <sheetName val="Sales &amp; AR"/>
      <sheetName val="Salaries"/>
      <sheetName val="Sales"/>
      <sheetName val="Accrual"/>
      <sheetName val="Journal"/>
      <sheetName val="Fixed Assets Regi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A301"/>
      <sheetName val="U101"/>
      <sheetName val="K101"/>
      <sheetName val="CA "/>
      <sheetName val="Sav"/>
      <sheetName val="T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6">
          <cell r="Q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9"/>
  <sheetViews>
    <sheetView zoomScale="83" workbookViewId="0">
      <pane xSplit="5" ySplit="4" topLeftCell="S7" activePane="bottomRight" state="frozen"/>
      <selection pane="topRight"/>
      <selection pane="bottomLeft"/>
      <selection pane="bottomRight" activeCell="AB16" sqref="AB16"/>
    </sheetView>
  </sheetViews>
  <sheetFormatPr baseColWidth="10" defaultColWidth="11.1640625" defaultRowHeight="15" customHeight="1"/>
  <cols>
    <col min="1" max="1" width="16.6640625" style="181" customWidth="1"/>
    <col min="2" max="2" width="9.5" style="179" customWidth="1"/>
    <col min="3" max="4" width="17.1640625" style="193" customWidth="1"/>
    <col min="5" max="5" width="42" style="175" customWidth="1"/>
    <col min="6" max="6" width="18.1640625" style="177" customWidth="1"/>
    <col min="7" max="20" width="21.33203125" style="177" customWidth="1"/>
    <col min="21" max="23" width="21.33203125" style="178" customWidth="1"/>
    <col min="24" max="25" width="21.33203125" style="175" customWidth="1"/>
    <col min="26" max="16384" width="11.1640625" style="175"/>
  </cols>
  <sheetData>
    <row r="1" spans="1:36" ht="30.75" customHeight="1">
      <c r="A1" s="409" t="s">
        <v>346</v>
      </c>
      <c r="B1" s="410"/>
      <c r="C1" s="201"/>
      <c r="D1" s="176"/>
      <c r="F1" s="177">
        <f>SUM(F6:F150)</f>
        <v>139963.39999999991</v>
      </c>
      <c r="J1" s="202"/>
      <c r="K1" s="202"/>
      <c r="L1" s="202"/>
      <c r="M1" s="202"/>
      <c r="O1" s="202"/>
      <c r="P1" s="202"/>
      <c r="Q1" s="202"/>
      <c r="S1" s="202"/>
      <c r="T1" s="202"/>
      <c r="U1" s="203"/>
    </row>
    <row r="2" spans="1:36" s="179" customFormat="1" ht="30.75" customHeight="1">
      <c r="A2" s="179" t="s">
        <v>459</v>
      </c>
      <c r="C2" s="204"/>
      <c r="D2" s="180"/>
      <c r="F2" s="204" t="s">
        <v>407</v>
      </c>
      <c r="G2" s="179">
        <v>10300</v>
      </c>
      <c r="H2" s="179">
        <v>10400</v>
      </c>
      <c r="I2" s="179">
        <v>21000</v>
      </c>
      <c r="J2" s="179">
        <v>72000</v>
      </c>
      <c r="K2" s="179">
        <v>20200</v>
      </c>
      <c r="L2" s="179">
        <v>75000</v>
      </c>
      <c r="M2" s="179">
        <v>64000</v>
      </c>
      <c r="N2" s="179">
        <v>77000</v>
      </c>
      <c r="O2" s="179">
        <v>79000</v>
      </c>
      <c r="P2" s="179">
        <v>70000</v>
      </c>
      <c r="Q2" s="179">
        <v>66000</v>
      </c>
      <c r="R2" s="179">
        <v>71500</v>
      </c>
      <c r="S2" s="179">
        <v>71000</v>
      </c>
      <c r="T2" s="179">
        <v>62000</v>
      </c>
      <c r="U2" s="179">
        <v>63000</v>
      </c>
      <c r="V2" s="179">
        <v>69000</v>
      </c>
      <c r="W2" s="179">
        <v>74000</v>
      </c>
      <c r="X2" s="179">
        <v>67000</v>
      </c>
      <c r="Y2" s="179">
        <v>78000</v>
      </c>
    </row>
    <row r="3" spans="1:36" ht="30.75" customHeight="1">
      <c r="A3" s="181" t="s">
        <v>0</v>
      </c>
      <c r="B3" s="205" t="s">
        <v>1</v>
      </c>
      <c r="C3" s="206">
        <f>SUM(C5:C89)</f>
        <v>139963.39999999991</v>
      </c>
      <c r="D3" s="206"/>
      <c r="F3" s="177">
        <f>SUM(G3:Y3)</f>
        <v>139963.39999999997</v>
      </c>
      <c r="G3" s="202">
        <f t="shared" ref="G3:Y3" si="0">SUM(G5:G421)</f>
        <v>300000</v>
      </c>
      <c r="H3" s="202">
        <f t="shared" si="0"/>
        <v>0</v>
      </c>
      <c r="I3" s="202">
        <f t="shared" si="0"/>
        <v>31000</v>
      </c>
      <c r="J3" s="202">
        <f t="shared" si="0"/>
        <v>-800.03</v>
      </c>
      <c r="K3" s="202">
        <f t="shared" si="0"/>
        <v>0</v>
      </c>
      <c r="L3" s="202">
        <f t="shared" si="0"/>
        <v>-1218.57</v>
      </c>
      <c r="M3" s="202">
        <f t="shared" si="0"/>
        <v>-22500</v>
      </c>
      <c r="N3" s="202">
        <f t="shared" si="0"/>
        <v>-9168</v>
      </c>
      <c r="O3" s="202">
        <f t="shared" si="0"/>
        <v>-552</v>
      </c>
      <c r="P3" s="202">
        <f t="shared" si="0"/>
        <v>-1736</v>
      </c>
      <c r="Q3" s="202">
        <f t="shared" si="0"/>
        <v>-6000</v>
      </c>
      <c r="R3" s="202">
        <f t="shared" si="0"/>
        <v>-18465</v>
      </c>
      <c r="S3" s="202">
        <f t="shared" si="0"/>
        <v>-5360</v>
      </c>
      <c r="T3" s="202">
        <f t="shared" si="0"/>
        <v>-13684.8</v>
      </c>
      <c r="U3" s="202">
        <f t="shared" si="0"/>
        <v>-55050</v>
      </c>
      <c r="V3" s="202">
        <f t="shared" si="0"/>
        <v>-40000</v>
      </c>
      <c r="W3" s="202">
        <f t="shared" si="0"/>
        <v>-1182.2</v>
      </c>
      <c r="X3" s="202">
        <f t="shared" si="0"/>
        <v>-10400</v>
      </c>
      <c r="Y3" s="202">
        <f t="shared" si="0"/>
        <v>-4920</v>
      </c>
      <c r="Z3" s="207"/>
      <c r="AA3" s="207"/>
      <c r="AB3" s="207"/>
      <c r="AC3" s="207"/>
      <c r="AD3" s="207"/>
      <c r="AE3" s="207"/>
      <c r="AF3" s="207"/>
    </row>
    <row r="4" spans="1:36" ht="36" customHeight="1">
      <c r="A4" s="194" t="s">
        <v>2</v>
      </c>
      <c r="B4" s="195" t="s">
        <v>3</v>
      </c>
      <c r="C4" s="196" t="s">
        <v>4</v>
      </c>
      <c r="D4" s="196" t="s">
        <v>5</v>
      </c>
      <c r="E4" s="182" t="s">
        <v>6</v>
      </c>
      <c r="F4" s="197" t="s">
        <v>7</v>
      </c>
      <c r="G4" s="198" t="s">
        <v>405</v>
      </c>
      <c r="H4" s="198" t="s">
        <v>406</v>
      </c>
      <c r="I4" s="198" t="s">
        <v>351</v>
      </c>
      <c r="J4" s="198" t="s">
        <v>36</v>
      </c>
      <c r="K4" s="198" t="s">
        <v>8</v>
      </c>
      <c r="L4" s="198" t="s">
        <v>43</v>
      </c>
      <c r="M4" s="198" t="s">
        <v>352</v>
      </c>
      <c r="N4" s="198" t="s">
        <v>9</v>
      </c>
      <c r="O4" s="198" t="s">
        <v>434</v>
      </c>
      <c r="P4" s="198" t="s">
        <v>10</v>
      </c>
      <c r="Q4" s="198" t="s">
        <v>11</v>
      </c>
      <c r="R4" s="198" t="s">
        <v>353</v>
      </c>
      <c r="S4" s="198" t="s">
        <v>354</v>
      </c>
      <c r="T4" s="198" t="s">
        <v>374</v>
      </c>
      <c r="U4" s="199" t="s">
        <v>369</v>
      </c>
      <c r="V4" s="199" t="s">
        <v>48</v>
      </c>
      <c r="W4" s="199" t="s">
        <v>355</v>
      </c>
      <c r="X4" s="200" t="s">
        <v>373</v>
      </c>
      <c r="Y4" s="182" t="s">
        <v>414</v>
      </c>
      <c r="Z4" s="200"/>
      <c r="AA4" s="200"/>
      <c r="AB4" s="200"/>
      <c r="AC4" s="200"/>
      <c r="AD4" s="200"/>
      <c r="AE4" s="200"/>
      <c r="AF4" s="200"/>
      <c r="AG4" s="182"/>
      <c r="AH4" s="182"/>
      <c r="AI4" s="182"/>
      <c r="AJ4" s="182"/>
    </row>
    <row r="5" spans="1:36" ht="21.75" customHeight="1">
      <c r="A5" s="183"/>
      <c r="B5" s="184"/>
      <c r="C5" s="185"/>
      <c r="D5" s="185"/>
    </row>
    <row r="6" spans="1:36" ht="21.75" customHeight="1">
      <c r="A6" s="186">
        <v>44888</v>
      </c>
      <c r="B6" s="184"/>
      <c r="C6" s="185">
        <f t="shared" ref="C6:C14" si="1">+F6</f>
        <v>31000</v>
      </c>
      <c r="D6" s="185">
        <f>+C6</f>
        <v>31000</v>
      </c>
      <c r="F6" s="177">
        <f t="shared" ref="F6:F37" si="2">SUM(G6:Z6)</f>
        <v>31000</v>
      </c>
      <c r="I6" s="177">
        <v>31000</v>
      </c>
    </row>
    <row r="7" spans="1:36" ht="21.75" customHeight="1">
      <c r="A7" s="186">
        <v>44932</v>
      </c>
      <c r="B7" s="184">
        <v>2</v>
      </c>
      <c r="C7" s="185">
        <f t="shared" si="1"/>
        <v>-100</v>
      </c>
      <c r="D7" s="185">
        <f>+D6+C7</f>
        <v>30900</v>
      </c>
      <c r="E7" s="175" t="s">
        <v>409</v>
      </c>
      <c r="F7" s="177">
        <f t="shared" si="2"/>
        <v>-100</v>
      </c>
      <c r="M7" s="187"/>
      <c r="N7" s="177">
        <v>-100</v>
      </c>
    </row>
    <row r="8" spans="1:36" ht="21.75" customHeight="1">
      <c r="A8" s="186">
        <v>44944</v>
      </c>
      <c r="B8" s="184">
        <v>5</v>
      </c>
      <c r="C8" s="185">
        <f t="shared" si="1"/>
        <v>-25000</v>
      </c>
      <c r="D8" s="185">
        <f t="shared" ref="D8:D70" si="3">+D7+C8</f>
        <v>5900</v>
      </c>
      <c r="E8" s="188" t="s">
        <v>410</v>
      </c>
      <c r="F8" s="177">
        <f t="shared" si="2"/>
        <v>-25000</v>
      </c>
      <c r="V8" s="178">
        <v>-25000</v>
      </c>
    </row>
    <row r="9" spans="1:36" ht="21.75" customHeight="1">
      <c r="A9" s="186">
        <v>44945</v>
      </c>
      <c r="B9" s="184">
        <v>4</v>
      </c>
      <c r="C9" s="185">
        <f t="shared" si="1"/>
        <v>-2032</v>
      </c>
      <c r="D9" s="185">
        <f t="shared" si="3"/>
        <v>3868</v>
      </c>
      <c r="E9" s="188" t="s">
        <v>411</v>
      </c>
      <c r="F9" s="177">
        <f t="shared" si="2"/>
        <v>-2032</v>
      </c>
      <c r="N9" s="177">
        <v>-2032</v>
      </c>
    </row>
    <row r="10" spans="1:36" ht="21.75" customHeight="1">
      <c r="A10" s="186">
        <v>44957</v>
      </c>
      <c r="B10" s="184">
        <v>10</v>
      </c>
      <c r="C10" s="185">
        <f t="shared" si="1"/>
        <v>-320</v>
      </c>
      <c r="D10" s="185">
        <f t="shared" si="3"/>
        <v>3548</v>
      </c>
      <c r="E10" s="188" t="s">
        <v>412</v>
      </c>
      <c r="F10" s="177">
        <f t="shared" si="2"/>
        <v>-320</v>
      </c>
      <c r="Y10" s="177">
        <v>-320</v>
      </c>
    </row>
    <row r="11" spans="1:36" ht="21.75" customHeight="1">
      <c r="A11" s="186">
        <v>44957</v>
      </c>
      <c r="B11" s="184">
        <v>11</v>
      </c>
      <c r="C11" s="185">
        <f t="shared" si="1"/>
        <v>-320</v>
      </c>
      <c r="D11" s="185">
        <f t="shared" si="3"/>
        <v>3228</v>
      </c>
      <c r="E11" s="188" t="s">
        <v>413</v>
      </c>
      <c r="F11" s="177">
        <f t="shared" si="2"/>
        <v>-320</v>
      </c>
      <c r="Y11" s="177">
        <v>-320</v>
      </c>
    </row>
    <row r="12" spans="1:36" ht="21.75" customHeight="1">
      <c r="A12" s="186">
        <v>44957</v>
      </c>
      <c r="B12" s="184">
        <v>12</v>
      </c>
      <c r="C12" s="185">
        <f t="shared" si="1"/>
        <v>-320</v>
      </c>
      <c r="D12" s="185">
        <f t="shared" si="3"/>
        <v>2908</v>
      </c>
      <c r="E12" s="188" t="s">
        <v>413</v>
      </c>
      <c r="F12" s="177">
        <f t="shared" si="2"/>
        <v>-320</v>
      </c>
      <c r="Y12" s="177">
        <v>-320</v>
      </c>
    </row>
    <row r="13" spans="1:36" ht="21.75" customHeight="1">
      <c r="A13" s="186">
        <v>44958</v>
      </c>
      <c r="B13" s="184">
        <v>6</v>
      </c>
      <c r="C13" s="185">
        <f t="shared" si="1"/>
        <v>-3000</v>
      </c>
      <c r="D13" s="185">
        <f t="shared" si="3"/>
        <v>-92</v>
      </c>
      <c r="E13" s="188" t="s">
        <v>424</v>
      </c>
      <c r="F13" s="177">
        <f t="shared" si="2"/>
        <v>-3000</v>
      </c>
      <c r="T13" s="177">
        <v>-3000</v>
      </c>
    </row>
    <row r="14" spans="1:36" ht="21.75" customHeight="1">
      <c r="A14" s="186">
        <v>44958</v>
      </c>
      <c r="B14" s="184"/>
      <c r="C14" s="185">
        <f t="shared" si="1"/>
        <v>300000</v>
      </c>
      <c r="D14" s="185">
        <f t="shared" si="3"/>
        <v>299908</v>
      </c>
      <c r="E14" s="175" t="s">
        <v>420</v>
      </c>
      <c r="F14" s="177">
        <f t="shared" si="2"/>
        <v>300000</v>
      </c>
      <c r="G14" s="177">
        <v>300000</v>
      </c>
    </row>
    <row r="15" spans="1:36" ht="21.75" customHeight="1">
      <c r="A15" s="186">
        <v>44958</v>
      </c>
      <c r="B15" s="184"/>
      <c r="C15" s="185">
        <f t="shared" ref="C15:C16" si="4">+F15</f>
        <v>-0.03</v>
      </c>
      <c r="D15" s="185">
        <f t="shared" ref="D15:D16" si="5">+D14+C15</f>
        <v>299907.96999999997</v>
      </c>
      <c r="E15" s="175" t="s">
        <v>36</v>
      </c>
      <c r="F15" s="177">
        <f t="shared" si="2"/>
        <v>-0.03</v>
      </c>
      <c r="J15" s="177">
        <v>-0.03</v>
      </c>
    </row>
    <row r="16" spans="1:36" ht="21.75" customHeight="1">
      <c r="A16" s="186">
        <v>44964</v>
      </c>
      <c r="B16" s="184">
        <v>14</v>
      </c>
      <c r="C16" s="185">
        <f t="shared" si="4"/>
        <v>-396.2</v>
      </c>
      <c r="D16" s="185">
        <f t="shared" si="5"/>
        <v>299511.76999999996</v>
      </c>
      <c r="E16" s="188" t="s">
        <v>423</v>
      </c>
      <c r="F16" s="177">
        <f t="shared" si="2"/>
        <v>-396.2</v>
      </c>
      <c r="T16" s="177">
        <v>-396.2</v>
      </c>
    </row>
    <row r="17" spans="1:25" ht="21.75" customHeight="1">
      <c r="A17" s="186">
        <v>44974</v>
      </c>
      <c r="B17" s="184">
        <v>18</v>
      </c>
      <c r="C17" s="185">
        <f t="shared" ref="C17:C48" si="6">+F17</f>
        <v>-1120</v>
      </c>
      <c r="D17" s="185">
        <f t="shared" si="3"/>
        <v>298391.76999999996</v>
      </c>
      <c r="E17" s="188" t="s">
        <v>425</v>
      </c>
      <c r="F17" s="177">
        <f t="shared" si="2"/>
        <v>-1120</v>
      </c>
      <c r="R17" s="177">
        <v>-1120</v>
      </c>
    </row>
    <row r="18" spans="1:25" ht="21.75" customHeight="1">
      <c r="A18" s="186">
        <v>44974</v>
      </c>
      <c r="B18" s="184">
        <v>16</v>
      </c>
      <c r="C18" s="185">
        <f t="shared" si="6"/>
        <v>-4630</v>
      </c>
      <c r="D18" s="185">
        <f t="shared" si="3"/>
        <v>293761.76999999996</v>
      </c>
      <c r="E18" s="188" t="s">
        <v>427</v>
      </c>
      <c r="F18" s="177">
        <f t="shared" si="2"/>
        <v>-4630</v>
      </c>
      <c r="U18" s="178">
        <v>-4630</v>
      </c>
    </row>
    <row r="19" spans="1:25" ht="21.75" customHeight="1">
      <c r="A19" s="186">
        <v>44975</v>
      </c>
      <c r="B19" s="184">
        <v>17</v>
      </c>
      <c r="C19" s="185">
        <f t="shared" si="6"/>
        <v>-2573</v>
      </c>
      <c r="D19" s="185">
        <f t="shared" si="3"/>
        <v>291188.76999999996</v>
      </c>
      <c r="E19" s="188" t="s">
        <v>426</v>
      </c>
      <c r="F19" s="177">
        <f t="shared" si="2"/>
        <v>-2573</v>
      </c>
      <c r="R19" s="177">
        <v>-2573</v>
      </c>
    </row>
    <row r="20" spans="1:25" ht="21.75" customHeight="1">
      <c r="A20" s="186">
        <v>44980</v>
      </c>
      <c r="B20" s="184">
        <v>19</v>
      </c>
      <c r="C20" s="185">
        <f t="shared" si="6"/>
        <v>-244</v>
      </c>
      <c r="D20" s="185">
        <f t="shared" si="3"/>
        <v>290944.76999999996</v>
      </c>
      <c r="E20" s="188" t="s">
        <v>428</v>
      </c>
      <c r="F20" s="177">
        <f t="shared" si="2"/>
        <v>-244</v>
      </c>
      <c r="N20" s="177">
        <v>-244</v>
      </c>
    </row>
    <row r="21" spans="1:25" ht="21.75" customHeight="1">
      <c r="A21" s="186">
        <v>44986</v>
      </c>
      <c r="B21" s="184">
        <v>22</v>
      </c>
      <c r="C21" s="185">
        <f t="shared" si="6"/>
        <v>-320</v>
      </c>
      <c r="D21" s="185">
        <f t="shared" si="3"/>
        <v>290624.76999999996</v>
      </c>
      <c r="E21" s="175" t="s">
        <v>416</v>
      </c>
      <c r="F21" s="177">
        <f t="shared" si="2"/>
        <v>-320</v>
      </c>
      <c r="Y21" s="175">
        <v>-320</v>
      </c>
    </row>
    <row r="22" spans="1:25" ht="21.75" customHeight="1">
      <c r="A22" s="186">
        <v>44986</v>
      </c>
      <c r="B22" s="184">
        <v>21</v>
      </c>
      <c r="C22" s="185">
        <f t="shared" si="6"/>
        <v>-1087</v>
      </c>
      <c r="D22" s="185">
        <f t="shared" si="3"/>
        <v>289537.76999999996</v>
      </c>
      <c r="E22" s="188" t="s">
        <v>411</v>
      </c>
      <c r="F22" s="177">
        <f t="shared" si="2"/>
        <v>-1087</v>
      </c>
      <c r="N22" s="177">
        <v>-1087</v>
      </c>
    </row>
    <row r="23" spans="1:25" ht="21.75" customHeight="1">
      <c r="A23" s="186">
        <v>44986</v>
      </c>
      <c r="B23" s="184">
        <v>23</v>
      </c>
      <c r="C23" s="185">
        <f t="shared" si="6"/>
        <v>-4630</v>
      </c>
      <c r="D23" s="185">
        <f t="shared" si="3"/>
        <v>284907.76999999996</v>
      </c>
      <c r="E23" s="188" t="s">
        <v>427</v>
      </c>
      <c r="F23" s="177">
        <f t="shared" si="2"/>
        <v>-4630</v>
      </c>
      <c r="U23" s="178">
        <v>-4630</v>
      </c>
    </row>
    <row r="24" spans="1:25" ht="21.75" customHeight="1">
      <c r="A24" s="186">
        <v>44987</v>
      </c>
      <c r="B24" s="184">
        <v>9</v>
      </c>
      <c r="C24" s="185">
        <f t="shared" si="6"/>
        <v>-60</v>
      </c>
      <c r="D24" s="185">
        <f t="shared" si="3"/>
        <v>284847.76999999996</v>
      </c>
      <c r="E24" s="175" t="s">
        <v>430</v>
      </c>
      <c r="F24" s="177">
        <f t="shared" si="2"/>
        <v>-60</v>
      </c>
      <c r="P24" s="177">
        <v>-60</v>
      </c>
    </row>
    <row r="25" spans="1:25" ht="21.75" customHeight="1">
      <c r="A25" s="186">
        <v>44987</v>
      </c>
      <c r="B25" s="184">
        <v>15</v>
      </c>
      <c r="C25" s="185">
        <f t="shared" si="6"/>
        <v>-2653</v>
      </c>
      <c r="D25" s="185">
        <f t="shared" si="3"/>
        <v>282194.76999999996</v>
      </c>
      <c r="E25" s="188" t="s">
        <v>411</v>
      </c>
      <c r="F25" s="177">
        <f t="shared" si="2"/>
        <v>-2653</v>
      </c>
      <c r="N25" s="177">
        <v>-2653</v>
      </c>
    </row>
    <row r="26" spans="1:25" ht="21.75" customHeight="1">
      <c r="A26" s="186">
        <v>44987</v>
      </c>
      <c r="B26" s="184">
        <v>24</v>
      </c>
      <c r="C26" s="185">
        <f t="shared" si="6"/>
        <v>-3000</v>
      </c>
      <c r="D26" s="185">
        <f t="shared" si="3"/>
        <v>279194.76999999996</v>
      </c>
      <c r="E26" s="188" t="s">
        <v>424</v>
      </c>
      <c r="F26" s="177">
        <f t="shared" si="2"/>
        <v>-3000</v>
      </c>
      <c r="T26" s="177">
        <v>-3000</v>
      </c>
    </row>
    <row r="27" spans="1:25" ht="21.75" customHeight="1">
      <c r="A27" s="186">
        <v>44992</v>
      </c>
      <c r="B27" s="184">
        <v>27</v>
      </c>
      <c r="C27" s="185">
        <f t="shared" si="6"/>
        <v>-396.2</v>
      </c>
      <c r="D27" s="185">
        <f t="shared" si="3"/>
        <v>278798.56999999995</v>
      </c>
      <c r="E27" s="188" t="s">
        <v>423</v>
      </c>
      <c r="F27" s="177">
        <f t="shared" si="2"/>
        <v>-396.2</v>
      </c>
      <c r="T27" s="177">
        <v>-396.2</v>
      </c>
    </row>
    <row r="28" spans="1:25" ht="21.75" customHeight="1">
      <c r="A28" s="186">
        <v>44995</v>
      </c>
      <c r="B28" s="184">
        <v>28</v>
      </c>
      <c r="C28" s="185">
        <f t="shared" si="6"/>
        <v>-15000</v>
      </c>
      <c r="D28" s="185">
        <f t="shared" si="3"/>
        <v>263798.56999999995</v>
      </c>
      <c r="E28" s="188" t="s">
        <v>410</v>
      </c>
      <c r="F28" s="177">
        <f t="shared" si="2"/>
        <v>-15000</v>
      </c>
      <c r="V28" s="178">
        <v>-15000</v>
      </c>
    </row>
    <row r="29" spans="1:25" ht="21.75" customHeight="1">
      <c r="A29" s="186">
        <v>44999</v>
      </c>
      <c r="B29" s="184">
        <v>26</v>
      </c>
      <c r="C29" s="185">
        <f t="shared" si="6"/>
        <v>-450</v>
      </c>
      <c r="D29" s="185">
        <f t="shared" si="3"/>
        <v>263348.56999999995</v>
      </c>
      <c r="E29" s="188" t="s">
        <v>428</v>
      </c>
      <c r="F29" s="177">
        <f t="shared" si="2"/>
        <v>-450</v>
      </c>
      <c r="N29" s="177">
        <v>-450</v>
      </c>
    </row>
    <row r="30" spans="1:25" ht="21.75" customHeight="1">
      <c r="A30" s="186">
        <v>45000</v>
      </c>
      <c r="B30" s="184">
        <v>35</v>
      </c>
      <c r="C30" s="185">
        <f t="shared" si="6"/>
        <v>-4630</v>
      </c>
      <c r="D30" s="185">
        <f t="shared" si="3"/>
        <v>258718.56999999995</v>
      </c>
      <c r="E30" s="188" t="s">
        <v>427</v>
      </c>
      <c r="F30" s="177">
        <f t="shared" si="2"/>
        <v>-4630</v>
      </c>
      <c r="U30" s="178">
        <v>-4630</v>
      </c>
    </row>
    <row r="31" spans="1:25" ht="21.75" customHeight="1">
      <c r="A31" s="186">
        <v>45001</v>
      </c>
      <c r="B31" s="184">
        <v>30</v>
      </c>
      <c r="C31" s="185">
        <f t="shared" si="6"/>
        <v>-320</v>
      </c>
      <c r="D31" s="185">
        <f t="shared" si="3"/>
        <v>258398.56999999995</v>
      </c>
      <c r="E31" s="175" t="s">
        <v>412</v>
      </c>
      <c r="F31" s="177">
        <f t="shared" si="2"/>
        <v>-320</v>
      </c>
      <c r="Y31" s="175">
        <v>-320</v>
      </c>
    </row>
    <row r="32" spans="1:25" ht="21.75" customHeight="1">
      <c r="A32" s="186">
        <v>45001</v>
      </c>
      <c r="B32" s="184">
        <v>31</v>
      </c>
      <c r="C32" s="185">
        <f t="shared" si="6"/>
        <v>-1071</v>
      </c>
      <c r="D32" s="185">
        <f t="shared" si="3"/>
        <v>257327.56999999995</v>
      </c>
      <c r="E32" s="188" t="s">
        <v>411</v>
      </c>
      <c r="F32" s="177">
        <f t="shared" si="2"/>
        <v>-1071</v>
      </c>
      <c r="N32" s="177">
        <v>-1071</v>
      </c>
    </row>
    <row r="33" spans="1:24" ht="21.75" customHeight="1">
      <c r="A33" s="186">
        <v>45002</v>
      </c>
      <c r="B33" s="184">
        <v>51</v>
      </c>
      <c r="C33" s="185">
        <f t="shared" si="6"/>
        <v>-400</v>
      </c>
      <c r="D33" s="185">
        <f t="shared" si="3"/>
        <v>256927.56999999995</v>
      </c>
      <c r="E33" s="188" t="s">
        <v>431</v>
      </c>
      <c r="F33" s="177">
        <f t="shared" si="2"/>
        <v>-400</v>
      </c>
      <c r="J33" s="177">
        <v>-400</v>
      </c>
    </row>
    <row r="34" spans="1:24" ht="21.75" customHeight="1">
      <c r="A34" s="186">
        <v>45006</v>
      </c>
      <c r="B34" s="184">
        <v>34</v>
      </c>
      <c r="C34" s="185">
        <f t="shared" si="6"/>
        <v>-276</v>
      </c>
      <c r="D34" s="185">
        <f t="shared" si="3"/>
        <v>256651.56999999995</v>
      </c>
      <c r="E34" s="188" t="s">
        <v>432</v>
      </c>
      <c r="F34" s="177">
        <f t="shared" si="2"/>
        <v>-276</v>
      </c>
      <c r="O34" s="177">
        <v>-276</v>
      </c>
    </row>
    <row r="35" spans="1:24" ht="21.75" customHeight="1">
      <c r="A35" s="186">
        <v>45006</v>
      </c>
      <c r="B35" s="184">
        <v>33</v>
      </c>
      <c r="C35" s="185">
        <f t="shared" si="6"/>
        <v>-1120</v>
      </c>
      <c r="D35" s="185">
        <f t="shared" si="3"/>
        <v>255531.56999999995</v>
      </c>
      <c r="E35" s="188" t="s">
        <v>425</v>
      </c>
      <c r="F35" s="177">
        <f t="shared" si="2"/>
        <v>-1120</v>
      </c>
      <c r="R35" s="177">
        <v>-1120</v>
      </c>
    </row>
    <row r="36" spans="1:24" ht="21.75" customHeight="1">
      <c r="A36" s="186">
        <v>45006</v>
      </c>
      <c r="B36" s="184">
        <v>32</v>
      </c>
      <c r="C36" s="185">
        <f t="shared" si="6"/>
        <v>-2573</v>
      </c>
      <c r="D36" s="185">
        <f t="shared" si="3"/>
        <v>252958.56999999995</v>
      </c>
      <c r="E36" s="188" t="s">
        <v>426</v>
      </c>
      <c r="F36" s="177">
        <f t="shared" si="2"/>
        <v>-2573</v>
      </c>
      <c r="R36" s="177">
        <v>-2573</v>
      </c>
    </row>
    <row r="37" spans="1:24" ht="21.75" customHeight="1">
      <c r="A37" s="186">
        <v>45009</v>
      </c>
      <c r="B37" s="184">
        <v>52</v>
      </c>
      <c r="C37" s="185">
        <f t="shared" si="6"/>
        <v>-22500</v>
      </c>
      <c r="D37" s="185">
        <f t="shared" si="3"/>
        <v>230458.56999999995</v>
      </c>
      <c r="E37" s="188" t="s">
        <v>435</v>
      </c>
      <c r="F37" s="177">
        <f t="shared" si="2"/>
        <v>-22500</v>
      </c>
      <c r="M37" s="177">
        <v>-22500</v>
      </c>
    </row>
    <row r="38" spans="1:24" ht="21.75" customHeight="1">
      <c r="A38" s="186">
        <v>45019</v>
      </c>
      <c r="B38" s="184"/>
      <c r="C38" s="185">
        <f t="shared" si="6"/>
        <v>-4630</v>
      </c>
      <c r="D38" s="185">
        <f t="shared" si="3"/>
        <v>225828.56999999995</v>
      </c>
      <c r="E38" s="188" t="s">
        <v>440</v>
      </c>
      <c r="F38" s="177">
        <f t="shared" ref="F38:F69" si="7">SUM(G38:Z38)</f>
        <v>-4630</v>
      </c>
      <c r="U38" s="178">
        <v>-4630</v>
      </c>
    </row>
    <row r="39" spans="1:24" ht="21.75" customHeight="1">
      <c r="A39" s="186">
        <v>45027</v>
      </c>
      <c r="B39" s="184">
        <v>56</v>
      </c>
      <c r="C39" s="185">
        <f t="shared" si="6"/>
        <v>-396.2</v>
      </c>
      <c r="D39" s="185">
        <f t="shared" si="3"/>
        <v>225432.36999999994</v>
      </c>
      <c r="E39" s="188" t="s">
        <v>423</v>
      </c>
      <c r="F39" s="177">
        <f t="shared" si="7"/>
        <v>-396.2</v>
      </c>
      <c r="T39" s="177">
        <v>-396.2</v>
      </c>
    </row>
    <row r="40" spans="1:24" ht="21.75" customHeight="1">
      <c r="A40" s="186">
        <v>45027</v>
      </c>
      <c r="B40" s="184">
        <v>57</v>
      </c>
      <c r="C40" s="185">
        <f t="shared" si="6"/>
        <v>-3100</v>
      </c>
      <c r="D40" s="185">
        <f t="shared" si="3"/>
        <v>222332.36999999994</v>
      </c>
      <c r="E40" s="188" t="s">
        <v>439</v>
      </c>
      <c r="F40" s="177">
        <f t="shared" si="7"/>
        <v>-3100</v>
      </c>
      <c r="T40" s="177">
        <v>-3100</v>
      </c>
    </row>
    <row r="41" spans="1:24" ht="21.75" customHeight="1">
      <c r="A41" s="186">
        <v>45030</v>
      </c>
      <c r="B41" s="184">
        <v>62</v>
      </c>
      <c r="C41" s="185">
        <f t="shared" si="6"/>
        <v>-4630</v>
      </c>
      <c r="D41" s="185">
        <f t="shared" si="3"/>
        <v>217702.36999999994</v>
      </c>
      <c r="E41" s="188" t="s">
        <v>441</v>
      </c>
      <c r="F41" s="177">
        <f t="shared" si="7"/>
        <v>-4630</v>
      </c>
      <c r="U41" s="178">
        <v>-4630</v>
      </c>
    </row>
    <row r="42" spans="1:24" ht="21.75" customHeight="1">
      <c r="A42" s="186">
        <v>45034</v>
      </c>
      <c r="B42" s="184">
        <v>66</v>
      </c>
      <c r="C42" s="185">
        <f t="shared" si="6"/>
        <v>-150</v>
      </c>
      <c r="D42" s="185">
        <f t="shared" si="3"/>
        <v>217552.36999999994</v>
      </c>
      <c r="E42" s="188" t="s">
        <v>442</v>
      </c>
      <c r="F42" s="177">
        <f t="shared" si="7"/>
        <v>-150</v>
      </c>
      <c r="X42" s="175">
        <v>-150</v>
      </c>
    </row>
    <row r="43" spans="1:24" ht="21.75" customHeight="1">
      <c r="A43" s="186">
        <v>45036</v>
      </c>
      <c r="B43" s="184">
        <v>60</v>
      </c>
      <c r="C43" s="185">
        <f t="shared" si="6"/>
        <v>-1120</v>
      </c>
      <c r="D43" s="185">
        <f t="shared" si="3"/>
        <v>216432.36999999994</v>
      </c>
      <c r="E43" s="188" t="s">
        <v>425</v>
      </c>
      <c r="F43" s="177">
        <f t="shared" si="7"/>
        <v>-1120</v>
      </c>
      <c r="R43" s="177">
        <v>-1120</v>
      </c>
    </row>
    <row r="44" spans="1:24" ht="21.75" customHeight="1">
      <c r="A44" s="186">
        <v>45037</v>
      </c>
      <c r="B44" s="184">
        <v>63</v>
      </c>
      <c r="C44" s="185">
        <f t="shared" si="6"/>
        <v>-4630</v>
      </c>
      <c r="D44" s="185">
        <f t="shared" si="3"/>
        <v>211802.36999999994</v>
      </c>
      <c r="E44" s="188" t="s">
        <v>443</v>
      </c>
      <c r="F44" s="177">
        <f t="shared" si="7"/>
        <v>-4630</v>
      </c>
      <c r="U44" s="178">
        <v>-4630</v>
      </c>
    </row>
    <row r="45" spans="1:24" ht="21.75" customHeight="1">
      <c r="A45" s="186">
        <v>45041</v>
      </c>
      <c r="B45" s="184">
        <v>68</v>
      </c>
      <c r="C45" s="185">
        <f t="shared" si="6"/>
        <v>-2573</v>
      </c>
      <c r="D45" s="185">
        <f t="shared" si="3"/>
        <v>209229.36999999994</v>
      </c>
      <c r="E45" s="188" t="s">
        <v>426</v>
      </c>
      <c r="F45" s="177">
        <f t="shared" si="7"/>
        <v>-2573</v>
      </c>
      <c r="R45" s="177">
        <v>-2573</v>
      </c>
    </row>
    <row r="46" spans="1:24" ht="21.75" customHeight="1">
      <c r="A46" s="186">
        <v>45042</v>
      </c>
      <c r="B46" s="184">
        <v>67</v>
      </c>
      <c r="C46" s="185">
        <f t="shared" si="6"/>
        <v>-5360</v>
      </c>
      <c r="D46" s="185">
        <f t="shared" si="3"/>
        <v>203869.36999999994</v>
      </c>
      <c r="E46" s="188" t="s">
        <v>444</v>
      </c>
      <c r="F46" s="177">
        <f t="shared" si="7"/>
        <v>-5360</v>
      </c>
      <c r="S46" s="177">
        <v>-5360</v>
      </c>
    </row>
    <row r="47" spans="1:24" ht="21.75" customHeight="1">
      <c r="A47" s="186">
        <v>45049</v>
      </c>
      <c r="B47" s="184">
        <v>23</v>
      </c>
      <c r="C47" s="185">
        <f t="shared" si="6"/>
        <v>-396.2</v>
      </c>
      <c r="D47" s="185">
        <f t="shared" si="3"/>
        <v>203473.16999999993</v>
      </c>
      <c r="E47" s="188" t="s">
        <v>423</v>
      </c>
      <c r="F47" s="177">
        <f t="shared" si="7"/>
        <v>-396.2</v>
      </c>
      <c r="T47" s="177">
        <v>-396.2</v>
      </c>
    </row>
    <row r="48" spans="1:24" ht="21.75" customHeight="1">
      <c r="A48" s="186">
        <v>45049</v>
      </c>
      <c r="B48" s="184">
        <v>70</v>
      </c>
      <c r="C48" s="185">
        <f t="shared" si="6"/>
        <v>-941</v>
      </c>
      <c r="D48" s="185">
        <f t="shared" si="3"/>
        <v>202532.16999999993</v>
      </c>
      <c r="E48" s="188" t="s">
        <v>411</v>
      </c>
      <c r="F48" s="177">
        <f t="shared" si="7"/>
        <v>-941</v>
      </c>
      <c r="N48" s="177">
        <v>-941</v>
      </c>
    </row>
    <row r="49" spans="1:25" ht="21.75" customHeight="1">
      <c r="A49" s="186">
        <v>45049</v>
      </c>
      <c r="B49" s="184">
        <v>64</v>
      </c>
      <c r="C49" s="185">
        <f t="shared" ref="C49:C70" si="8">+F49</f>
        <v>-3000</v>
      </c>
      <c r="D49" s="185">
        <f t="shared" si="3"/>
        <v>199532.16999999993</v>
      </c>
      <c r="E49" s="188" t="s">
        <v>439</v>
      </c>
      <c r="F49" s="177">
        <f t="shared" si="7"/>
        <v>-3000</v>
      </c>
      <c r="T49" s="177">
        <v>-3000</v>
      </c>
    </row>
    <row r="50" spans="1:25" ht="21.75" customHeight="1">
      <c r="A50" s="186">
        <v>45050</v>
      </c>
      <c r="B50" s="184">
        <v>75</v>
      </c>
      <c r="C50" s="185">
        <f t="shared" si="8"/>
        <v>-8000</v>
      </c>
      <c r="D50" s="185">
        <f t="shared" si="3"/>
        <v>191532.16999999993</v>
      </c>
      <c r="E50" s="188" t="s">
        <v>445</v>
      </c>
      <c r="F50" s="177">
        <f t="shared" si="7"/>
        <v>-8000</v>
      </c>
      <c r="U50" s="178">
        <v>-8000</v>
      </c>
    </row>
    <row r="51" spans="1:25" ht="21.75" customHeight="1">
      <c r="A51" s="186">
        <v>45051</v>
      </c>
      <c r="B51" s="184">
        <v>77</v>
      </c>
      <c r="C51" s="185">
        <f t="shared" si="8"/>
        <v>-400</v>
      </c>
      <c r="D51" s="185">
        <f t="shared" si="3"/>
        <v>191132.16999999993</v>
      </c>
      <c r="E51" s="188" t="s">
        <v>431</v>
      </c>
      <c r="F51" s="177">
        <f t="shared" si="7"/>
        <v>-400</v>
      </c>
      <c r="J51" s="177">
        <v>-400</v>
      </c>
    </row>
    <row r="52" spans="1:25" ht="21.75" customHeight="1">
      <c r="A52" s="186">
        <v>45051</v>
      </c>
      <c r="B52" s="184">
        <v>74</v>
      </c>
      <c r="C52" s="185">
        <f t="shared" si="8"/>
        <v>-2150</v>
      </c>
      <c r="D52" s="185">
        <f t="shared" si="3"/>
        <v>188982.16999999993</v>
      </c>
      <c r="E52" s="188" t="s">
        <v>450</v>
      </c>
      <c r="F52" s="177">
        <f t="shared" si="7"/>
        <v>-2150</v>
      </c>
      <c r="X52" s="175">
        <v>-2150</v>
      </c>
    </row>
    <row r="53" spans="1:25" ht="21.75" customHeight="1">
      <c r="A53" s="186">
        <v>45051</v>
      </c>
      <c r="B53" s="184">
        <v>72</v>
      </c>
      <c r="C53" s="185">
        <f t="shared" si="8"/>
        <v>-8100</v>
      </c>
      <c r="D53" s="185">
        <f t="shared" si="3"/>
        <v>180882.16999999993</v>
      </c>
      <c r="E53" s="188" t="s">
        <v>449</v>
      </c>
      <c r="F53" s="177">
        <f t="shared" si="7"/>
        <v>-8100</v>
      </c>
      <c r="X53" s="175">
        <v>-8100</v>
      </c>
    </row>
    <row r="54" spans="1:25" ht="21.75" customHeight="1">
      <c r="A54" s="186">
        <v>45056</v>
      </c>
      <c r="B54" s="184">
        <v>78</v>
      </c>
      <c r="C54" s="185">
        <f t="shared" si="8"/>
        <v>-600</v>
      </c>
      <c r="D54" s="185">
        <f t="shared" si="3"/>
        <v>180282.16999999993</v>
      </c>
      <c r="E54" s="188" t="s">
        <v>440</v>
      </c>
      <c r="F54" s="177">
        <f t="shared" si="7"/>
        <v>-600</v>
      </c>
      <c r="U54" s="178">
        <v>-600</v>
      </c>
    </row>
    <row r="55" spans="1:25" ht="21.75" customHeight="1">
      <c r="A55" s="186">
        <v>45062</v>
      </c>
      <c r="B55" s="184">
        <v>79</v>
      </c>
      <c r="C55" s="185">
        <f t="shared" si="8"/>
        <v>-4780</v>
      </c>
      <c r="D55" s="185">
        <f t="shared" si="3"/>
        <v>175502.16999999993</v>
      </c>
      <c r="E55" s="188" t="s">
        <v>441</v>
      </c>
      <c r="F55" s="177">
        <f t="shared" si="7"/>
        <v>-4780</v>
      </c>
      <c r="U55" s="178">
        <v>-4780</v>
      </c>
    </row>
    <row r="56" spans="1:25" ht="21.75" customHeight="1">
      <c r="A56" s="186">
        <v>45063</v>
      </c>
      <c r="B56" s="184">
        <v>76</v>
      </c>
      <c r="C56" s="185">
        <f t="shared" si="8"/>
        <v>-590</v>
      </c>
      <c r="D56" s="185">
        <f t="shared" si="3"/>
        <v>174912.16999999993</v>
      </c>
      <c r="E56" s="188" t="s">
        <v>428</v>
      </c>
      <c r="F56" s="177">
        <f t="shared" si="7"/>
        <v>-590</v>
      </c>
      <c r="N56" s="177">
        <v>-590</v>
      </c>
    </row>
    <row r="57" spans="1:25" ht="21.75" customHeight="1">
      <c r="A57" s="186">
        <v>45064</v>
      </c>
      <c r="B57" s="184">
        <v>85</v>
      </c>
      <c r="C57" s="185">
        <f t="shared" si="8"/>
        <v>-294.2</v>
      </c>
      <c r="D57" s="185">
        <f t="shared" si="3"/>
        <v>174617.96999999991</v>
      </c>
      <c r="E57" s="188" t="s">
        <v>446</v>
      </c>
      <c r="F57" s="177">
        <f t="shared" si="7"/>
        <v>-294.2</v>
      </c>
      <c r="W57" s="178">
        <v>-294.2</v>
      </c>
    </row>
    <row r="58" spans="1:25" ht="21.75" customHeight="1">
      <c r="A58" s="186">
        <v>45064</v>
      </c>
      <c r="B58" s="184">
        <v>80</v>
      </c>
      <c r="C58" s="185">
        <f t="shared" si="8"/>
        <v>-320</v>
      </c>
      <c r="D58" s="185">
        <f t="shared" si="3"/>
        <v>174297.96999999991</v>
      </c>
      <c r="E58" s="175" t="s">
        <v>448</v>
      </c>
      <c r="F58" s="177">
        <f t="shared" si="7"/>
        <v>-320</v>
      </c>
      <c r="Y58" s="175">
        <v>-320</v>
      </c>
    </row>
    <row r="59" spans="1:25" ht="21.75" customHeight="1">
      <c r="A59" s="186">
        <v>45064</v>
      </c>
      <c r="B59" s="184">
        <v>81</v>
      </c>
      <c r="C59" s="185">
        <f t="shared" si="8"/>
        <v>-888</v>
      </c>
      <c r="D59" s="185">
        <f t="shared" si="3"/>
        <v>173409.96999999991</v>
      </c>
      <c r="E59" s="188" t="s">
        <v>447</v>
      </c>
      <c r="F59" s="177">
        <f t="shared" si="7"/>
        <v>-888</v>
      </c>
      <c r="W59" s="178">
        <v>-888</v>
      </c>
    </row>
    <row r="60" spans="1:25" ht="21.75" customHeight="1">
      <c r="A60" s="186">
        <v>45064</v>
      </c>
      <c r="B60" s="184">
        <v>84</v>
      </c>
      <c r="C60" s="185">
        <f t="shared" si="8"/>
        <v>-1120</v>
      </c>
      <c r="D60" s="185">
        <f t="shared" si="3"/>
        <v>172289.96999999991</v>
      </c>
      <c r="E60" s="188" t="s">
        <v>425</v>
      </c>
      <c r="F60" s="177">
        <f t="shared" si="7"/>
        <v>-1120</v>
      </c>
      <c r="R60" s="177">
        <v>-1120</v>
      </c>
    </row>
    <row r="61" spans="1:25" ht="21.75" customHeight="1">
      <c r="A61" s="186">
        <v>45069</v>
      </c>
      <c r="B61" s="184">
        <v>88</v>
      </c>
      <c r="C61" s="185">
        <f t="shared" si="8"/>
        <v>-2573</v>
      </c>
      <c r="D61" s="185">
        <f t="shared" si="3"/>
        <v>169716.96999999991</v>
      </c>
      <c r="E61" s="188" t="s">
        <v>426</v>
      </c>
      <c r="F61" s="177">
        <f t="shared" si="7"/>
        <v>-2573</v>
      </c>
      <c r="R61" s="177">
        <v>-2573</v>
      </c>
    </row>
    <row r="62" spans="1:25" ht="21.75" customHeight="1">
      <c r="A62" s="186">
        <v>45069</v>
      </c>
      <c r="B62" s="184">
        <v>89</v>
      </c>
      <c r="C62" s="185">
        <f t="shared" si="8"/>
        <v>-4630</v>
      </c>
      <c r="D62" s="185">
        <f t="shared" si="3"/>
        <v>165086.96999999991</v>
      </c>
      <c r="E62" s="188" t="s">
        <v>443</v>
      </c>
      <c r="F62" s="177">
        <f t="shared" si="7"/>
        <v>-4630</v>
      </c>
      <c r="U62" s="178">
        <v>-4630</v>
      </c>
    </row>
    <row r="63" spans="1:25" ht="21.75" customHeight="1">
      <c r="A63" s="186">
        <v>45078</v>
      </c>
      <c r="B63" s="184">
        <v>86</v>
      </c>
      <c r="C63" s="185">
        <f t="shared" si="8"/>
        <v>-3000</v>
      </c>
      <c r="D63" s="185">
        <f t="shared" si="3"/>
        <v>162086.96999999991</v>
      </c>
      <c r="E63" s="188" t="s">
        <v>451</v>
      </c>
      <c r="F63" s="177">
        <f t="shared" si="7"/>
        <v>-3000</v>
      </c>
      <c r="Y63" s="175">
        <v>-3000</v>
      </c>
    </row>
    <row r="64" spans="1:25" ht="21.75" customHeight="1">
      <c r="A64" s="186">
        <v>45080</v>
      </c>
      <c r="B64" s="184">
        <v>87</v>
      </c>
      <c r="C64" s="185">
        <f t="shared" si="8"/>
        <v>-276</v>
      </c>
      <c r="D64" s="185">
        <f t="shared" si="3"/>
        <v>161810.96999999991</v>
      </c>
      <c r="E64" s="188" t="s">
        <v>452</v>
      </c>
      <c r="F64" s="177">
        <f t="shared" si="7"/>
        <v>-276</v>
      </c>
      <c r="O64" s="177">
        <v>-276</v>
      </c>
    </row>
    <row r="65" spans="1:21" ht="21.75" customHeight="1">
      <c r="A65" s="186">
        <v>45085</v>
      </c>
      <c r="B65" s="184">
        <v>73</v>
      </c>
      <c r="C65" s="185">
        <f t="shared" si="8"/>
        <v>-6000</v>
      </c>
      <c r="D65" s="185">
        <f t="shared" si="3"/>
        <v>155810.96999999991</v>
      </c>
      <c r="E65" s="188" t="s">
        <v>453</v>
      </c>
      <c r="F65" s="177">
        <f t="shared" si="7"/>
        <v>-6000</v>
      </c>
      <c r="Q65" s="177">
        <v>-6000</v>
      </c>
    </row>
    <row r="66" spans="1:21" ht="21.75" customHeight="1">
      <c r="A66" s="186">
        <v>45091</v>
      </c>
      <c r="B66" s="184">
        <v>96</v>
      </c>
      <c r="C66" s="185">
        <f t="shared" si="8"/>
        <v>-4630</v>
      </c>
      <c r="D66" s="185">
        <f t="shared" si="3"/>
        <v>151180.96999999991</v>
      </c>
      <c r="E66" s="188" t="s">
        <v>443</v>
      </c>
      <c r="F66" s="177">
        <f t="shared" si="7"/>
        <v>-4630</v>
      </c>
      <c r="U66" s="178">
        <v>-4630</v>
      </c>
    </row>
    <row r="67" spans="1:21" ht="21.75" customHeight="1">
      <c r="A67" s="186">
        <v>45094</v>
      </c>
      <c r="B67" s="184">
        <v>92</v>
      </c>
      <c r="C67" s="185">
        <f t="shared" si="8"/>
        <v>-1120</v>
      </c>
      <c r="D67" s="185">
        <f t="shared" si="3"/>
        <v>150060.96999999991</v>
      </c>
      <c r="E67" s="188" t="s">
        <v>425</v>
      </c>
      <c r="F67" s="177">
        <f t="shared" si="7"/>
        <v>-1120</v>
      </c>
      <c r="R67" s="177">
        <v>-1120</v>
      </c>
    </row>
    <row r="68" spans="1:21" ht="21.75" customHeight="1">
      <c r="A68" s="186">
        <v>45097</v>
      </c>
      <c r="B68" s="184">
        <v>99</v>
      </c>
      <c r="C68" s="185">
        <f t="shared" si="8"/>
        <v>-4630</v>
      </c>
      <c r="D68" s="185">
        <f t="shared" si="3"/>
        <v>145430.96999999991</v>
      </c>
      <c r="E68" s="188" t="s">
        <v>443</v>
      </c>
      <c r="F68" s="177">
        <f t="shared" si="7"/>
        <v>-4630</v>
      </c>
      <c r="U68" s="178">
        <v>-4630</v>
      </c>
    </row>
    <row r="69" spans="1:21" ht="21.75" customHeight="1">
      <c r="A69" s="186">
        <v>45100</v>
      </c>
      <c r="B69" s="184">
        <v>93</v>
      </c>
      <c r="C69" s="185">
        <f t="shared" si="8"/>
        <v>-2573</v>
      </c>
      <c r="D69" s="185">
        <f t="shared" si="3"/>
        <v>142857.96999999991</v>
      </c>
      <c r="E69" s="188" t="s">
        <v>426</v>
      </c>
      <c r="F69" s="177">
        <f t="shared" si="7"/>
        <v>-2573</v>
      </c>
      <c r="R69" s="177">
        <v>-2573</v>
      </c>
    </row>
    <row r="70" spans="1:21" ht="21.75" customHeight="1">
      <c r="A70" s="186">
        <v>45101</v>
      </c>
      <c r="B70" s="184">
        <v>101</v>
      </c>
      <c r="C70" s="185">
        <f t="shared" si="8"/>
        <v>-1218.57</v>
      </c>
      <c r="D70" s="185">
        <f t="shared" si="3"/>
        <v>141639.39999999991</v>
      </c>
      <c r="E70" s="177" t="s">
        <v>43</v>
      </c>
      <c r="F70" s="177">
        <f t="shared" ref="F70" si="9">SUM(G70:Z70)</f>
        <v>-1218.57</v>
      </c>
      <c r="J70" s="189"/>
      <c r="L70" s="189">
        <v>-1218.57</v>
      </c>
    </row>
    <row r="71" spans="1:21" ht="21.75" customHeight="1">
      <c r="A71" s="186">
        <f>+A70+6</f>
        <v>45107</v>
      </c>
      <c r="B71" s="184">
        <v>98</v>
      </c>
      <c r="C71" s="185">
        <f t="shared" ref="C71:C72" si="10">+F71</f>
        <v>-276</v>
      </c>
      <c r="D71" s="185">
        <f t="shared" ref="D71:D72" si="11">+D70+C71</f>
        <v>141363.39999999991</v>
      </c>
      <c r="E71" s="175" t="s">
        <v>430</v>
      </c>
      <c r="F71" s="177">
        <f t="shared" ref="F71:F72" si="12">SUM(G71:Z71)</f>
        <v>-276</v>
      </c>
      <c r="P71" s="177">
        <v>-276</v>
      </c>
    </row>
    <row r="72" spans="1:21" ht="21.75" customHeight="1">
      <c r="A72" s="186">
        <f>+A71</f>
        <v>45107</v>
      </c>
      <c r="B72" s="184">
        <v>110</v>
      </c>
      <c r="C72" s="185">
        <f t="shared" si="10"/>
        <v>-1400</v>
      </c>
      <c r="D72" s="185">
        <f t="shared" si="11"/>
        <v>139963.39999999991</v>
      </c>
      <c r="E72" s="175" t="s">
        <v>430</v>
      </c>
      <c r="F72" s="177">
        <f t="shared" si="12"/>
        <v>-1400</v>
      </c>
      <c r="P72" s="177">
        <v>-1400</v>
      </c>
    </row>
    <row r="73" spans="1:21" ht="21.75" customHeight="1">
      <c r="A73" s="186"/>
      <c r="B73" s="184"/>
      <c r="C73" s="185"/>
      <c r="D73" s="185"/>
    </row>
    <row r="74" spans="1:21" ht="21.75" customHeight="1">
      <c r="A74" s="186"/>
      <c r="B74" s="184"/>
      <c r="C74" s="185"/>
      <c r="D74" s="185"/>
    </row>
    <row r="75" spans="1:21" ht="21.75" customHeight="1">
      <c r="A75" s="186"/>
      <c r="B75" s="184"/>
      <c r="C75" s="185"/>
      <c r="D75" s="185"/>
    </row>
    <row r="76" spans="1:21" ht="21.75" customHeight="1">
      <c r="A76" s="186"/>
      <c r="B76" s="184"/>
      <c r="C76" s="185"/>
      <c r="D76" s="185"/>
    </row>
    <row r="77" spans="1:21" ht="21.75" customHeight="1">
      <c r="A77" s="186"/>
      <c r="B77" s="184"/>
      <c r="C77" s="185"/>
      <c r="D77" s="185"/>
    </row>
    <row r="78" spans="1:21" ht="21.75" customHeight="1">
      <c r="A78" s="186"/>
      <c r="B78" s="184"/>
      <c r="C78" s="185"/>
      <c r="D78" s="185"/>
    </row>
    <row r="79" spans="1:21" ht="21.75" customHeight="1">
      <c r="A79" s="186"/>
      <c r="B79" s="184"/>
      <c r="C79" s="185"/>
      <c r="D79" s="185"/>
    </row>
    <row r="80" spans="1:21" ht="21.75" customHeight="1">
      <c r="A80" s="186"/>
      <c r="B80" s="184"/>
      <c r="C80" s="185"/>
      <c r="D80" s="185"/>
    </row>
    <row r="81" spans="1:10" ht="21.75" customHeight="1">
      <c r="A81" s="186"/>
      <c r="B81" s="184"/>
      <c r="C81" s="185"/>
      <c r="D81" s="185"/>
    </row>
    <row r="82" spans="1:10" ht="21.75" customHeight="1">
      <c r="A82" s="186"/>
      <c r="B82" s="184"/>
      <c r="C82" s="185"/>
      <c r="D82" s="185"/>
    </row>
    <row r="83" spans="1:10" ht="21.75" customHeight="1">
      <c r="A83" s="186"/>
      <c r="B83" s="184"/>
      <c r="C83" s="185"/>
      <c r="D83" s="185"/>
    </row>
    <row r="84" spans="1:10" ht="21.75" customHeight="1">
      <c r="A84" s="186"/>
      <c r="B84" s="184"/>
      <c r="C84" s="185"/>
      <c r="D84" s="185"/>
    </row>
    <row r="85" spans="1:10" ht="21.75" customHeight="1">
      <c r="A85" s="186"/>
      <c r="B85" s="184"/>
      <c r="C85" s="185"/>
      <c r="D85" s="185"/>
    </row>
    <row r="86" spans="1:10" ht="21.75" customHeight="1">
      <c r="A86" s="186"/>
      <c r="B86" s="184"/>
      <c r="C86" s="185"/>
      <c r="D86" s="185"/>
    </row>
    <row r="87" spans="1:10" ht="21.75" customHeight="1">
      <c r="A87" s="190"/>
      <c r="C87" s="185"/>
      <c r="D87" s="185"/>
      <c r="I87" s="191"/>
      <c r="J87" s="191"/>
    </row>
    <row r="88" spans="1:10" ht="21.75" customHeight="1">
      <c r="A88" s="186"/>
      <c r="B88" s="184"/>
      <c r="C88" s="185"/>
      <c r="D88" s="185"/>
    </row>
    <row r="89" spans="1:10" ht="21.75" customHeight="1">
      <c r="A89" s="186"/>
      <c r="B89" s="184"/>
      <c r="C89" s="185"/>
      <c r="D89" s="185"/>
    </row>
    <row r="90" spans="1:10" ht="21.75" customHeight="1">
      <c r="A90" s="186"/>
      <c r="B90" s="184"/>
      <c r="C90" s="185"/>
      <c r="D90" s="185"/>
    </row>
    <row r="91" spans="1:10" ht="21.75" customHeight="1">
      <c r="A91" s="186"/>
      <c r="B91" s="184"/>
      <c r="C91" s="185"/>
      <c r="D91" s="185"/>
    </row>
    <row r="92" spans="1:10" ht="21.75" customHeight="1">
      <c r="A92" s="186"/>
      <c r="B92" s="184"/>
      <c r="C92" s="185"/>
      <c r="D92" s="185"/>
    </row>
    <row r="93" spans="1:10" ht="21.75" customHeight="1">
      <c r="A93" s="186"/>
      <c r="B93" s="184"/>
      <c r="C93" s="185"/>
      <c r="D93" s="185"/>
    </row>
    <row r="94" spans="1:10" ht="21.75" customHeight="1">
      <c r="A94" s="186"/>
      <c r="B94" s="184"/>
      <c r="C94" s="185"/>
      <c r="D94" s="185"/>
    </row>
    <row r="95" spans="1:10" ht="21.75" customHeight="1">
      <c r="A95" s="186"/>
      <c r="B95" s="184"/>
      <c r="C95" s="185"/>
      <c r="D95" s="185"/>
    </row>
    <row r="96" spans="1:10" ht="21.75" customHeight="1">
      <c r="A96" s="186"/>
      <c r="B96" s="184"/>
      <c r="C96" s="185"/>
      <c r="D96" s="185"/>
    </row>
    <row r="97" spans="1:4" ht="21.75" customHeight="1">
      <c r="A97" s="186"/>
      <c r="B97" s="184"/>
      <c r="C97" s="185"/>
      <c r="D97" s="185"/>
    </row>
    <row r="98" spans="1:4" ht="21.75" customHeight="1">
      <c r="A98" s="186"/>
      <c r="B98" s="184"/>
      <c r="C98" s="185"/>
      <c r="D98" s="185"/>
    </row>
    <row r="99" spans="1:4" ht="21.75" customHeight="1">
      <c r="A99" s="186"/>
      <c r="B99" s="184"/>
      <c r="C99" s="185"/>
      <c r="D99" s="185"/>
    </row>
    <row r="100" spans="1:4" ht="21.75" customHeight="1">
      <c r="A100" s="186"/>
      <c r="B100" s="184"/>
      <c r="C100" s="185"/>
      <c r="D100" s="185"/>
    </row>
    <row r="101" spans="1:4" ht="21.75" customHeight="1">
      <c r="A101" s="186"/>
      <c r="B101" s="184"/>
      <c r="C101" s="185"/>
      <c r="D101" s="185"/>
    </row>
    <row r="102" spans="1:4" ht="21.75" customHeight="1">
      <c r="A102" s="186"/>
      <c r="B102" s="184"/>
      <c r="C102" s="185"/>
      <c r="D102" s="185"/>
    </row>
    <row r="103" spans="1:4" ht="21.75" customHeight="1">
      <c r="A103" s="186"/>
      <c r="B103" s="184"/>
      <c r="C103" s="185"/>
      <c r="D103" s="185"/>
    </row>
    <row r="104" spans="1:4" ht="21.75" customHeight="1">
      <c r="A104" s="186"/>
      <c r="B104" s="184"/>
      <c r="C104" s="185"/>
      <c r="D104" s="185"/>
    </row>
    <row r="105" spans="1:4" ht="21.75" customHeight="1">
      <c r="A105" s="186"/>
      <c r="B105" s="184"/>
      <c r="C105" s="185"/>
      <c r="D105" s="185"/>
    </row>
    <row r="106" spans="1:4" ht="21.75" customHeight="1">
      <c r="A106" s="186"/>
      <c r="B106" s="184"/>
      <c r="C106" s="185"/>
      <c r="D106" s="185"/>
    </row>
    <row r="107" spans="1:4" ht="21.75" customHeight="1">
      <c r="A107" s="186"/>
      <c r="B107" s="184"/>
      <c r="C107" s="185"/>
      <c r="D107" s="185"/>
    </row>
    <row r="108" spans="1:4" ht="21.75" customHeight="1">
      <c r="A108" s="186"/>
      <c r="B108" s="184"/>
      <c r="C108" s="185"/>
      <c r="D108" s="185"/>
    </row>
    <row r="109" spans="1:4" ht="21.75" customHeight="1">
      <c r="A109" s="186"/>
      <c r="B109" s="184"/>
      <c r="C109" s="185"/>
      <c r="D109" s="185"/>
    </row>
    <row r="110" spans="1:4" ht="21.75" customHeight="1">
      <c r="A110" s="190"/>
      <c r="B110" s="184"/>
      <c r="C110" s="185"/>
      <c r="D110" s="185"/>
    </row>
    <row r="111" spans="1:4" ht="21.75" customHeight="1">
      <c r="A111" s="186"/>
      <c r="B111" s="184"/>
      <c r="C111" s="185"/>
      <c r="D111" s="185"/>
    </row>
    <row r="112" spans="1:4" ht="21.75" customHeight="1">
      <c r="A112" s="186"/>
      <c r="B112" s="184"/>
      <c r="C112" s="185"/>
      <c r="D112" s="185"/>
    </row>
    <row r="113" spans="1:4" ht="21.75" customHeight="1">
      <c r="A113" s="186"/>
      <c r="B113" s="184"/>
      <c r="C113" s="185"/>
      <c r="D113" s="185"/>
    </row>
    <row r="114" spans="1:4" ht="21.75" customHeight="1">
      <c r="A114" s="186"/>
      <c r="B114" s="184"/>
      <c r="C114" s="185"/>
      <c r="D114" s="185"/>
    </row>
    <row r="115" spans="1:4" ht="21.75" customHeight="1">
      <c r="A115" s="186"/>
      <c r="B115" s="184"/>
      <c r="C115" s="185"/>
      <c r="D115" s="185"/>
    </row>
    <row r="116" spans="1:4" ht="21.75" customHeight="1">
      <c r="A116" s="186"/>
      <c r="B116" s="184"/>
      <c r="C116" s="185"/>
      <c r="D116" s="185"/>
    </row>
    <row r="117" spans="1:4" ht="21.75" customHeight="1">
      <c r="A117" s="186"/>
      <c r="B117" s="184"/>
      <c r="C117" s="185"/>
      <c r="D117" s="185"/>
    </row>
    <row r="118" spans="1:4" ht="21.75" customHeight="1">
      <c r="A118" s="186"/>
      <c r="B118" s="184"/>
      <c r="C118" s="185"/>
      <c r="D118" s="185"/>
    </row>
    <row r="119" spans="1:4" ht="21.75" customHeight="1">
      <c r="A119" s="186"/>
      <c r="B119" s="184"/>
      <c r="C119" s="185"/>
      <c r="D119" s="185"/>
    </row>
    <row r="120" spans="1:4" ht="21.75" customHeight="1">
      <c r="A120" s="186"/>
      <c r="B120" s="184"/>
      <c r="C120" s="185"/>
      <c r="D120" s="185"/>
    </row>
    <row r="121" spans="1:4" ht="21.75" customHeight="1">
      <c r="A121" s="186"/>
      <c r="B121" s="184"/>
      <c r="C121" s="185"/>
      <c r="D121" s="185"/>
    </row>
    <row r="122" spans="1:4" ht="21.75" customHeight="1">
      <c r="A122" s="186"/>
      <c r="B122" s="184"/>
      <c r="C122" s="185"/>
      <c r="D122" s="185"/>
    </row>
    <row r="123" spans="1:4" ht="21.75" customHeight="1">
      <c r="A123" s="186"/>
      <c r="B123" s="184"/>
      <c r="C123" s="185"/>
      <c r="D123" s="185"/>
    </row>
    <row r="124" spans="1:4" ht="21.75" customHeight="1">
      <c r="A124" s="186"/>
      <c r="B124" s="184"/>
      <c r="C124" s="185"/>
      <c r="D124" s="185"/>
    </row>
    <row r="125" spans="1:4" ht="21.75" customHeight="1">
      <c r="A125" s="186"/>
      <c r="B125" s="184"/>
      <c r="C125" s="185"/>
      <c r="D125" s="185"/>
    </row>
    <row r="126" spans="1:4" ht="21.75" customHeight="1">
      <c r="A126" s="190"/>
      <c r="B126" s="184"/>
      <c r="C126" s="185"/>
      <c r="D126" s="185"/>
    </row>
    <row r="127" spans="1:4" ht="21.75" customHeight="1">
      <c r="A127" s="190"/>
      <c r="B127" s="184"/>
      <c r="C127" s="185"/>
      <c r="D127" s="185"/>
    </row>
    <row r="128" spans="1:4" ht="21.75" customHeight="1">
      <c r="A128" s="190"/>
      <c r="B128" s="184"/>
      <c r="C128" s="185"/>
      <c r="D128" s="185"/>
    </row>
    <row r="129" spans="1:4" ht="21.75" customHeight="1">
      <c r="A129" s="186"/>
      <c r="B129" s="184"/>
      <c r="C129" s="185"/>
      <c r="D129" s="185"/>
    </row>
    <row r="130" spans="1:4" ht="21.75" customHeight="1">
      <c r="A130" s="190"/>
      <c r="B130" s="184"/>
      <c r="C130" s="185"/>
      <c r="D130" s="185"/>
    </row>
    <row r="131" spans="1:4" ht="21.75" customHeight="1">
      <c r="A131" s="186"/>
      <c r="B131" s="184"/>
      <c r="C131" s="185"/>
      <c r="D131" s="185"/>
    </row>
    <row r="132" spans="1:4" ht="21.75" customHeight="1">
      <c r="A132" s="186"/>
      <c r="B132" s="184"/>
      <c r="C132" s="185"/>
      <c r="D132" s="185"/>
    </row>
    <row r="133" spans="1:4" ht="21.75" customHeight="1">
      <c r="A133" s="186"/>
      <c r="B133" s="184"/>
      <c r="C133" s="185"/>
      <c r="D133" s="185"/>
    </row>
    <row r="134" spans="1:4" ht="21.75" customHeight="1">
      <c r="A134" s="186"/>
      <c r="B134" s="184"/>
      <c r="C134" s="185"/>
      <c r="D134" s="185"/>
    </row>
    <row r="135" spans="1:4" ht="21.75" customHeight="1">
      <c r="A135" s="186"/>
      <c r="B135" s="184"/>
      <c r="C135" s="185"/>
      <c r="D135" s="185"/>
    </row>
    <row r="136" spans="1:4" ht="21.75" customHeight="1">
      <c r="A136" s="186"/>
      <c r="B136" s="184"/>
      <c r="C136" s="185"/>
      <c r="D136" s="185"/>
    </row>
    <row r="137" spans="1:4" ht="21.75" customHeight="1">
      <c r="A137" s="186"/>
      <c r="B137" s="184"/>
      <c r="C137" s="185"/>
      <c r="D137" s="185"/>
    </row>
    <row r="138" spans="1:4" ht="21.75" customHeight="1">
      <c r="A138" s="186"/>
      <c r="B138" s="184"/>
      <c r="C138" s="185"/>
      <c r="D138" s="185"/>
    </row>
    <row r="139" spans="1:4" ht="21.75" customHeight="1">
      <c r="A139" s="186"/>
      <c r="B139" s="184"/>
      <c r="C139" s="185"/>
      <c r="D139" s="185"/>
    </row>
    <row r="140" spans="1:4" ht="21.75" customHeight="1">
      <c r="A140" s="186"/>
      <c r="B140" s="184"/>
      <c r="C140" s="185"/>
      <c r="D140" s="185"/>
    </row>
    <row r="141" spans="1:4" ht="21.75" customHeight="1">
      <c r="A141" s="186"/>
      <c r="B141" s="184"/>
      <c r="C141" s="185"/>
      <c r="D141" s="185"/>
    </row>
    <row r="142" spans="1:4" ht="21.75" customHeight="1">
      <c r="A142" s="186"/>
      <c r="B142" s="184"/>
      <c r="C142" s="185"/>
      <c r="D142" s="185"/>
    </row>
    <row r="143" spans="1:4" ht="21.75" customHeight="1">
      <c r="A143" s="190"/>
      <c r="B143" s="184"/>
      <c r="C143" s="185"/>
      <c r="D143" s="185"/>
    </row>
    <row r="144" spans="1:4" ht="21.75" customHeight="1">
      <c r="A144" s="190"/>
      <c r="B144" s="184"/>
      <c r="C144" s="185"/>
      <c r="D144" s="185"/>
    </row>
    <row r="145" spans="1:4" ht="21.75" customHeight="1">
      <c r="A145" s="190"/>
      <c r="B145" s="184"/>
      <c r="C145" s="185"/>
      <c r="D145" s="185"/>
    </row>
    <row r="146" spans="1:4" ht="21.75" customHeight="1">
      <c r="A146" s="190"/>
      <c r="B146" s="184"/>
      <c r="C146" s="185"/>
      <c r="D146" s="185"/>
    </row>
    <row r="147" spans="1:4" ht="21.75" customHeight="1">
      <c r="A147" s="190"/>
      <c r="B147" s="184"/>
      <c r="C147" s="185"/>
      <c r="D147" s="185"/>
    </row>
    <row r="148" spans="1:4" ht="21.75" customHeight="1">
      <c r="A148" s="190"/>
      <c r="B148" s="184"/>
      <c r="C148" s="185"/>
      <c r="D148" s="185"/>
    </row>
    <row r="149" spans="1:4" ht="21.75" customHeight="1">
      <c r="A149" s="190"/>
      <c r="B149" s="184"/>
      <c r="C149" s="185"/>
      <c r="D149" s="185"/>
    </row>
    <row r="150" spans="1:4" ht="21.75" customHeight="1">
      <c r="A150" s="190"/>
      <c r="B150" s="184"/>
      <c r="C150" s="185"/>
      <c r="D150" s="185"/>
    </row>
    <row r="151" spans="1:4" ht="21.75" customHeight="1">
      <c r="A151" s="190"/>
      <c r="B151" s="184"/>
      <c r="C151" s="185"/>
      <c r="D151" s="185"/>
    </row>
    <row r="152" spans="1:4" ht="21.75" customHeight="1">
      <c r="A152" s="186"/>
      <c r="B152" s="184"/>
      <c r="C152" s="185"/>
      <c r="D152" s="185"/>
    </row>
    <row r="153" spans="1:4" ht="21.75" customHeight="1">
      <c r="A153" s="186"/>
      <c r="B153" s="184"/>
      <c r="C153" s="185"/>
      <c r="D153" s="185"/>
    </row>
    <row r="154" spans="1:4" ht="21.75" customHeight="1">
      <c r="A154" s="186"/>
      <c r="B154" s="184"/>
      <c r="C154" s="185"/>
      <c r="D154" s="185"/>
    </row>
    <row r="155" spans="1:4" ht="21.75" customHeight="1">
      <c r="A155" s="186"/>
      <c r="B155" s="184"/>
      <c r="C155" s="185"/>
      <c r="D155" s="185"/>
    </row>
    <row r="156" spans="1:4" ht="21.75" customHeight="1">
      <c r="A156" s="186"/>
      <c r="B156" s="184"/>
      <c r="C156" s="185"/>
      <c r="D156" s="185"/>
    </row>
    <row r="157" spans="1:4" ht="21.75" customHeight="1">
      <c r="A157" s="186"/>
      <c r="B157" s="184"/>
      <c r="C157" s="185"/>
      <c r="D157" s="185"/>
    </row>
    <row r="158" spans="1:4" ht="21.75" customHeight="1">
      <c r="A158" s="186"/>
      <c r="B158" s="184"/>
      <c r="C158" s="185"/>
      <c r="D158" s="185"/>
    </row>
    <row r="159" spans="1:4" ht="21.75" customHeight="1">
      <c r="A159" s="186"/>
      <c r="B159" s="184"/>
      <c r="C159" s="185"/>
      <c r="D159" s="185"/>
    </row>
    <row r="160" spans="1:4" ht="21.75" customHeight="1">
      <c r="A160" s="186"/>
      <c r="B160" s="184"/>
      <c r="C160" s="185"/>
      <c r="D160" s="185"/>
    </row>
    <row r="161" spans="1:4" ht="21.75" customHeight="1">
      <c r="A161" s="186"/>
      <c r="B161" s="184"/>
      <c r="C161" s="185"/>
      <c r="D161" s="185"/>
    </row>
    <row r="162" spans="1:4" ht="21.75" customHeight="1">
      <c r="A162" s="186"/>
      <c r="B162" s="184"/>
      <c r="C162" s="185"/>
      <c r="D162" s="185"/>
    </row>
    <row r="163" spans="1:4" ht="21.75" customHeight="1">
      <c r="A163" s="190"/>
      <c r="B163" s="184"/>
      <c r="C163" s="185"/>
      <c r="D163" s="185"/>
    </row>
    <row r="164" spans="1:4" ht="21.75" customHeight="1">
      <c r="A164" s="190"/>
      <c r="B164" s="184"/>
      <c r="C164" s="185"/>
      <c r="D164" s="185"/>
    </row>
    <row r="165" spans="1:4" ht="21.75" customHeight="1">
      <c r="A165" s="190"/>
      <c r="B165" s="184"/>
      <c r="C165" s="185"/>
      <c r="D165" s="185"/>
    </row>
    <row r="166" spans="1:4" ht="21.75" customHeight="1">
      <c r="A166" s="190"/>
      <c r="B166" s="184"/>
      <c r="C166" s="185"/>
      <c r="D166" s="185"/>
    </row>
    <row r="167" spans="1:4" ht="21.75" customHeight="1">
      <c r="A167" s="190"/>
      <c r="B167" s="184"/>
      <c r="C167" s="185"/>
      <c r="D167" s="185"/>
    </row>
    <row r="168" spans="1:4" ht="21.75" customHeight="1">
      <c r="A168" s="190"/>
      <c r="B168" s="184"/>
      <c r="C168" s="185"/>
      <c r="D168" s="185"/>
    </row>
    <row r="169" spans="1:4" ht="21.75" customHeight="1">
      <c r="A169" s="190"/>
      <c r="B169" s="184"/>
      <c r="C169" s="185"/>
      <c r="D169" s="185"/>
    </row>
    <row r="170" spans="1:4" ht="21.75" customHeight="1">
      <c r="A170" s="190"/>
      <c r="B170" s="184"/>
      <c r="C170" s="185"/>
      <c r="D170" s="185"/>
    </row>
    <row r="171" spans="1:4" ht="21.75" customHeight="1">
      <c r="A171" s="190"/>
      <c r="B171" s="184"/>
      <c r="C171" s="185"/>
      <c r="D171" s="185"/>
    </row>
    <row r="172" spans="1:4" ht="21.75" customHeight="1">
      <c r="A172" s="190"/>
      <c r="B172" s="184"/>
      <c r="C172" s="185"/>
      <c r="D172" s="185"/>
    </row>
    <row r="173" spans="1:4" ht="21.75" customHeight="1">
      <c r="A173" s="190"/>
      <c r="B173" s="184"/>
      <c r="C173" s="185"/>
      <c r="D173" s="185"/>
    </row>
    <row r="174" spans="1:4" ht="21.75" customHeight="1">
      <c r="A174" s="190"/>
      <c r="B174" s="184"/>
      <c r="C174" s="185"/>
      <c r="D174" s="185"/>
    </row>
    <row r="175" spans="1:4" ht="21.75" customHeight="1">
      <c r="A175" s="190"/>
      <c r="B175" s="184"/>
      <c r="C175" s="185"/>
      <c r="D175" s="185"/>
    </row>
    <row r="176" spans="1:4" ht="21.75" customHeight="1">
      <c r="A176" s="190"/>
      <c r="B176" s="184"/>
      <c r="C176" s="185"/>
      <c r="D176" s="185"/>
    </row>
    <row r="177" spans="1:5" ht="21.75" customHeight="1">
      <c r="A177" s="190"/>
      <c r="B177" s="184"/>
      <c r="C177" s="185"/>
      <c r="D177" s="185"/>
    </row>
    <row r="178" spans="1:5" ht="21.75" customHeight="1">
      <c r="A178" s="190"/>
      <c r="B178" s="184"/>
      <c r="C178" s="185"/>
      <c r="D178" s="185"/>
    </row>
    <row r="179" spans="1:5" ht="21.75" customHeight="1">
      <c r="A179" s="190"/>
      <c r="B179" s="184"/>
      <c r="C179" s="185"/>
      <c r="D179" s="185"/>
    </row>
    <row r="180" spans="1:5" ht="21.75" customHeight="1">
      <c r="A180" s="190"/>
      <c r="B180" s="184"/>
      <c r="C180" s="185"/>
      <c r="D180" s="185"/>
    </row>
    <row r="181" spans="1:5" ht="21.75" customHeight="1">
      <c r="A181" s="190"/>
      <c r="B181" s="184"/>
      <c r="C181" s="185"/>
      <c r="D181" s="185"/>
    </row>
    <row r="182" spans="1:5" ht="21.75" customHeight="1">
      <c r="A182" s="190"/>
      <c r="B182" s="184"/>
      <c r="C182" s="185"/>
      <c r="D182" s="185"/>
    </row>
    <row r="183" spans="1:5" ht="21.75" customHeight="1">
      <c r="A183" s="190"/>
      <c r="B183" s="184"/>
      <c r="C183" s="185"/>
      <c r="D183" s="185"/>
    </row>
    <row r="184" spans="1:5" ht="21.75" customHeight="1">
      <c r="A184" s="190"/>
      <c r="B184" s="184"/>
      <c r="C184" s="185"/>
      <c r="D184" s="185"/>
      <c r="E184" s="192"/>
    </row>
    <row r="185" spans="1:5" ht="21.75" customHeight="1">
      <c r="A185" s="190"/>
      <c r="B185" s="184"/>
      <c r="C185" s="185"/>
      <c r="D185" s="185"/>
    </row>
    <row r="186" spans="1:5" ht="21.75" customHeight="1">
      <c r="A186" s="190"/>
      <c r="B186" s="184"/>
      <c r="C186" s="185"/>
      <c r="D186" s="185"/>
    </row>
    <row r="187" spans="1:5" ht="21.75" customHeight="1">
      <c r="A187" s="190"/>
      <c r="B187" s="184"/>
      <c r="C187" s="185"/>
      <c r="D187" s="185"/>
    </row>
    <row r="188" spans="1:5" ht="21.75" customHeight="1">
      <c r="A188" s="190"/>
      <c r="B188" s="184"/>
      <c r="C188" s="185"/>
      <c r="D188" s="185"/>
    </row>
    <row r="189" spans="1:5" ht="21.75" customHeight="1">
      <c r="A189" s="190"/>
      <c r="B189" s="184"/>
      <c r="C189" s="185"/>
      <c r="D189" s="185"/>
    </row>
    <row r="190" spans="1:5" ht="21.75" customHeight="1">
      <c r="A190" s="190"/>
      <c r="B190" s="184"/>
      <c r="C190" s="185"/>
      <c r="D190" s="185"/>
    </row>
    <row r="191" spans="1:5" ht="21.75" customHeight="1">
      <c r="A191" s="190"/>
      <c r="B191" s="184"/>
      <c r="C191" s="185"/>
      <c r="D191" s="185"/>
    </row>
    <row r="192" spans="1:5" ht="21.75" customHeight="1">
      <c r="A192" s="190"/>
      <c r="B192" s="184"/>
      <c r="C192" s="185"/>
      <c r="D192" s="185"/>
    </row>
    <row r="193" spans="1:4" ht="21.75" customHeight="1">
      <c r="A193" s="190"/>
      <c r="B193" s="184"/>
      <c r="C193" s="185"/>
      <c r="D193" s="185"/>
    </row>
    <row r="194" spans="1:4" ht="21.75" customHeight="1">
      <c r="A194" s="190"/>
      <c r="B194" s="184"/>
      <c r="C194" s="185"/>
      <c r="D194" s="185"/>
    </row>
    <row r="195" spans="1:4" ht="21.75" customHeight="1">
      <c r="A195" s="190"/>
      <c r="B195" s="184"/>
      <c r="C195" s="185"/>
      <c r="D195" s="185"/>
    </row>
    <row r="196" spans="1:4" ht="21.75" customHeight="1">
      <c r="A196" s="190"/>
      <c r="B196" s="184"/>
      <c r="C196" s="185"/>
      <c r="D196" s="185"/>
    </row>
    <row r="197" spans="1:4" ht="21.75" customHeight="1">
      <c r="A197" s="190"/>
      <c r="B197" s="184"/>
      <c r="C197" s="185"/>
      <c r="D197" s="185"/>
    </row>
    <row r="198" spans="1:4" ht="21.75" customHeight="1">
      <c r="A198" s="190"/>
      <c r="B198" s="184"/>
      <c r="C198" s="185"/>
      <c r="D198" s="185"/>
    </row>
    <row r="199" spans="1:4" ht="21.75" customHeight="1">
      <c r="A199" s="190"/>
      <c r="B199" s="184"/>
      <c r="C199" s="185"/>
      <c r="D199" s="185"/>
    </row>
    <row r="200" spans="1:4" ht="21.75" customHeight="1">
      <c r="A200" s="190"/>
      <c r="B200" s="184"/>
      <c r="C200" s="185"/>
      <c r="D200" s="185"/>
    </row>
    <row r="201" spans="1:4" ht="21.75" customHeight="1">
      <c r="A201" s="190"/>
      <c r="B201" s="184"/>
      <c r="C201" s="185"/>
      <c r="D201" s="185"/>
    </row>
    <row r="202" spans="1:4" ht="21.75" customHeight="1">
      <c r="A202" s="190"/>
      <c r="B202" s="184"/>
      <c r="C202" s="185"/>
      <c r="D202" s="185"/>
    </row>
    <row r="203" spans="1:4" ht="21.75" customHeight="1">
      <c r="A203" s="190"/>
      <c r="B203" s="184"/>
      <c r="C203" s="185"/>
      <c r="D203" s="185"/>
    </row>
    <row r="204" spans="1:4" ht="21.75" customHeight="1">
      <c r="A204" s="190"/>
      <c r="B204" s="184"/>
      <c r="C204" s="185"/>
      <c r="D204" s="185"/>
    </row>
    <row r="205" spans="1:4" ht="21.75" customHeight="1">
      <c r="A205" s="190"/>
      <c r="B205" s="184"/>
      <c r="C205" s="185"/>
      <c r="D205" s="185"/>
    </row>
    <row r="206" spans="1:4" ht="21.75" customHeight="1">
      <c r="A206" s="190"/>
      <c r="B206" s="184"/>
      <c r="C206" s="185"/>
      <c r="D206" s="185"/>
    </row>
    <row r="207" spans="1:4" ht="21.75" customHeight="1">
      <c r="A207" s="190"/>
      <c r="B207" s="184"/>
      <c r="C207" s="185"/>
      <c r="D207" s="185"/>
    </row>
    <row r="208" spans="1:4" ht="21.75" customHeight="1">
      <c r="A208" s="190"/>
      <c r="B208" s="184"/>
      <c r="C208" s="185"/>
      <c r="D208" s="185"/>
    </row>
    <row r="209" spans="1:5" ht="21.75" customHeight="1">
      <c r="A209" s="190"/>
      <c r="B209" s="184"/>
      <c r="C209" s="185"/>
      <c r="D209" s="185"/>
    </row>
    <row r="210" spans="1:5" ht="21.75" customHeight="1">
      <c r="A210" s="190"/>
      <c r="B210" s="184"/>
      <c r="C210" s="185"/>
      <c r="D210" s="185"/>
      <c r="E210" s="192"/>
    </row>
    <row r="211" spans="1:5" ht="21.75" customHeight="1">
      <c r="A211" s="190"/>
      <c r="B211" s="184"/>
      <c r="C211" s="185"/>
      <c r="D211" s="185"/>
    </row>
    <row r="212" spans="1:5" ht="21.75" customHeight="1">
      <c r="A212" s="190"/>
      <c r="B212" s="184"/>
      <c r="C212" s="185"/>
      <c r="D212" s="185"/>
    </row>
    <row r="213" spans="1:5" ht="21.75" customHeight="1">
      <c r="A213" s="190"/>
      <c r="B213" s="184"/>
      <c r="C213" s="185"/>
      <c r="D213" s="185"/>
    </row>
    <row r="214" spans="1:5" ht="21.75" customHeight="1">
      <c r="A214" s="190"/>
      <c r="B214" s="184"/>
      <c r="C214" s="185"/>
      <c r="D214" s="185"/>
    </row>
    <row r="215" spans="1:5" ht="21.75" customHeight="1">
      <c r="A215" s="190"/>
      <c r="B215" s="184"/>
      <c r="C215" s="185"/>
      <c r="D215" s="185"/>
    </row>
    <row r="216" spans="1:5" ht="21.75" customHeight="1">
      <c r="A216" s="190"/>
      <c r="B216" s="184"/>
      <c r="C216" s="185"/>
      <c r="D216" s="185"/>
    </row>
    <row r="217" spans="1:5" ht="21.75" customHeight="1">
      <c r="A217" s="190"/>
      <c r="B217" s="184"/>
      <c r="C217" s="185"/>
      <c r="D217" s="185"/>
    </row>
    <row r="218" spans="1:5" ht="21.75" customHeight="1">
      <c r="A218" s="190"/>
      <c r="B218" s="184"/>
      <c r="C218" s="185"/>
      <c r="D218" s="185"/>
    </row>
    <row r="219" spans="1:5" ht="21.75" customHeight="1">
      <c r="A219" s="190"/>
      <c r="B219" s="184"/>
      <c r="C219" s="185"/>
      <c r="D219" s="185"/>
    </row>
    <row r="220" spans="1:5" ht="21.75" customHeight="1">
      <c r="A220" s="190"/>
      <c r="B220" s="184"/>
      <c r="C220" s="185"/>
      <c r="D220" s="185"/>
    </row>
    <row r="221" spans="1:5" ht="21.75" customHeight="1">
      <c r="A221" s="186"/>
      <c r="B221" s="184"/>
      <c r="C221" s="185"/>
      <c r="D221" s="185"/>
    </row>
    <row r="222" spans="1:5" ht="21.75" customHeight="1">
      <c r="A222" s="186"/>
      <c r="B222" s="184"/>
      <c r="C222" s="185"/>
      <c r="D222" s="185"/>
    </row>
    <row r="223" spans="1:5" ht="21.75" customHeight="1">
      <c r="A223" s="186"/>
      <c r="B223" s="184"/>
      <c r="C223" s="185"/>
      <c r="D223" s="185"/>
    </row>
    <row r="224" spans="1:5" ht="21.75" customHeight="1">
      <c r="A224" s="190"/>
      <c r="B224" s="184"/>
      <c r="C224" s="185"/>
      <c r="D224" s="185"/>
    </row>
    <row r="225" spans="1:5" ht="21.75" customHeight="1">
      <c r="A225" s="190"/>
      <c r="B225" s="184"/>
      <c r="C225" s="185"/>
      <c r="D225" s="185"/>
    </row>
    <row r="226" spans="1:5" ht="21.75" customHeight="1">
      <c r="A226" s="190"/>
      <c r="B226" s="184"/>
      <c r="C226" s="185"/>
      <c r="D226" s="185"/>
    </row>
    <row r="227" spans="1:5" ht="21.75" customHeight="1">
      <c r="A227" s="190"/>
      <c r="B227" s="184"/>
      <c r="C227" s="185"/>
      <c r="D227" s="185"/>
    </row>
    <row r="228" spans="1:5" ht="21.75" customHeight="1">
      <c r="A228" s="190"/>
      <c r="B228" s="184"/>
      <c r="C228" s="185"/>
      <c r="D228" s="185"/>
    </row>
    <row r="229" spans="1:5" ht="21.75" customHeight="1">
      <c r="A229" s="190"/>
      <c r="B229" s="184"/>
      <c r="C229" s="185"/>
      <c r="D229" s="185"/>
    </row>
    <row r="230" spans="1:5" ht="21.75" customHeight="1">
      <c r="A230" s="190"/>
      <c r="B230" s="184"/>
      <c r="C230" s="185"/>
      <c r="D230" s="185"/>
    </row>
    <row r="231" spans="1:5" ht="21.75" customHeight="1">
      <c r="A231" s="190"/>
      <c r="B231" s="184"/>
      <c r="C231" s="185"/>
      <c r="D231" s="185"/>
    </row>
    <row r="232" spans="1:5" ht="21.75" customHeight="1">
      <c r="A232" s="190"/>
      <c r="B232" s="184"/>
      <c r="C232" s="185"/>
      <c r="D232" s="185"/>
    </row>
    <row r="233" spans="1:5" ht="21.75" customHeight="1">
      <c r="A233" s="190"/>
      <c r="B233" s="184"/>
      <c r="C233" s="185"/>
      <c r="D233" s="185"/>
    </row>
    <row r="234" spans="1:5" ht="21.75" customHeight="1">
      <c r="A234" s="190"/>
      <c r="B234" s="184"/>
      <c r="C234" s="185"/>
      <c r="D234" s="185"/>
      <c r="E234" s="192"/>
    </row>
    <row r="235" spans="1:5" ht="21.75" customHeight="1">
      <c r="A235" s="190"/>
      <c r="B235" s="184"/>
      <c r="C235" s="185"/>
      <c r="D235" s="185"/>
    </row>
    <row r="236" spans="1:5" ht="21.75" customHeight="1">
      <c r="A236" s="190"/>
      <c r="B236" s="184"/>
      <c r="C236" s="185"/>
      <c r="D236" s="185"/>
    </row>
    <row r="237" spans="1:5" ht="21.75" customHeight="1">
      <c r="A237" s="190"/>
      <c r="B237" s="184"/>
      <c r="C237" s="185"/>
      <c r="D237" s="185"/>
    </row>
    <row r="238" spans="1:5" ht="21.75" customHeight="1">
      <c r="A238" s="190"/>
      <c r="B238" s="184"/>
      <c r="C238" s="185"/>
      <c r="D238" s="185"/>
    </row>
    <row r="239" spans="1:5" ht="21.75" customHeight="1">
      <c r="A239" s="190"/>
      <c r="B239" s="184"/>
      <c r="C239" s="185"/>
      <c r="D239" s="185"/>
    </row>
    <row r="240" spans="1:5" ht="21.75" customHeight="1">
      <c r="A240" s="190"/>
      <c r="B240" s="184"/>
      <c r="C240" s="185"/>
      <c r="D240" s="185"/>
    </row>
    <row r="241" spans="1:4" ht="21.75" customHeight="1">
      <c r="A241" s="190"/>
      <c r="B241" s="184"/>
      <c r="C241" s="185"/>
      <c r="D241" s="185"/>
    </row>
    <row r="242" spans="1:4" ht="21.75" customHeight="1">
      <c r="A242" s="190"/>
      <c r="B242" s="184"/>
      <c r="C242" s="185"/>
      <c r="D242" s="185"/>
    </row>
    <row r="243" spans="1:4" ht="21.75" customHeight="1">
      <c r="A243" s="190"/>
      <c r="B243" s="184"/>
      <c r="C243" s="185"/>
      <c r="D243" s="185"/>
    </row>
    <row r="244" spans="1:4" ht="21.75" customHeight="1">
      <c r="A244" s="186"/>
      <c r="B244" s="184"/>
      <c r="C244" s="185"/>
      <c r="D244" s="185"/>
    </row>
    <row r="245" spans="1:4" ht="21.75" customHeight="1">
      <c r="A245" s="190"/>
      <c r="B245" s="184"/>
      <c r="C245" s="185"/>
      <c r="D245" s="185"/>
    </row>
    <row r="246" spans="1:4" ht="21.75" customHeight="1">
      <c r="A246" s="190"/>
      <c r="B246" s="184"/>
      <c r="C246" s="185"/>
      <c r="D246" s="185"/>
    </row>
    <row r="247" spans="1:4" ht="21.75" customHeight="1">
      <c r="A247" s="190"/>
      <c r="B247" s="184"/>
      <c r="C247" s="185"/>
      <c r="D247" s="185"/>
    </row>
    <row r="248" spans="1:4" ht="21.75" customHeight="1">
      <c r="A248" s="190"/>
      <c r="B248" s="184"/>
      <c r="C248" s="185"/>
      <c r="D248" s="185"/>
    </row>
    <row r="249" spans="1:4" ht="21.75" customHeight="1">
      <c r="A249" s="190"/>
      <c r="B249" s="184"/>
      <c r="C249" s="185"/>
      <c r="D249" s="185"/>
    </row>
    <row r="250" spans="1:4" ht="21.75" customHeight="1">
      <c r="A250" s="190"/>
      <c r="B250" s="184"/>
      <c r="C250" s="185"/>
      <c r="D250" s="185"/>
    </row>
    <row r="251" spans="1:4" ht="21.75" customHeight="1">
      <c r="A251" s="190"/>
      <c r="B251" s="184"/>
      <c r="C251" s="185"/>
      <c r="D251" s="185"/>
    </row>
    <row r="252" spans="1:4" ht="21.75" customHeight="1">
      <c r="A252" s="190"/>
      <c r="B252" s="184"/>
      <c r="C252" s="185"/>
      <c r="D252" s="185"/>
    </row>
    <row r="253" spans="1:4" ht="21.75" customHeight="1">
      <c r="A253" s="190"/>
      <c r="B253" s="184"/>
      <c r="C253" s="185"/>
      <c r="D253" s="185"/>
    </row>
    <row r="254" spans="1:4" ht="21.75" customHeight="1">
      <c r="A254" s="190"/>
      <c r="B254" s="184"/>
      <c r="C254" s="185"/>
      <c r="D254" s="185"/>
    </row>
    <row r="255" spans="1:4" ht="21.75" customHeight="1">
      <c r="A255" s="190"/>
      <c r="B255" s="184"/>
      <c r="C255" s="185"/>
      <c r="D255" s="185"/>
    </row>
    <row r="256" spans="1:4" ht="21.75" customHeight="1">
      <c r="A256" s="190"/>
      <c r="B256" s="184"/>
      <c r="C256" s="185"/>
      <c r="D256" s="185"/>
    </row>
    <row r="257" spans="1:6" ht="21.75" customHeight="1">
      <c r="A257" s="190"/>
      <c r="B257" s="184"/>
      <c r="C257" s="185"/>
      <c r="D257" s="185"/>
    </row>
    <row r="258" spans="1:6" ht="21.75" customHeight="1">
      <c r="A258" s="190"/>
      <c r="B258" s="184"/>
      <c r="C258" s="185"/>
      <c r="D258" s="185"/>
    </row>
    <row r="259" spans="1:6" ht="21.75" customHeight="1">
      <c r="A259" s="186"/>
      <c r="B259" s="184"/>
      <c r="C259" s="185"/>
      <c r="D259" s="185"/>
      <c r="F259" s="177">
        <f t="shared" ref="F259:F322" si="13">SUM(G259:Q259)</f>
        <v>0</v>
      </c>
    </row>
    <row r="260" spans="1:6" ht="21.75" customHeight="1">
      <c r="A260" s="186"/>
      <c r="B260" s="184"/>
      <c r="C260" s="185"/>
      <c r="D260" s="185"/>
      <c r="F260" s="177">
        <f t="shared" si="13"/>
        <v>0</v>
      </c>
    </row>
    <row r="261" spans="1:6" ht="21.75" customHeight="1">
      <c r="A261" s="186"/>
      <c r="B261" s="184"/>
      <c r="C261" s="185"/>
      <c r="D261" s="185"/>
      <c r="F261" s="177">
        <f t="shared" si="13"/>
        <v>0</v>
      </c>
    </row>
    <row r="262" spans="1:6" ht="21.75" customHeight="1">
      <c r="A262" s="186"/>
      <c r="B262" s="184"/>
      <c r="C262" s="185"/>
      <c r="D262" s="185"/>
      <c r="F262" s="177">
        <f t="shared" si="13"/>
        <v>0</v>
      </c>
    </row>
    <row r="263" spans="1:6" ht="21.75" customHeight="1">
      <c r="A263" s="186"/>
      <c r="B263" s="184"/>
      <c r="C263" s="185"/>
      <c r="D263" s="185"/>
      <c r="F263" s="177">
        <f t="shared" si="13"/>
        <v>0</v>
      </c>
    </row>
    <row r="264" spans="1:6" ht="21.75" customHeight="1">
      <c r="A264" s="186"/>
      <c r="B264" s="184"/>
      <c r="C264" s="185"/>
      <c r="D264" s="185"/>
      <c r="F264" s="177">
        <f t="shared" si="13"/>
        <v>0</v>
      </c>
    </row>
    <row r="265" spans="1:6" ht="21.75" customHeight="1">
      <c r="A265" s="186"/>
      <c r="B265" s="184"/>
      <c r="C265" s="185"/>
      <c r="D265" s="185"/>
      <c r="F265" s="177">
        <f t="shared" si="13"/>
        <v>0</v>
      </c>
    </row>
    <row r="266" spans="1:6" ht="21.75" customHeight="1">
      <c r="A266" s="186"/>
      <c r="B266" s="184"/>
      <c r="C266" s="185"/>
      <c r="D266" s="185"/>
      <c r="F266" s="177">
        <f t="shared" si="13"/>
        <v>0</v>
      </c>
    </row>
    <row r="267" spans="1:6" ht="21.75" customHeight="1">
      <c r="A267" s="186"/>
      <c r="B267" s="184"/>
      <c r="C267" s="185"/>
      <c r="D267" s="185"/>
      <c r="F267" s="177">
        <f t="shared" si="13"/>
        <v>0</v>
      </c>
    </row>
    <row r="268" spans="1:6" ht="21.75" customHeight="1">
      <c r="A268" s="186"/>
      <c r="B268" s="184"/>
      <c r="C268" s="185"/>
      <c r="D268" s="185"/>
      <c r="F268" s="177">
        <f t="shared" si="13"/>
        <v>0</v>
      </c>
    </row>
    <row r="269" spans="1:6" ht="21.75" customHeight="1">
      <c r="A269" s="186"/>
      <c r="B269" s="184"/>
      <c r="C269" s="185"/>
      <c r="D269" s="185"/>
      <c r="F269" s="177">
        <f t="shared" si="13"/>
        <v>0</v>
      </c>
    </row>
    <row r="270" spans="1:6" ht="21.75" customHeight="1">
      <c r="A270" s="186"/>
      <c r="B270" s="184"/>
      <c r="C270" s="185"/>
      <c r="D270" s="185"/>
      <c r="F270" s="177">
        <f t="shared" si="13"/>
        <v>0</v>
      </c>
    </row>
    <row r="271" spans="1:6" ht="21.75" customHeight="1">
      <c r="A271" s="186"/>
      <c r="B271" s="184"/>
      <c r="C271" s="185"/>
      <c r="D271" s="185"/>
      <c r="F271" s="177">
        <f t="shared" si="13"/>
        <v>0</v>
      </c>
    </row>
    <row r="272" spans="1:6" ht="21.75" customHeight="1">
      <c r="A272" s="186"/>
      <c r="B272" s="184"/>
      <c r="C272" s="185"/>
      <c r="D272" s="185"/>
      <c r="F272" s="177">
        <f t="shared" si="13"/>
        <v>0</v>
      </c>
    </row>
    <row r="273" spans="1:6" ht="21.75" customHeight="1">
      <c r="A273" s="186"/>
      <c r="B273" s="184"/>
      <c r="C273" s="185"/>
      <c r="D273" s="185"/>
      <c r="F273" s="177">
        <f t="shared" si="13"/>
        <v>0</v>
      </c>
    </row>
    <row r="274" spans="1:6" ht="21.75" customHeight="1">
      <c r="A274" s="186"/>
      <c r="B274" s="184"/>
      <c r="C274" s="185"/>
      <c r="D274" s="185"/>
      <c r="F274" s="177">
        <f t="shared" si="13"/>
        <v>0</v>
      </c>
    </row>
    <row r="275" spans="1:6" ht="21.75" customHeight="1">
      <c r="A275" s="186"/>
      <c r="B275" s="184"/>
      <c r="C275" s="185"/>
      <c r="D275" s="185"/>
      <c r="F275" s="177">
        <f t="shared" si="13"/>
        <v>0</v>
      </c>
    </row>
    <row r="276" spans="1:6" ht="21.75" customHeight="1">
      <c r="A276" s="186"/>
      <c r="B276" s="184"/>
      <c r="C276" s="185"/>
      <c r="D276" s="185"/>
      <c r="F276" s="177">
        <f t="shared" si="13"/>
        <v>0</v>
      </c>
    </row>
    <row r="277" spans="1:6" ht="21.75" customHeight="1">
      <c r="A277" s="186"/>
      <c r="B277" s="184"/>
      <c r="C277" s="185"/>
      <c r="D277" s="185"/>
      <c r="F277" s="177">
        <f t="shared" si="13"/>
        <v>0</v>
      </c>
    </row>
    <row r="278" spans="1:6" ht="21.75" customHeight="1">
      <c r="A278" s="186"/>
      <c r="B278" s="184"/>
      <c r="C278" s="185"/>
      <c r="D278" s="185"/>
      <c r="F278" s="177">
        <f t="shared" si="13"/>
        <v>0</v>
      </c>
    </row>
    <row r="279" spans="1:6" ht="21.75" customHeight="1">
      <c r="A279" s="186"/>
      <c r="B279" s="184"/>
      <c r="C279" s="185"/>
      <c r="D279" s="185"/>
      <c r="F279" s="177">
        <f t="shared" si="13"/>
        <v>0</v>
      </c>
    </row>
    <row r="280" spans="1:6" ht="21.75" customHeight="1">
      <c r="A280" s="186"/>
      <c r="B280" s="184"/>
      <c r="C280" s="185"/>
      <c r="D280" s="185"/>
      <c r="F280" s="177">
        <f t="shared" si="13"/>
        <v>0</v>
      </c>
    </row>
    <row r="281" spans="1:6" ht="21.75" customHeight="1">
      <c r="A281" s="186"/>
      <c r="B281" s="184"/>
      <c r="C281" s="185"/>
      <c r="D281" s="185"/>
      <c r="F281" s="177">
        <f t="shared" si="13"/>
        <v>0</v>
      </c>
    </row>
    <row r="282" spans="1:6" ht="21.75" customHeight="1">
      <c r="A282" s="186"/>
      <c r="B282" s="184"/>
      <c r="C282" s="185"/>
      <c r="D282" s="185"/>
      <c r="F282" s="177">
        <f t="shared" si="13"/>
        <v>0</v>
      </c>
    </row>
    <row r="283" spans="1:6" ht="21.75" customHeight="1">
      <c r="A283" s="186"/>
      <c r="B283" s="184"/>
      <c r="C283" s="185"/>
      <c r="D283" s="185"/>
      <c r="F283" s="177">
        <f t="shared" si="13"/>
        <v>0</v>
      </c>
    </row>
    <row r="284" spans="1:6" ht="21.75" customHeight="1">
      <c r="A284" s="186"/>
      <c r="B284" s="184"/>
      <c r="C284" s="185"/>
      <c r="D284" s="185"/>
      <c r="F284" s="177">
        <f t="shared" si="13"/>
        <v>0</v>
      </c>
    </row>
    <row r="285" spans="1:6" ht="21.75" customHeight="1">
      <c r="A285" s="186"/>
      <c r="B285" s="184"/>
      <c r="C285" s="185"/>
      <c r="D285" s="185"/>
      <c r="F285" s="177">
        <f t="shared" si="13"/>
        <v>0</v>
      </c>
    </row>
    <row r="286" spans="1:6" ht="21.75" customHeight="1">
      <c r="A286" s="186"/>
      <c r="B286" s="184"/>
      <c r="C286" s="185"/>
      <c r="D286" s="185"/>
      <c r="F286" s="177">
        <f t="shared" si="13"/>
        <v>0</v>
      </c>
    </row>
    <row r="287" spans="1:6" ht="21.75" customHeight="1">
      <c r="A287" s="186"/>
      <c r="B287" s="184"/>
      <c r="C287" s="185"/>
      <c r="D287" s="185"/>
      <c r="F287" s="177">
        <f t="shared" si="13"/>
        <v>0</v>
      </c>
    </row>
    <row r="288" spans="1:6" ht="21.75" customHeight="1">
      <c r="A288" s="186"/>
      <c r="B288" s="184"/>
      <c r="C288" s="185"/>
      <c r="D288" s="185"/>
      <c r="F288" s="177">
        <f t="shared" si="13"/>
        <v>0</v>
      </c>
    </row>
    <row r="289" spans="1:6" ht="21.75" customHeight="1">
      <c r="A289" s="186"/>
      <c r="B289" s="184"/>
      <c r="C289" s="185"/>
      <c r="D289" s="185"/>
      <c r="F289" s="177">
        <f t="shared" si="13"/>
        <v>0</v>
      </c>
    </row>
    <row r="290" spans="1:6" ht="21.75" customHeight="1">
      <c r="A290" s="186"/>
      <c r="B290" s="184"/>
      <c r="C290" s="185"/>
      <c r="D290" s="185"/>
      <c r="F290" s="177">
        <f t="shared" si="13"/>
        <v>0</v>
      </c>
    </row>
    <row r="291" spans="1:6" ht="21.75" customHeight="1">
      <c r="A291" s="186"/>
      <c r="B291" s="184"/>
      <c r="C291" s="185"/>
      <c r="D291" s="185"/>
      <c r="F291" s="177">
        <f t="shared" si="13"/>
        <v>0</v>
      </c>
    </row>
    <row r="292" spans="1:6" ht="21.75" customHeight="1">
      <c r="A292" s="186"/>
      <c r="B292" s="184"/>
      <c r="C292" s="185"/>
      <c r="D292" s="185"/>
      <c r="F292" s="177">
        <f t="shared" si="13"/>
        <v>0</v>
      </c>
    </row>
    <row r="293" spans="1:6" ht="21.75" customHeight="1">
      <c r="A293" s="186"/>
      <c r="B293" s="184"/>
      <c r="C293" s="185"/>
      <c r="D293" s="185"/>
      <c r="F293" s="177">
        <f t="shared" si="13"/>
        <v>0</v>
      </c>
    </row>
    <row r="294" spans="1:6" ht="21.75" customHeight="1">
      <c r="A294" s="186"/>
      <c r="B294" s="184"/>
      <c r="C294" s="185"/>
      <c r="D294" s="185"/>
      <c r="F294" s="177">
        <f t="shared" si="13"/>
        <v>0</v>
      </c>
    </row>
    <row r="295" spans="1:6" ht="21.75" customHeight="1">
      <c r="A295" s="186"/>
      <c r="B295" s="184"/>
      <c r="C295" s="185"/>
      <c r="D295" s="185"/>
      <c r="F295" s="177">
        <f t="shared" si="13"/>
        <v>0</v>
      </c>
    </row>
    <row r="296" spans="1:6" ht="21.75" customHeight="1">
      <c r="A296" s="186"/>
      <c r="B296" s="184"/>
      <c r="C296" s="185"/>
      <c r="D296" s="185"/>
      <c r="F296" s="177">
        <f t="shared" si="13"/>
        <v>0</v>
      </c>
    </row>
    <row r="297" spans="1:6" ht="21.75" customHeight="1">
      <c r="A297" s="186"/>
      <c r="B297" s="184"/>
      <c r="C297" s="185"/>
      <c r="D297" s="185"/>
      <c r="F297" s="177">
        <f t="shared" si="13"/>
        <v>0</v>
      </c>
    </row>
    <row r="298" spans="1:6" ht="21.75" customHeight="1">
      <c r="A298" s="186"/>
      <c r="B298" s="184"/>
      <c r="C298" s="185"/>
      <c r="D298" s="185"/>
      <c r="F298" s="177">
        <f t="shared" si="13"/>
        <v>0</v>
      </c>
    </row>
    <row r="299" spans="1:6" ht="21.75" customHeight="1">
      <c r="A299" s="186"/>
      <c r="B299" s="184"/>
      <c r="C299" s="185"/>
      <c r="D299" s="185"/>
      <c r="F299" s="177">
        <f t="shared" si="13"/>
        <v>0</v>
      </c>
    </row>
    <row r="300" spans="1:6" ht="21.75" customHeight="1">
      <c r="A300" s="186"/>
      <c r="B300" s="184"/>
      <c r="C300" s="185"/>
      <c r="D300" s="185"/>
      <c r="F300" s="177">
        <f t="shared" si="13"/>
        <v>0</v>
      </c>
    </row>
    <row r="301" spans="1:6" ht="21.75" customHeight="1">
      <c r="A301" s="186"/>
      <c r="B301" s="184"/>
      <c r="C301" s="185"/>
      <c r="D301" s="185"/>
      <c r="F301" s="177">
        <f t="shared" si="13"/>
        <v>0</v>
      </c>
    </row>
    <row r="302" spans="1:6" ht="21.75" customHeight="1">
      <c r="A302" s="186"/>
      <c r="B302" s="184"/>
      <c r="C302" s="185"/>
      <c r="D302" s="185"/>
      <c r="F302" s="177">
        <f t="shared" si="13"/>
        <v>0</v>
      </c>
    </row>
    <row r="303" spans="1:6" ht="21.75" customHeight="1">
      <c r="A303" s="186"/>
      <c r="B303" s="184"/>
      <c r="C303" s="185"/>
      <c r="D303" s="185"/>
      <c r="F303" s="177">
        <f t="shared" si="13"/>
        <v>0</v>
      </c>
    </row>
    <row r="304" spans="1:6" ht="21.75" customHeight="1">
      <c r="A304" s="186"/>
      <c r="B304" s="184"/>
      <c r="C304" s="185"/>
      <c r="D304" s="185"/>
      <c r="F304" s="177">
        <f t="shared" si="13"/>
        <v>0</v>
      </c>
    </row>
    <row r="305" spans="1:6" ht="21.75" customHeight="1">
      <c r="A305" s="186"/>
      <c r="B305" s="184"/>
      <c r="C305" s="185"/>
      <c r="D305" s="185"/>
      <c r="F305" s="177">
        <f t="shared" si="13"/>
        <v>0</v>
      </c>
    </row>
    <row r="306" spans="1:6" ht="21.75" customHeight="1">
      <c r="A306" s="186"/>
      <c r="B306" s="184"/>
      <c r="C306" s="185"/>
      <c r="D306" s="185"/>
      <c r="F306" s="177">
        <f t="shared" si="13"/>
        <v>0</v>
      </c>
    </row>
    <row r="307" spans="1:6" ht="21.75" customHeight="1">
      <c r="A307" s="186"/>
      <c r="B307" s="184"/>
      <c r="C307" s="185"/>
      <c r="D307" s="185"/>
      <c r="F307" s="177">
        <f t="shared" si="13"/>
        <v>0</v>
      </c>
    </row>
    <row r="308" spans="1:6" ht="21.75" customHeight="1">
      <c r="A308" s="186"/>
      <c r="B308" s="184"/>
      <c r="C308" s="185"/>
      <c r="D308" s="185"/>
      <c r="F308" s="177">
        <f t="shared" si="13"/>
        <v>0</v>
      </c>
    </row>
    <row r="309" spans="1:6" ht="21.75" customHeight="1">
      <c r="A309" s="186"/>
      <c r="B309" s="184"/>
      <c r="C309" s="185"/>
      <c r="D309" s="185"/>
      <c r="F309" s="177">
        <f t="shared" si="13"/>
        <v>0</v>
      </c>
    </row>
    <row r="310" spans="1:6" ht="21.75" customHeight="1">
      <c r="A310" s="186"/>
      <c r="B310" s="184"/>
      <c r="C310" s="185"/>
      <c r="D310" s="185"/>
      <c r="F310" s="177">
        <f t="shared" si="13"/>
        <v>0</v>
      </c>
    </row>
    <row r="311" spans="1:6" ht="21.75" customHeight="1">
      <c r="A311" s="186"/>
      <c r="B311" s="184"/>
      <c r="C311" s="185"/>
      <c r="D311" s="185"/>
      <c r="F311" s="177">
        <f t="shared" si="13"/>
        <v>0</v>
      </c>
    </row>
    <row r="312" spans="1:6" ht="21.75" customHeight="1">
      <c r="A312" s="186"/>
      <c r="B312" s="184"/>
      <c r="C312" s="185"/>
      <c r="D312" s="185"/>
      <c r="F312" s="177">
        <f t="shared" si="13"/>
        <v>0</v>
      </c>
    </row>
    <row r="313" spans="1:6" ht="21.75" customHeight="1">
      <c r="A313" s="186"/>
      <c r="B313" s="184"/>
      <c r="C313" s="185"/>
      <c r="D313" s="185"/>
      <c r="F313" s="177">
        <f t="shared" si="13"/>
        <v>0</v>
      </c>
    </row>
    <row r="314" spans="1:6" ht="21.75" customHeight="1">
      <c r="A314" s="186"/>
      <c r="B314" s="184"/>
      <c r="C314" s="185"/>
      <c r="D314" s="185"/>
      <c r="F314" s="177">
        <f t="shared" si="13"/>
        <v>0</v>
      </c>
    </row>
    <row r="315" spans="1:6" ht="21.75" customHeight="1">
      <c r="A315" s="186"/>
      <c r="B315" s="184"/>
      <c r="C315" s="185"/>
      <c r="D315" s="185"/>
      <c r="F315" s="177">
        <f t="shared" si="13"/>
        <v>0</v>
      </c>
    </row>
    <row r="316" spans="1:6" ht="21.75" customHeight="1">
      <c r="A316" s="186"/>
      <c r="B316" s="184"/>
      <c r="C316" s="185"/>
      <c r="D316" s="185"/>
      <c r="F316" s="177">
        <f t="shared" si="13"/>
        <v>0</v>
      </c>
    </row>
    <row r="317" spans="1:6" ht="21.75" customHeight="1">
      <c r="A317" s="186"/>
      <c r="B317" s="184"/>
      <c r="C317" s="185"/>
      <c r="D317" s="185"/>
      <c r="F317" s="177">
        <f t="shared" si="13"/>
        <v>0</v>
      </c>
    </row>
    <row r="318" spans="1:6" ht="21.75" customHeight="1">
      <c r="A318" s="186"/>
      <c r="B318" s="184"/>
      <c r="C318" s="185"/>
      <c r="D318" s="185"/>
      <c r="F318" s="177">
        <f t="shared" si="13"/>
        <v>0</v>
      </c>
    </row>
    <row r="319" spans="1:6" ht="21.75" customHeight="1">
      <c r="A319" s="186"/>
      <c r="B319" s="184"/>
      <c r="C319" s="185"/>
      <c r="D319" s="185"/>
      <c r="F319" s="177">
        <f t="shared" si="13"/>
        <v>0</v>
      </c>
    </row>
    <row r="320" spans="1:6" ht="21.75" customHeight="1">
      <c r="A320" s="186"/>
      <c r="B320" s="184"/>
      <c r="C320" s="185"/>
      <c r="D320" s="185"/>
      <c r="F320" s="177">
        <f t="shared" si="13"/>
        <v>0</v>
      </c>
    </row>
    <row r="321" spans="1:6" ht="21.75" customHeight="1">
      <c r="A321" s="186"/>
      <c r="B321" s="184"/>
      <c r="C321" s="185"/>
      <c r="D321" s="185"/>
      <c r="F321" s="177">
        <f t="shared" si="13"/>
        <v>0</v>
      </c>
    </row>
    <row r="322" spans="1:6" ht="21.75" customHeight="1">
      <c r="A322" s="186"/>
      <c r="B322" s="184"/>
      <c r="C322" s="185"/>
      <c r="D322" s="185"/>
      <c r="F322" s="177">
        <f t="shared" si="13"/>
        <v>0</v>
      </c>
    </row>
    <row r="323" spans="1:6" ht="21.75" customHeight="1">
      <c r="A323" s="186"/>
      <c r="B323" s="184"/>
      <c r="C323" s="185"/>
      <c r="D323" s="185"/>
      <c r="F323" s="177">
        <f t="shared" ref="F323:F386" si="14">SUM(G323:Q323)</f>
        <v>0</v>
      </c>
    </row>
    <row r="324" spans="1:6" ht="21.75" customHeight="1">
      <c r="A324" s="186"/>
      <c r="B324" s="184"/>
      <c r="C324" s="185"/>
      <c r="D324" s="185"/>
      <c r="F324" s="177">
        <f t="shared" si="14"/>
        <v>0</v>
      </c>
    </row>
    <row r="325" spans="1:6" ht="21.75" customHeight="1">
      <c r="A325" s="186"/>
      <c r="B325" s="184"/>
      <c r="C325" s="185"/>
      <c r="D325" s="185"/>
      <c r="F325" s="177">
        <f t="shared" si="14"/>
        <v>0</v>
      </c>
    </row>
    <row r="326" spans="1:6" ht="21.75" customHeight="1">
      <c r="A326" s="186"/>
      <c r="B326" s="184"/>
      <c r="C326" s="185"/>
      <c r="D326" s="185"/>
      <c r="F326" s="177">
        <f t="shared" si="14"/>
        <v>0</v>
      </c>
    </row>
    <row r="327" spans="1:6" ht="21.75" customHeight="1">
      <c r="A327" s="186"/>
      <c r="B327" s="184"/>
      <c r="C327" s="185"/>
      <c r="D327" s="185"/>
      <c r="F327" s="177">
        <f t="shared" si="14"/>
        <v>0</v>
      </c>
    </row>
    <row r="328" spans="1:6" ht="21.75" customHeight="1">
      <c r="A328" s="186"/>
      <c r="B328" s="184"/>
      <c r="C328" s="185"/>
      <c r="D328" s="185"/>
      <c r="F328" s="177">
        <f t="shared" si="14"/>
        <v>0</v>
      </c>
    </row>
    <row r="329" spans="1:6" ht="21.75" customHeight="1">
      <c r="A329" s="186"/>
      <c r="B329" s="184"/>
      <c r="C329" s="185"/>
      <c r="D329" s="185"/>
      <c r="F329" s="177">
        <f t="shared" si="14"/>
        <v>0</v>
      </c>
    </row>
    <row r="330" spans="1:6" ht="21.75" customHeight="1">
      <c r="A330" s="186"/>
      <c r="B330" s="184"/>
      <c r="C330" s="185"/>
      <c r="D330" s="185"/>
      <c r="F330" s="177">
        <f t="shared" si="14"/>
        <v>0</v>
      </c>
    </row>
    <row r="331" spans="1:6" ht="21.75" customHeight="1">
      <c r="A331" s="186"/>
      <c r="B331" s="184"/>
      <c r="C331" s="185"/>
      <c r="D331" s="185"/>
      <c r="F331" s="177">
        <f t="shared" si="14"/>
        <v>0</v>
      </c>
    </row>
    <row r="332" spans="1:6" ht="21.75" customHeight="1">
      <c r="A332" s="186"/>
      <c r="B332" s="184"/>
      <c r="C332" s="185"/>
      <c r="D332" s="185"/>
      <c r="F332" s="177">
        <f t="shared" si="14"/>
        <v>0</v>
      </c>
    </row>
    <row r="333" spans="1:6" ht="21.75" customHeight="1">
      <c r="A333" s="186"/>
      <c r="B333" s="184"/>
      <c r="C333" s="185"/>
      <c r="D333" s="185"/>
      <c r="F333" s="177">
        <f t="shared" si="14"/>
        <v>0</v>
      </c>
    </row>
    <row r="334" spans="1:6" ht="21.75" customHeight="1">
      <c r="A334" s="186"/>
      <c r="B334" s="184"/>
      <c r="C334" s="185"/>
      <c r="D334" s="185"/>
      <c r="F334" s="177">
        <f t="shared" si="14"/>
        <v>0</v>
      </c>
    </row>
    <row r="335" spans="1:6" ht="21.75" customHeight="1">
      <c r="A335" s="186"/>
      <c r="B335" s="184"/>
      <c r="C335" s="185"/>
      <c r="D335" s="185"/>
      <c r="F335" s="177">
        <f t="shared" si="14"/>
        <v>0</v>
      </c>
    </row>
    <row r="336" spans="1:6" ht="21.75" customHeight="1">
      <c r="A336" s="186"/>
      <c r="B336" s="184"/>
      <c r="C336" s="185"/>
      <c r="D336" s="185"/>
      <c r="F336" s="177">
        <f t="shared" si="14"/>
        <v>0</v>
      </c>
    </row>
    <row r="337" spans="1:6" ht="21.75" customHeight="1">
      <c r="A337" s="186"/>
      <c r="B337" s="184"/>
      <c r="C337" s="185"/>
      <c r="D337" s="185"/>
      <c r="F337" s="177">
        <f t="shared" si="14"/>
        <v>0</v>
      </c>
    </row>
    <row r="338" spans="1:6" ht="21.75" customHeight="1">
      <c r="A338" s="186"/>
      <c r="B338" s="184"/>
      <c r="C338" s="185"/>
      <c r="D338" s="185"/>
      <c r="F338" s="177">
        <f t="shared" si="14"/>
        <v>0</v>
      </c>
    </row>
    <row r="339" spans="1:6" ht="21.75" customHeight="1">
      <c r="A339" s="186"/>
      <c r="B339" s="184"/>
      <c r="C339" s="185"/>
      <c r="D339" s="185"/>
      <c r="F339" s="177">
        <f t="shared" si="14"/>
        <v>0</v>
      </c>
    </row>
    <row r="340" spans="1:6" ht="21.75" customHeight="1">
      <c r="A340" s="186"/>
      <c r="B340" s="184"/>
      <c r="C340" s="185"/>
      <c r="D340" s="185"/>
      <c r="F340" s="177">
        <f t="shared" si="14"/>
        <v>0</v>
      </c>
    </row>
    <row r="341" spans="1:6" ht="21.75" customHeight="1">
      <c r="A341" s="186"/>
      <c r="B341" s="184"/>
      <c r="C341" s="185"/>
      <c r="D341" s="185"/>
      <c r="F341" s="177">
        <f t="shared" si="14"/>
        <v>0</v>
      </c>
    </row>
    <row r="342" spans="1:6" ht="21.75" customHeight="1">
      <c r="A342" s="186"/>
      <c r="B342" s="184"/>
      <c r="C342" s="185"/>
      <c r="D342" s="185"/>
      <c r="F342" s="177">
        <f t="shared" si="14"/>
        <v>0</v>
      </c>
    </row>
    <row r="343" spans="1:6" ht="21.75" customHeight="1">
      <c r="A343" s="186"/>
      <c r="B343" s="184"/>
      <c r="C343" s="185"/>
      <c r="D343" s="185"/>
      <c r="F343" s="177">
        <f t="shared" si="14"/>
        <v>0</v>
      </c>
    </row>
    <row r="344" spans="1:6" ht="21.75" customHeight="1">
      <c r="A344" s="186"/>
      <c r="B344" s="184"/>
      <c r="C344" s="185"/>
      <c r="D344" s="185"/>
      <c r="F344" s="177">
        <f t="shared" si="14"/>
        <v>0</v>
      </c>
    </row>
    <row r="345" spans="1:6" ht="21.75" customHeight="1">
      <c r="A345" s="186"/>
      <c r="B345" s="184"/>
      <c r="C345" s="185"/>
      <c r="D345" s="185"/>
      <c r="F345" s="177">
        <f t="shared" si="14"/>
        <v>0</v>
      </c>
    </row>
    <row r="346" spans="1:6" ht="21.75" customHeight="1">
      <c r="A346" s="186"/>
      <c r="B346" s="184"/>
      <c r="C346" s="185"/>
      <c r="D346" s="185"/>
      <c r="F346" s="177">
        <f t="shared" si="14"/>
        <v>0</v>
      </c>
    </row>
    <row r="347" spans="1:6" ht="21.75" customHeight="1">
      <c r="A347" s="186"/>
      <c r="B347" s="184"/>
      <c r="C347" s="185"/>
      <c r="D347" s="185"/>
      <c r="F347" s="177">
        <f t="shared" si="14"/>
        <v>0</v>
      </c>
    </row>
    <row r="348" spans="1:6" ht="21.75" customHeight="1">
      <c r="A348" s="186"/>
      <c r="B348" s="184"/>
      <c r="C348" s="185"/>
      <c r="D348" s="185"/>
      <c r="F348" s="177">
        <f t="shared" si="14"/>
        <v>0</v>
      </c>
    </row>
    <row r="349" spans="1:6" ht="21.75" customHeight="1">
      <c r="A349" s="186"/>
      <c r="B349" s="184"/>
      <c r="C349" s="185"/>
      <c r="D349" s="185"/>
      <c r="F349" s="177">
        <f t="shared" si="14"/>
        <v>0</v>
      </c>
    </row>
    <row r="350" spans="1:6" ht="21.75" customHeight="1">
      <c r="A350" s="186"/>
      <c r="B350" s="184"/>
      <c r="C350" s="185"/>
      <c r="D350" s="185"/>
      <c r="F350" s="177">
        <f t="shared" si="14"/>
        <v>0</v>
      </c>
    </row>
    <row r="351" spans="1:6" ht="21.75" customHeight="1">
      <c r="A351" s="186"/>
      <c r="B351" s="184"/>
      <c r="C351" s="185"/>
      <c r="D351" s="185"/>
      <c r="F351" s="177">
        <f t="shared" si="14"/>
        <v>0</v>
      </c>
    </row>
    <row r="352" spans="1:6" ht="21.75" customHeight="1">
      <c r="A352" s="186"/>
      <c r="B352" s="184"/>
      <c r="C352" s="185"/>
      <c r="D352" s="185"/>
      <c r="F352" s="177">
        <f t="shared" si="14"/>
        <v>0</v>
      </c>
    </row>
    <row r="353" spans="1:6" ht="21.75" customHeight="1">
      <c r="A353" s="186"/>
      <c r="B353" s="184"/>
      <c r="C353" s="185"/>
      <c r="D353" s="185"/>
      <c r="F353" s="177">
        <f t="shared" si="14"/>
        <v>0</v>
      </c>
    </row>
    <row r="354" spans="1:6" ht="21.75" customHeight="1">
      <c r="A354" s="186"/>
      <c r="B354" s="184"/>
      <c r="C354" s="185"/>
      <c r="D354" s="185"/>
      <c r="F354" s="177">
        <f t="shared" si="14"/>
        <v>0</v>
      </c>
    </row>
    <row r="355" spans="1:6" ht="21.75" customHeight="1">
      <c r="A355" s="186"/>
      <c r="B355" s="184"/>
      <c r="C355" s="185"/>
      <c r="D355" s="185"/>
      <c r="F355" s="177">
        <f t="shared" si="14"/>
        <v>0</v>
      </c>
    </row>
    <row r="356" spans="1:6" ht="21.75" customHeight="1">
      <c r="A356" s="186"/>
      <c r="B356" s="184"/>
      <c r="C356" s="185"/>
      <c r="D356" s="185"/>
      <c r="F356" s="177">
        <f t="shared" si="14"/>
        <v>0</v>
      </c>
    </row>
    <row r="357" spans="1:6" ht="21.75" customHeight="1">
      <c r="A357" s="186"/>
      <c r="B357" s="184"/>
      <c r="C357" s="185"/>
      <c r="D357" s="185"/>
      <c r="F357" s="177">
        <f t="shared" si="14"/>
        <v>0</v>
      </c>
    </row>
    <row r="358" spans="1:6" ht="21.75" customHeight="1">
      <c r="A358" s="186"/>
      <c r="B358" s="184"/>
      <c r="C358" s="185"/>
      <c r="D358" s="185"/>
      <c r="F358" s="177">
        <f t="shared" si="14"/>
        <v>0</v>
      </c>
    </row>
    <row r="359" spans="1:6" ht="21.75" customHeight="1">
      <c r="A359" s="186"/>
      <c r="B359" s="184"/>
      <c r="C359" s="185"/>
      <c r="D359" s="185"/>
      <c r="F359" s="177">
        <f t="shared" si="14"/>
        <v>0</v>
      </c>
    </row>
    <row r="360" spans="1:6" ht="21.75" customHeight="1">
      <c r="A360" s="186"/>
      <c r="B360" s="184"/>
      <c r="C360" s="185"/>
      <c r="D360" s="185"/>
      <c r="F360" s="177">
        <f t="shared" si="14"/>
        <v>0</v>
      </c>
    </row>
    <row r="361" spans="1:6" ht="21.75" customHeight="1">
      <c r="A361" s="186"/>
      <c r="B361" s="184"/>
      <c r="C361" s="185"/>
      <c r="D361" s="185"/>
      <c r="F361" s="177">
        <f t="shared" si="14"/>
        <v>0</v>
      </c>
    </row>
    <row r="362" spans="1:6" ht="21.75" customHeight="1">
      <c r="A362" s="186"/>
      <c r="B362" s="184"/>
      <c r="C362" s="185"/>
      <c r="D362" s="185"/>
      <c r="F362" s="177">
        <f t="shared" si="14"/>
        <v>0</v>
      </c>
    </row>
    <row r="363" spans="1:6" ht="21.75" customHeight="1">
      <c r="A363" s="186"/>
      <c r="B363" s="184"/>
      <c r="C363" s="185"/>
      <c r="D363" s="185"/>
      <c r="F363" s="177">
        <f t="shared" si="14"/>
        <v>0</v>
      </c>
    </row>
    <row r="364" spans="1:6" ht="21.75" customHeight="1">
      <c r="A364" s="186"/>
      <c r="B364" s="184"/>
      <c r="C364" s="185"/>
      <c r="D364" s="185"/>
      <c r="F364" s="177">
        <f t="shared" si="14"/>
        <v>0</v>
      </c>
    </row>
    <row r="365" spans="1:6" ht="21.75" customHeight="1">
      <c r="A365" s="186"/>
      <c r="B365" s="184"/>
      <c r="C365" s="185"/>
      <c r="D365" s="185"/>
      <c r="F365" s="177">
        <f t="shared" si="14"/>
        <v>0</v>
      </c>
    </row>
    <row r="366" spans="1:6" ht="21.75" customHeight="1">
      <c r="A366" s="186"/>
      <c r="B366" s="184"/>
      <c r="C366" s="185"/>
      <c r="D366" s="185"/>
      <c r="F366" s="177">
        <f t="shared" si="14"/>
        <v>0</v>
      </c>
    </row>
    <row r="367" spans="1:6" ht="21.75" customHeight="1">
      <c r="A367" s="186"/>
      <c r="B367" s="184"/>
      <c r="C367" s="185"/>
      <c r="D367" s="185"/>
      <c r="F367" s="177">
        <f t="shared" si="14"/>
        <v>0</v>
      </c>
    </row>
    <row r="368" spans="1:6" ht="21.75" customHeight="1">
      <c r="A368" s="186"/>
      <c r="B368" s="184"/>
      <c r="C368" s="185"/>
      <c r="D368" s="185"/>
      <c r="F368" s="177">
        <f t="shared" si="14"/>
        <v>0</v>
      </c>
    </row>
    <row r="369" spans="1:6" ht="21.75" customHeight="1">
      <c r="A369" s="186"/>
      <c r="B369" s="184"/>
      <c r="C369" s="185"/>
      <c r="D369" s="185"/>
      <c r="F369" s="177">
        <f t="shared" si="14"/>
        <v>0</v>
      </c>
    </row>
    <row r="370" spans="1:6" ht="21.75" customHeight="1">
      <c r="A370" s="186"/>
      <c r="B370" s="184"/>
      <c r="C370" s="185"/>
      <c r="D370" s="185"/>
      <c r="F370" s="177">
        <f t="shared" si="14"/>
        <v>0</v>
      </c>
    </row>
    <row r="371" spans="1:6" ht="21.75" customHeight="1">
      <c r="A371" s="186"/>
      <c r="B371" s="184"/>
      <c r="C371" s="185"/>
      <c r="D371" s="185"/>
      <c r="F371" s="177">
        <f t="shared" si="14"/>
        <v>0</v>
      </c>
    </row>
    <row r="372" spans="1:6" ht="21.75" customHeight="1">
      <c r="A372" s="186"/>
      <c r="B372" s="184"/>
      <c r="C372" s="185"/>
      <c r="D372" s="185"/>
      <c r="F372" s="177">
        <f t="shared" si="14"/>
        <v>0</v>
      </c>
    </row>
    <row r="373" spans="1:6" ht="21.75" customHeight="1">
      <c r="A373" s="186"/>
      <c r="B373" s="184"/>
      <c r="C373" s="185"/>
      <c r="D373" s="185"/>
      <c r="F373" s="177">
        <f t="shared" si="14"/>
        <v>0</v>
      </c>
    </row>
    <row r="374" spans="1:6" ht="21.75" customHeight="1">
      <c r="A374" s="186"/>
      <c r="B374" s="184"/>
      <c r="C374" s="185"/>
      <c r="D374" s="185"/>
      <c r="F374" s="177">
        <f t="shared" si="14"/>
        <v>0</v>
      </c>
    </row>
    <row r="375" spans="1:6" ht="21.75" customHeight="1">
      <c r="A375" s="186"/>
      <c r="B375" s="184"/>
      <c r="C375" s="185"/>
      <c r="D375" s="185"/>
      <c r="F375" s="177">
        <f t="shared" si="14"/>
        <v>0</v>
      </c>
    </row>
    <row r="376" spans="1:6" ht="21.75" customHeight="1">
      <c r="A376" s="186"/>
      <c r="B376" s="184"/>
      <c r="C376" s="185"/>
      <c r="D376" s="185"/>
      <c r="F376" s="177">
        <f t="shared" si="14"/>
        <v>0</v>
      </c>
    </row>
    <row r="377" spans="1:6" ht="21.75" customHeight="1">
      <c r="A377" s="186"/>
      <c r="B377" s="184"/>
      <c r="C377" s="185"/>
      <c r="D377" s="185"/>
      <c r="F377" s="177">
        <f t="shared" si="14"/>
        <v>0</v>
      </c>
    </row>
    <row r="378" spans="1:6" ht="21.75" customHeight="1">
      <c r="A378" s="186"/>
      <c r="B378" s="184"/>
      <c r="C378" s="185"/>
      <c r="D378" s="185"/>
      <c r="F378" s="177">
        <f t="shared" si="14"/>
        <v>0</v>
      </c>
    </row>
    <row r="379" spans="1:6" ht="21.75" customHeight="1">
      <c r="A379" s="186"/>
      <c r="B379" s="184"/>
      <c r="C379" s="185"/>
      <c r="D379" s="185"/>
      <c r="F379" s="177">
        <f t="shared" si="14"/>
        <v>0</v>
      </c>
    </row>
    <row r="380" spans="1:6" ht="21.75" customHeight="1">
      <c r="A380" s="186"/>
      <c r="B380" s="184"/>
      <c r="C380" s="185"/>
      <c r="D380" s="185"/>
      <c r="F380" s="177">
        <f t="shared" si="14"/>
        <v>0</v>
      </c>
    </row>
    <row r="381" spans="1:6" ht="21.75" customHeight="1">
      <c r="A381" s="186"/>
      <c r="B381" s="184"/>
      <c r="C381" s="185"/>
      <c r="D381" s="185"/>
      <c r="F381" s="177">
        <f t="shared" si="14"/>
        <v>0</v>
      </c>
    </row>
    <row r="382" spans="1:6" ht="21.75" customHeight="1">
      <c r="A382" s="186"/>
      <c r="B382" s="184"/>
      <c r="C382" s="185"/>
      <c r="D382" s="185"/>
      <c r="F382" s="177">
        <f t="shared" si="14"/>
        <v>0</v>
      </c>
    </row>
    <row r="383" spans="1:6" ht="21.75" customHeight="1">
      <c r="A383" s="186"/>
      <c r="B383" s="184"/>
      <c r="C383" s="185"/>
      <c r="D383" s="185"/>
      <c r="F383" s="177">
        <f t="shared" si="14"/>
        <v>0</v>
      </c>
    </row>
    <row r="384" spans="1:6" ht="21.75" customHeight="1">
      <c r="A384" s="186"/>
      <c r="B384" s="184"/>
      <c r="C384" s="185"/>
      <c r="D384" s="185"/>
      <c r="F384" s="177">
        <f t="shared" si="14"/>
        <v>0</v>
      </c>
    </row>
    <row r="385" spans="1:6" ht="21.75" customHeight="1">
      <c r="A385" s="186"/>
      <c r="B385" s="184"/>
      <c r="C385" s="185"/>
      <c r="D385" s="185"/>
      <c r="F385" s="177">
        <f t="shared" si="14"/>
        <v>0</v>
      </c>
    </row>
    <row r="386" spans="1:6" ht="21.75" customHeight="1">
      <c r="A386" s="186"/>
      <c r="B386" s="184"/>
      <c r="C386" s="185"/>
      <c r="D386" s="185"/>
      <c r="F386" s="177">
        <f t="shared" si="14"/>
        <v>0</v>
      </c>
    </row>
    <row r="387" spans="1:6" ht="21.75" customHeight="1">
      <c r="A387" s="186"/>
      <c r="B387" s="184"/>
      <c r="C387" s="185"/>
      <c r="D387" s="185"/>
      <c r="F387" s="177">
        <f t="shared" ref="F387:F450" si="15">SUM(G387:Q387)</f>
        <v>0</v>
      </c>
    </row>
    <row r="388" spans="1:6" ht="21.75" customHeight="1">
      <c r="A388" s="186"/>
      <c r="B388" s="184"/>
      <c r="C388" s="185"/>
      <c r="D388" s="185"/>
      <c r="F388" s="177">
        <f t="shared" si="15"/>
        <v>0</v>
      </c>
    </row>
    <row r="389" spans="1:6" ht="21.75" customHeight="1">
      <c r="A389" s="186"/>
      <c r="B389" s="184"/>
      <c r="C389" s="185"/>
      <c r="D389" s="185"/>
      <c r="F389" s="177">
        <f t="shared" si="15"/>
        <v>0</v>
      </c>
    </row>
    <row r="390" spans="1:6" ht="21.75" customHeight="1">
      <c r="A390" s="186"/>
      <c r="B390" s="184"/>
      <c r="C390" s="185"/>
      <c r="D390" s="185"/>
      <c r="F390" s="177">
        <f t="shared" si="15"/>
        <v>0</v>
      </c>
    </row>
    <row r="391" spans="1:6" ht="21.75" customHeight="1">
      <c r="A391" s="186"/>
      <c r="B391" s="184"/>
      <c r="C391" s="185"/>
      <c r="D391" s="185"/>
      <c r="F391" s="177">
        <f t="shared" si="15"/>
        <v>0</v>
      </c>
    </row>
    <row r="392" spans="1:6" ht="21.75" customHeight="1">
      <c r="A392" s="186"/>
      <c r="B392" s="184"/>
      <c r="C392" s="185"/>
      <c r="D392" s="185"/>
      <c r="F392" s="177">
        <f t="shared" si="15"/>
        <v>0</v>
      </c>
    </row>
    <row r="393" spans="1:6" ht="21.75" customHeight="1">
      <c r="A393" s="186"/>
      <c r="B393" s="184"/>
      <c r="C393" s="185"/>
      <c r="D393" s="185"/>
      <c r="F393" s="177">
        <f t="shared" si="15"/>
        <v>0</v>
      </c>
    </row>
    <row r="394" spans="1:6" ht="21.75" customHeight="1">
      <c r="A394" s="186"/>
      <c r="B394" s="184"/>
      <c r="C394" s="185"/>
      <c r="D394" s="185"/>
      <c r="F394" s="177">
        <f t="shared" si="15"/>
        <v>0</v>
      </c>
    </row>
    <row r="395" spans="1:6" ht="21.75" customHeight="1">
      <c r="A395" s="186"/>
      <c r="B395" s="184"/>
      <c r="C395" s="185"/>
      <c r="D395" s="185"/>
      <c r="F395" s="177">
        <f t="shared" si="15"/>
        <v>0</v>
      </c>
    </row>
    <row r="396" spans="1:6" ht="21.75" customHeight="1">
      <c r="A396" s="186"/>
      <c r="B396" s="184"/>
      <c r="C396" s="185"/>
      <c r="D396" s="185"/>
      <c r="F396" s="177">
        <f t="shared" si="15"/>
        <v>0</v>
      </c>
    </row>
    <row r="397" spans="1:6" ht="21.75" customHeight="1">
      <c r="A397" s="186"/>
      <c r="B397" s="184"/>
      <c r="C397" s="185"/>
      <c r="D397" s="185"/>
      <c r="F397" s="177">
        <f t="shared" si="15"/>
        <v>0</v>
      </c>
    </row>
    <row r="398" spans="1:6" ht="21.75" customHeight="1">
      <c r="A398" s="186"/>
      <c r="B398" s="184"/>
      <c r="C398" s="185"/>
      <c r="D398" s="185"/>
      <c r="F398" s="177">
        <f t="shared" si="15"/>
        <v>0</v>
      </c>
    </row>
    <row r="399" spans="1:6" ht="21.75" customHeight="1">
      <c r="A399" s="186"/>
      <c r="B399" s="184"/>
      <c r="C399" s="185"/>
      <c r="D399" s="185"/>
      <c r="F399" s="177">
        <f t="shared" si="15"/>
        <v>0</v>
      </c>
    </row>
    <row r="400" spans="1:6" ht="21.75" customHeight="1">
      <c r="A400" s="186"/>
      <c r="B400" s="184"/>
      <c r="C400" s="185"/>
      <c r="D400" s="185"/>
      <c r="F400" s="177">
        <f t="shared" si="15"/>
        <v>0</v>
      </c>
    </row>
    <row r="401" spans="1:6" ht="21.75" customHeight="1">
      <c r="A401" s="186"/>
      <c r="B401" s="184"/>
      <c r="C401" s="185"/>
      <c r="D401" s="185"/>
      <c r="F401" s="177">
        <f t="shared" si="15"/>
        <v>0</v>
      </c>
    </row>
    <row r="402" spans="1:6" ht="21.75" customHeight="1">
      <c r="A402" s="186"/>
      <c r="B402" s="184"/>
      <c r="C402" s="185"/>
      <c r="D402" s="185"/>
      <c r="F402" s="177">
        <f t="shared" si="15"/>
        <v>0</v>
      </c>
    </row>
    <row r="403" spans="1:6" ht="21.75" customHeight="1">
      <c r="A403" s="186"/>
      <c r="B403" s="184"/>
      <c r="C403" s="185"/>
      <c r="D403" s="185"/>
      <c r="F403" s="177">
        <f t="shared" si="15"/>
        <v>0</v>
      </c>
    </row>
    <row r="404" spans="1:6" ht="21.75" customHeight="1">
      <c r="A404" s="186"/>
      <c r="B404" s="184"/>
      <c r="C404" s="185"/>
      <c r="D404" s="185"/>
      <c r="F404" s="177">
        <f t="shared" si="15"/>
        <v>0</v>
      </c>
    </row>
    <row r="405" spans="1:6" ht="21.75" customHeight="1">
      <c r="A405" s="186"/>
      <c r="B405" s="184"/>
      <c r="C405" s="185"/>
      <c r="D405" s="185"/>
      <c r="F405" s="177">
        <f t="shared" si="15"/>
        <v>0</v>
      </c>
    </row>
    <row r="406" spans="1:6" ht="21.75" customHeight="1">
      <c r="A406" s="186"/>
      <c r="B406" s="184"/>
      <c r="C406" s="185"/>
      <c r="D406" s="185"/>
      <c r="F406" s="177">
        <f t="shared" si="15"/>
        <v>0</v>
      </c>
    </row>
    <row r="407" spans="1:6" ht="21.75" customHeight="1">
      <c r="A407" s="186"/>
      <c r="B407" s="184"/>
      <c r="C407" s="185"/>
      <c r="D407" s="185"/>
      <c r="F407" s="177">
        <f t="shared" si="15"/>
        <v>0</v>
      </c>
    </row>
    <row r="408" spans="1:6" ht="21.75" customHeight="1">
      <c r="A408" s="186"/>
      <c r="B408" s="184"/>
      <c r="C408" s="185"/>
      <c r="D408" s="185"/>
      <c r="F408" s="177">
        <f t="shared" si="15"/>
        <v>0</v>
      </c>
    </row>
    <row r="409" spans="1:6" ht="21.75" customHeight="1">
      <c r="A409" s="186"/>
      <c r="B409" s="184"/>
      <c r="C409" s="185"/>
      <c r="D409" s="185"/>
      <c r="F409" s="177">
        <f t="shared" si="15"/>
        <v>0</v>
      </c>
    </row>
    <row r="410" spans="1:6" ht="21.75" customHeight="1">
      <c r="A410" s="186"/>
      <c r="B410" s="184"/>
      <c r="C410" s="185"/>
      <c r="D410" s="185"/>
      <c r="F410" s="177">
        <f t="shared" si="15"/>
        <v>0</v>
      </c>
    </row>
    <row r="411" spans="1:6" ht="21.75" customHeight="1">
      <c r="A411" s="186"/>
      <c r="B411" s="184"/>
      <c r="C411" s="185"/>
      <c r="D411" s="185"/>
      <c r="F411" s="177">
        <f t="shared" si="15"/>
        <v>0</v>
      </c>
    </row>
    <row r="412" spans="1:6" ht="21.75" customHeight="1">
      <c r="A412" s="186"/>
      <c r="B412" s="184"/>
      <c r="C412" s="185"/>
      <c r="D412" s="185"/>
      <c r="F412" s="177">
        <f t="shared" si="15"/>
        <v>0</v>
      </c>
    </row>
    <row r="413" spans="1:6" ht="21.75" customHeight="1">
      <c r="A413" s="186"/>
      <c r="B413" s="184"/>
      <c r="C413" s="185"/>
      <c r="D413" s="185"/>
      <c r="F413" s="177">
        <f t="shared" si="15"/>
        <v>0</v>
      </c>
    </row>
    <row r="414" spans="1:6" ht="21.75" customHeight="1">
      <c r="A414" s="186"/>
      <c r="B414" s="184"/>
      <c r="C414" s="185"/>
      <c r="D414" s="185"/>
      <c r="F414" s="177">
        <f t="shared" si="15"/>
        <v>0</v>
      </c>
    </row>
    <row r="415" spans="1:6" ht="21.75" customHeight="1">
      <c r="A415" s="186"/>
      <c r="B415" s="184"/>
      <c r="C415" s="185"/>
      <c r="D415" s="185"/>
      <c r="F415" s="177">
        <f t="shared" si="15"/>
        <v>0</v>
      </c>
    </row>
    <row r="416" spans="1:6" ht="21.75" customHeight="1">
      <c r="A416" s="186"/>
      <c r="B416" s="184"/>
      <c r="C416" s="185"/>
      <c r="D416" s="185"/>
      <c r="F416" s="177">
        <f t="shared" si="15"/>
        <v>0</v>
      </c>
    </row>
    <row r="417" spans="1:6" ht="21.75" customHeight="1">
      <c r="A417" s="186"/>
      <c r="B417" s="184"/>
      <c r="C417" s="185"/>
      <c r="D417" s="185"/>
      <c r="F417" s="177">
        <f t="shared" si="15"/>
        <v>0</v>
      </c>
    </row>
    <row r="418" spans="1:6" ht="21.75" customHeight="1">
      <c r="A418" s="186"/>
      <c r="B418" s="184"/>
      <c r="C418" s="185"/>
      <c r="D418" s="185"/>
      <c r="F418" s="177">
        <f t="shared" si="15"/>
        <v>0</v>
      </c>
    </row>
    <row r="419" spans="1:6" ht="21.75" customHeight="1">
      <c r="A419" s="186"/>
      <c r="B419" s="184"/>
      <c r="C419" s="185"/>
      <c r="D419" s="185"/>
      <c r="F419" s="177">
        <f t="shared" si="15"/>
        <v>0</v>
      </c>
    </row>
    <row r="420" spans="1:6" ht="21.75" customHeight="1">
      <c r="A420" s="186"/>
      <c r="B420" s="184"/>
      <c r="C420" s="185"/>
      <c r="D420" s="185"/>
      <c r="F420" s="177">
        <f t="shared" si="15"/>
        <v>0</v>
      </c>
    </row>
    <row r="421" spans="1:6" ht="21.75" customHeight="1">
      <c r="A421" s="186"/>
      <c r="B421" s="184"/>
      <c r="C421" s="185"/>
      <c r="D421" s="185"/>
      <c r="F421" s="177">
        <f t="shared" si="15"/>
        <v>0</v>
      </c>
    </row>
    <row r="422" spans="1:6" ht="21.75" customHeight="1">
      <c r="A422" s="186"/>
      <c r="B422" s="184"/>
      <c r="C422" s="185"/>
      <c r="D422" s="185"/>
      <c r="F422" s="177">
        <f t="shared" si="15"/>
        <v>0</v>
      </c>
    </row>
    <row r="423" spans="1:6" ht="21.75" customHeight="1">
      <c r="A423" s="186"/>
      <c r="B423" s="184"/>
      <c r="C423" s="185"/>
      <c r="D423" s="185"/>
      <c r="F423" s="177">
        <f t="shared" si="15"/>
        <v>0</v>
      </c>
    </row>
    <row r="424" spans="1:6" ht="21.75" customHeight="1">
      <c r="A424" s="186"/>
      <c r="B424" s="184"/>
      <c r="C424" s="185"/>
      <c r="D424" s="185"/>
      <c r="F424" s="177">
        <f t="shared" si="15"/>
        <v>0</v>
      </c>
    </row>
    <row r="425" spans="1:6" ht="21.75" customHeight="1">
      <c r="A425" s="186"/>
      <c r="B425" s="184"/>
      <c r="C425" s="185"/>
      <c r="D425" s="185"/>
      <c r="F425" s="177">
        <f t="shared" si="15"/>
        <v>0</v>
      </c>
    </row>
    <row r="426" spans="1:6" ht="21.75" customHeight="1">
      <c r="A426" s="186"/>
      <c r="B426" s="184"/>
      <c r="C426" s="185"/>
      <c r="D426" s="185"/>
      <c r="F426" s="177">
        <f t="shared" si="15"/>
        <v>0</v>
      </c>
    </row>
    <row r="427" spans="1:6" ht="21.75" customHeight="1">
      <c r="A427" s="186"/>
      <c r="B427" s="184"/>
      <c r="C427" s="185"/>
      <c r="D427" s="185"/>
      <c r="F427" s="177">
        <f t="shared" si="15"/>
        <v>0</v>
      </c>
    </row>
    <row r="428" spans="1:6" ht="21.75" customHeight="1">
      <c r="A428" s="186"/>
      <c r="B428" s="184"/>
      <c r="C428" s="185"/>
      <c r="D428" s="185"/>
      <c r="F428" s="177">
        <f t="shared" si="15"/>
        <v>0</v>
      </c>
    </row>
    <row r="429" spans="1:6" ht="21.75" customHeight="1">
      <c r="A429" s="186"/>
      <c r="B429" s="184"/>
      <c r="C429" s="185"/>
      <c r="D429" s="185"/>
      <c r="F429" s="177">
        <f t="shared" si="15"/>
        <v>0</v>
      </c>
    </row>
    <row r="430" spans="1:6" ht="21.75" customHeight="1">
      <c r="A430" s="186"/>
      <c r="B430" s="184"/>
      <c r="C430" s="185"/>
      <c r="D430" s="185"/>
      <c r="F430" s="177">
        <f t="shared" si="15"/>
        <v>0</v>
      </c>
    </row>
    <row r="431" spans="1:6" ht="21.75" customHeight="1">
      <c r="A431" s="186"/>
      <c r="B431" s="184"/>
      <c r="C431" s="185"/>
      <c r="D431" s="185"/>
      <c r="F431" s="177">
        <f t="shared" si="15"/>
        <v>0</v>
      </c>
    </row>
    <row r="432" spans="1:6" ht="21.75" customHeight="1">
      <c r="A432" s="186"/>
      <c r="B432" s="184"/>
      <c r="C432" s="185"/>
      <c r="D432" s="185"/>
      <c r="F432" s="177">
        <f t="shared" si="15"/>
        <v>0</v>
      </c>
    </row>
    <row r="433" spans="1:6" ht="21.75" customHeight="1">
      <c r="A433" s="186"/>
      <c r="B433" s="184"/>
      <c r="C433" s="185"/>
      <c r="D433" s="185"/>
      <c r="F433" s="177">
        <f t="shared" si="15"/>
        <v>0</v>
      </c>
    </row>
    <row r="434" spans="1:6" ht="21.75" customHeight="1">
      <c r="A434" s="186"/>
      <c r="B434" s="184"/>
      <c r="C434" s="185"/>
      <c r="D434" s="185"/>
      <c r="F434" s="177">
        <f t="shared" si="15"/>
        <v>0</v>
      </c>
    </row>
    <row r="435" spans="1:6" ht="21.75" customHeight="1">
      <c r="A435" s="186"/>
      <c r="B435" s="184"/>
      <c r="C435" s="185"/>
      <c r="D435" s="185"/>
      <c r="F435" s="177">
        <f t="shared" si="15"/>
        <v>0</v>
      </c>
    </row>
    <row r="436" spans="1:6" ht="21.75" customHeight="1">
      <c r="A436" s="186"/>
      <c r="B436" s="184"/>
      <c r="C436" s="185"/>
      <c r="D436" s="185"/>
      <c r="F436" s="177">
        <f t="shared" si="15"/>
        <v>0</v>
      </c>
    </row>
    <row r="437" spans="1:6" ht="21.75" customHeight="1">
      <c r="A437" s="186"/>
      <c r="B437" s="184"/>
      <c r="C437" s="185"/>
      <c r="D437" s="185"/>
      <c r="F437" s="177">
        <f t="shared" si="15"/>
        <v>0</v>
      </c>
    </row>
    <row r="438" spans="1:6" ht="21.75" customHeight="1">
      <c r="A438" s="186"/>
      <c r="B438" s="184"/>
      <c r="C438" s="185"/>
      <c r="D438" s="185"/>
      <c r="F438" s="177">
        <f t="shared" si="15"/>
        <v>0</v>
      </c>
    </row>
    <row r="439" spans="1:6" ht="21.75" customHeight="1">
      <c r="A439" s="186"/>
      <c r="B439" s="184"/>
      <c r="C439" s="185"/>
      <c r="D439" s="185"/>
      <c r="F439" s="177">
        <f t="shared" si="15"/>
        <v>0</v>
      </c>
    </row>
    <row r="440" spans="1:6" ht="21.75" customHeight="1">
      <c r="A440" s="186"/>
      <c r="B440" s="184"/>
      <c r="C440" s="185"/>
      <c r="D440" s="185"/>
      <c r="F440" s="177">
        <f t="shared" si="15"/>
        <v>0</v>
      </c>
    </row>
    <row r="441" spans="1:6" ht="21.75" customHeight="1">
      <c r="A441" s="186"/>
      <c r="B441" s="184"/>
      <c r="C441" s="185"/>
      <c r="D441" s="185"/>
      <c r="F441" s="177">
        <f t="shared" si="15"/>
        <v>0</v>
      </c>
    </row>
    <row r="442" spans="1:6" ht="21.75" customHeight="1">
      <c r="A442" s="186"/>
      <c r="B442" s="184"/>
      <c r="C442" s="185"/>
      <c r="D442" s="185"/>
      <c r="F442" s="177">
        <f t="shared" si="15"/>
        <v>0</v>
      </c>
    </row>
    <row r="443" spans="1:6" ht="21.75" customHeight="1">
      <c r="A443" s="186"/>
      <c r="B443" s="184"/>
      <c r="C443" s="185"/>
      <c r="D443" s="185"/>
      <c r="F443" s="177">
        <f t="shared" si="15"/>
        <v>0</v>
      </c>
    </row>
    <row r="444" spans="1:6" ht="21.75" customHeight="1">
      <c r="A444" s="186"/>
      <c r="B444" s="184"/>
      <c r="C444" s="185"/>
      <c r="D444" s="185"/>
      <c r="F444" s="177">
        <f t="shared" si="15"/>
        <v>0</v>
      </c>
    </row>
    <row r="445" spans="1:6" ht="21.75" customHeight="1">
      <c r="A445" s="186"/>
      <c r="B445" s="184"/>
      <c r="C445" s="185"/>
      <c r="D445" s="185"/>
      <c r="F445" s="177">
        <f t="shared" si="15"/>
        <v>0</v>
      </c>
    </row>
    <row r="446" spans="1:6" ht="21.75" customHeight="1">
      <c r="A446" s="186"/>
      <c r="B446" s="184"/>
      <c r="C446" s="185"/>
      <c r="D446" s="185"/>
      <c r="F446" s="177">
        <f t="shared" si="15"/>
        <v>0</v>
      </c>
    </row>
    <row r="447" spans="1:6" ht="21.75" customHeight="1">
      <c r="A447" s="186"/>
      <c r="B447" s="184"/>
      <c r="C447" s="185"/>
      <c r="D447" s="185"/>
      <c r="F447" s="177">
        <f t="shared" si="15"/>
        <v>0</v>
      </c>
    </row>
    <row r="448" spans="1:6" ht="21.75" customHeight="1">
      <c r="A448" s="186"/>
      <c r="B448" s="184"/>
      <c r="C448" s="185"/>
      <c r="D448" s="185"/>
      <c r="F448" s="177">
        <f t="shared" si="15"/>
        <v>0</v>
      </c>
    </row>
    <row r="449" spans="1:6" ht="21.75" customHeight="1">
      <c r="A449" s="186"/>
      <c r="B449" s="184"/>
      <c r="C449" s="185"/>
      <c r="D449" s="185"/>
      <c r="F449" s="177">
        <f t="shared" si="15"/>
        <v>0</v>
      </c>
    </row>
    <row r="450" spans="1:6" ht="21.75" customHeight="1">
      <c r="A450" s="186"/>
      <c r="B450" s="184"/>
      <c r="C450" s="185"/>
      <c r="D450" s="185"/>
      <c r="F450" s="177">
        <f t="shared" si="15"/>
        <v>0</v>
      </c>
    </row>
    <row r="451" spans="1:6" ht="21.75" customHeight="1">
      <c r="A451" s="186"/>
      <c r="B451" s="184"/>
      <c r="C451" s="185"/>
      <c r="D451" s="185"/>
      <c r="F451" s="177">
        <f t="shared" ref="F451:F514" si="16">SUM(G451:Q451)</f>
        <v>0</v>
      </c>
    </row>
    <row r="452" spans="1:6" ht="21.75" customHeight="1">
      <c r="A452" s="186"/>
      <c r="B452" s="184"/>
      <c r="C452" s="185"/>
      <c r="D452" s="185"/>
      <c r="F452" s="177">
        <f t="shared" si="16"/>
        <v>0</v>
      </c>
    </row>
    <row r="453" spans="1:6" ht="21.75" customHeight="1">
      <c r="A453" s="186"/>
      <c r="B453" s="184"/>
      <c r="C453" s="185"/>
      <c r="D453" s="185"/>
      <c r="F453" s="177">
        <f t="shared" si="16"/>
        <v>0</v>
      </c>
    </row>
    <row r="454" spans="1:6" ht="21.75" customHeight="1">
      <c r="A454" s="186"/>
      <c r="B454" s="184"/>
      <c r="C454" s="185"/>
      <c r="D454" s="185"/>
      <c r="F454" s="177">
        <f t="shared" si="16"/>
        <v>0</v>
      </c>
    </row>
    <row r="455" spans="1:6" ht="21.75" customHeight="1">
      <c r="A455" s="186"/>
      <c r="B455" s="184"/>
      <c r="C455" s="185"/>
      <c r="D455" s="185"/>
      <c r="F455" s="177">
        <f t="shared" si="16"/>
        <v>0</v>
      </c>
    </row>
    <row r="456" spans="1:6" ht="21.75" customHeight="1">
      <c r="A456" s="186"/>
      <c r="B456" s="184"/>
      <c r="C456" s="185"/>
      <c r="D456" s="185"/>
      <c r="F456" s="177">
        <f t="shared" si="16"/>
        <v>0</v>
      </c>
    </row>
    <row r="457" spans="1:6" ht="21.75" customHeight="1">
      <c r="A457" s="186"/>
      <c r="B457" s="184"/>
      <c r="C457" s="185"/>
      <c r="D457" s="185"/>
      <c r="F457" s="177">
        <f t="shared" si="16"/>
        <v>0</v>
      </c>
    </row>
    <row r="458" spans="1:6" ht="21.75" customHeight="1">
      <c r="A458" s="186"/>
      <c r="B458" s="184"/>
      <c r="C458" s="185"/>
      <c r="D458" s="185"/>
      <c r="F458" s="177">
        <f t="shared" si="16"/>
        <v>0</v>
      </c>
    </row>
    <row r="459" spans="1:6" ht="21.75" customHeight="1">
      <c r="A459" s="186"/>
      <c r="B459" s="184"/>
      <c r="C459" s="185"/>
      <c r="D459" s="185"/>
      <c r="F459" s="177">
        <f t="shared" si="16"/>
        <v>0</v>
      </c>
    </row>
    <row r="460" spans="1:6" ht="21.75" customHeight="1">
      <c r="A460" s="186"/>
      <c r="B460" s="184"/>
      <c r="C460" s="185"/>
      <c r="D460" s="185"/>
      <c r="F460" s="177">
        <f t="shared" si="16"/>
        <v>0</v>
      </c>
    </row>
    <row r="461" spans="1:6" ht="21.75" customHeight="1">
      <c r="A461" s="186"/>
      <c r="B461" s="184"/>
      <c r="C461" s="185"/>
      <c r="D461" s="185"/>
      <c r="F461" s="177">
        <f t="shared" si="16"/>
        <v>0</v>
      </c>
    </row>
    <row r="462" spans="1:6" ht="21.75" customHeight="1">
      <c r="A462" s="186"/>
      <c r="B462" s="184"/>
      <c r="C462" s="185"/>
      <c r="D462" s="185"/>
      <c r="F462" s="177">
        <f t="shared" si="16"/>
        <v>0</v>
      </c>
    </row>
    <row r="463" spans="1:6" ht="21.75" customHeight="1">
      <c r="A463" s="186"/>
      <c r="B463" s="184"/>
      <c r="C463" s="185"/>
      <c r="D463" s="185"/>
      <c r="F463" s="177">
        <f t="shared" si="16"/>
        <v>0</v>
      </c>
    </row>
    <row r="464" spans="1:6" ht="21.75" customHeight="1">
      <c r="A464" s="186"/>
      <c r="B464" s="184"/>
      <c r="C464" s="185"/>
      <c r="D464" s="185"/>
      <c r="F464" s="177">
        <f t="shared" si="16"/>
        <v>0</v>
      </c>
    </row>
    <row r="465" spans="1:6" ht="21.75" customHeight="1">
      <c r="A465" s="186"/>
      <c r="B465" s="184"/>
      <c r="C465" s="185"/>
      <c r="D465" s="185"/>
      <c r="F465" s="177">
        <f t="shared" si="16"/>
        <v>0</v>
      </c>
    </row>
    <row r="466" spans="1:6" ht="21.75" customHeight="1">
      <c r="A466" s="186"/>
      <c r="B466" s="184"/>
      <c r="C466" s="185"/>
      <c r="D466" s="185"/>
      <c r="F466" s="177">
        <f t="shared" si="16"/>
        <v>0</v>
      </c>
    </row>
    <row r="467" spans="1:6" ht="21.75" customHeight="1">
      <c r="A467" s="186"/>
      <c r="B467" s="184"/>
      <c r="C467" s="185"/>
      <c r="D467" s="185"/>
      <c r="F467" s="177">
        <f t="shared" si="16"/>
        <v>0</v>
      </c>
    </row>
    <row r="468" spans="1:6" ht="21.75" customHeight="1">
      <c r="A468" s="186"/>
      <c r="B468" s="184"/>
      <c r="C468" s="185"/>
      <c r="D468" s="185"/>
      <c r="F468" s="177">
        <f t="shared" si="16"/>
        <v>0</v>
      </c>
    </row>
    <row r="469" spans="1:6" ht="21.75" customHeight="1">
      <c r="A469" s="186"/>
      <c r="B469" s="184"/>
      <c r="C469" s="185"/>
      <c r="D469" s="185"/>
      <c r="F469" s="177">
        <f t="shared" si="16"/>
        <v>0</v>
      </c>
    </row>
    <row r="470" spans="1:6" ht="21.75" customHeight="1">
      <c r="A470" s="186"/>
      <c r="B470" s="184"/>
      <c r="C470" s="185"/>
      <c r="D470" s="185"/>
      <c r="F470" s="177">
        <f t="shared" si="16"/>
        <v>0</v>
      </c>
    </row>
    <row r="471" spans="1:6" ht="21.75" customHeight="1">
      <c r="A471" s="186"/>
      <c r="B471" s="184"/>
      <c r="C471" s="185"/>
      <c r="D471" s="185"/>
      <c r="F471" s="177">
        <f t="shared" si="16"/>
        <v>0</v>
      </c>
    </row>
    <row r="472" spans="1:6" ht="21.75" customHeight="1">
      <c r="A472" s="186"/>
      <c r="B472" s="184"/>
      <c r="C472" s="185"/>
      <c r="D472" s="185"/>
      <c r="F472" s="177">
        <f t="shared" si="16"/>
        <v>0</v>
      </c>
    </row>
    <row r="473" spans="1:6" ht="21.75" customHeight="1">
      <c r="A473" s="186"/>
      <c r="B473" s="184"/>
      <c r="C473" s="185"/>
      <c r="D473" s="185"/>
      <c r="F473" s="177">
        <f t="shared" si="16"/>
        <v>0</v>
      </c>
    </row>
    <row r="474" spans="1:6" ht="21.75" customHeight="1">
      <c r="A474" s="186"/>
      <c r="B474" s="184"/>
      <c r="C474" s="185"/>
      <c r="D474" s="185"/>
      <c r="F474" s="177">
        <f t="shared" si="16"/>
        <v>0</v>
      </c>
    </row>
    <row r="475" spans="1:6" ht="21.75" customHeight="1">
      <c r="A475" s="186"/>
      <c r="B475" s="184"/>
      <c r="C475" s="185"/>
      <c r="D475" s="185"/>
      <c r="F475" s="177">
        <f t="shared" si="16"/>
        <v>0</v>
      </c>
    </row>
    <row r="476" spans="1:6" ht="21.75" customHeight="1">
      <c r="A476" s="186"/>
      <c r="B476" s="184"/>
      <c r="C476" s="185"/>
      <c r="D476" s="185"/>
      <c r="F476" s="177">
        <f t="shared" si="16"/>
        <v>0</v>
      </c>
    </row>
    <row r="477" spans="1:6" ht="21.75" customHeight="1">
      <c r="A477" s="186"/>
      <c r="B477" s="184"/>
      <c r="C477" s="185"/>
      <c r="D477" s="185"/>
      <c r="F477" s="177">
        <f t="shared" si="16"/>
        <v>0</v>
      </c>
    </row>
    <row r="478" spans="1:6" ht="21.75" customHeight="1">
      <c r="A478" s="186"/>
      <c r="B478" s="184"/>
      <c r="C478" s="185"/>
      <c r="D478" s="185"/>
      <c r="F478" s="177">
        <f t="shared" si="16"/>
        <v>0</v>
      </c>
    </row>
    <row r="479" spans="1:6" ht="21.75" customHeight="1">
      <c r="A479" s="186"/>
      <c r="B479" s="184"/>
      <c r="C479" s="185"/>
      <c r="D479" s="185"/>
      <c r="F479" s="177">
        <f t="shared" si="16"/>
        <v>0</v>
      </c>
    </row>
    <row r="480" spans="1:6" ht="21.75" customHeight="1">
      <c r="A480" s="186"/>
      <c r="B480" s="184"/>
      <c r="C480" s="185"/>
      <c r="D480" s="185"/>
      <c r="F480" s="177">
        <f t="shared" si="16"/>
        <v>0</v>
      </c>
    </row>
    <row r="481" spans="1:6" ht="21.75" customHeight="1">
      <c r="A481" s="186"/>
      <c r="B481" s="184"/>
      <c r="C481" s="185"/>
      <c r="D481" s="185"/>
      <c r="F481" s="177">
        <f t="shared" si="16"/>
        <v>0</v>
      </c>
    </row>
    <row r="482" spans="1:6" ht="21.75" customHeight="1">
      <c r="A482" s="186"/>
      <c r="B482" s="184"/>
      <c r="C482" s="185"/>
      <c r="D482" s="185"/>
      <c r="F482" s="177">
        <f t="shared" si="16"/>
        <v>0</v>
      </c>
    </row>
    <row r="483" spans="1:6" ht="21.75" customHeight="1">
      <c r="A483" s="186"/>
      <c r="B483" s="184"/>
      <c r="C483" s="185"/>
      <c r="D483" s="185"/>
      <c r="F483" s="177">
        <f t="shared" si="16"/>
        <v>0</v>
      </c>
    </row>
    <row r="484" spans="1:6" ht="21.75" customHeight="1">
      <c r="A484" s="186"/>
      <c r="B484" s="184"/>
      <c r="C484" s="185"/>
      <c r="D484" s="185"/>
      <c r="F484" s="177">
        <f t="shared" si="16"/>
        <v>0</v>
      </c>
    </row>
    <row r="485" spans="1:6" ht="21.75" customHeight="1">
      <c r="A485" s="186"/>
      <c r="B485" s="184"/>
      <c r="C485" s="185"/>
      <c r="D485" s="185"/>
      <c r="F485" s="177">
        <f t="shared" si="16"/>
        <v>0</v>
      </c>
    </row>
    <row r="486" spans="1:6" ht="21.75" customHeight="1">
      <c r="A486" s="186"/>
      <c r="B486" s="184"/>
      <c r="C486" s="185"/>
      <c r="D486" s="185"/>
      <c r="F486" s="177">
        <f t="shared" si="16"/>
        <v>0</v>
      </c>
    </row>
    <row r="487" spans="1:6" ht="21.75" customHeight="1">
      <c r="A487" s="186"/>
      <c r="B487" s="184"/>
      <c r="C487" s="185"/>
      <c r="D487" s="185"/>
      <c r="F487" s="177">
        <f t="shared" si="16"/>
        <v>0</v>
      </c>
    </row>
    <row r="488" spans="1:6" ht="21.75" customHeight="1">
      <c r="A488" s="186"/>
      <c r="B488" s="184"/>
      <c r="C488" s="185"/>
      <c r="D488" s="185"/>
      <c r="F488" s="177">
        <f t="shared" si="16"/>
        <v>0</v>
      </c>
    </row>
    <row r="489" spans="1:6" ht="21.75" customHeight="1">
      <c r="A489" s="186"/>
      <c r="B489" s="184"/>
      <c r="C489" s="185"/>
      <c r="D489" s="185"/>
      <c r="F489" s="177">
        <f t="shared" si="16"/>
        <v>0</v>
      </c>
    </row>
    <row r="490" spans="1:6" ht="21.75" customHeight="1">
      <c r="A490" s="186"/>
      <c r="B490" s="184"/>
      <c r="C490" s="185"/>
      <c r="D490" s="185"/>
      <c r="F490" s="177">
        <f t="shared" si="16"/>
        <v>0</v>
      </c>
    </row>
    <row r="491" spans="1:6" ht="21.75" customHeight="1">
      <c r="A491" s="186"/>
      <c r="B491" s="184"/>
      <c r="C491" s="185"/>
      <c r="D491" s="185"/>
      <c r="F491" s="177">
        <f t="shared" si="16"/>
        <v>0</v>
      </c>
    </row>
    <row r="492" spans="1:6" ht="21.75" customHeight="1">
      <c r="A492" s="186"/>
      <c r="B492" s="184"/>
      <c r="C492" s="185"/>
      <c r="D492" s="185"/>
      <c r="F492" s="177">
        <f t="shared" si="16"/>
        <v>0</v>
      </c>
    </row>
    <row r="493" spans="1:6" ht="21.75" customHeight="1">
      <c r="A493" s="186"/>
      <c r="B493" s="184"/>
      <c r="C493" s="185"/>
      <c r="D493" s="185"/>
      <c r="F493" s="177">
        <f t="shared" si="16"/>
        <v>0</v>
      </c>
    </row>
    <row r="494" spans="1:6" ht="21.75" customHeight="1">
      <c r="A494" s="186"/>
      <c r="B494" s="184"/>
      <c r="C494" s="185"/>
      <c r="D494" s="185"/>
      <c r="F494" s="177">
        <f t="shared" si="16"/>
        <v>0</v>
      </c>
    </row>
    <row r="495" spans="1:6" ht="21.75" customHeight="1">
      <c r="A495" s="186"/>
      <c r="B495" s="184"/>
      <c r="C495" s="185"/>
      <c r="D495" s="185"/>
      <c r="F495" s="177">
        <f t="shared" si="16"/>
        <v>0</v>
      </c>
    </row>
    <row r="496" spans="1:6" ht="21.75" customHeight="1">
      <c r="A496" s="186"/>
      <c r="B496" s="184"/>
      <c r="C496" s="185"/>
      <c r="D496" s="185"/>
      <c r="F496" s="177">
        <f t="shared" si="16"/>
        <v>0</v>
      </c>
    </row>
    <row r="497" spans="1:6" ht="21.75" customHeight="1">
      <c r="A497" s="186"/>
      <c r="B497" s="184"/>
      <c r="C497" s="185"/>
      <c r="D497" s="185"/>
      <c r="F497" s="177">
        <f t="shared" si="16"/>
        <v>0</v>
      </c>
    </row>
    <row r="498" spans="1:6" ht="21.75" customHeight="1">
      <c r="A498" s="186"/>
      <c r="B498" s="184"/>
      <c r="C498" s="185"/>
      <c r="D498" s="185"/>
      <c r="F498" s="177">
        <f t="shared" si="16"/>
        <v>0</v>
      </c>
    </row>
    <row r="499" spans="1:6" ht="21.75" customHeight="1">
      <c r="A499" s="186"/>
      <c r="B499" s="184"/>
      <c r="C499" s="185"/>
      <c r="D499" s="185"/>
      <c r="F499" s="177">
        <f t="shared" si="16"/>
        <v>0</v>
      </c>
    </row>
    <row r="500" spans="1:6" ht="21.75" customHeight="1">
      <c r="A500" s="186"/>
      <c r="B500" s="184"/>
      <c r="C500" s="185"/>
      <c r="D500" s="185"/>
      <c r="F500" s="177">
        <f t="shared" si="16"/>
        <v>0</v>
      </c>
    </row>
    <row r="501" spans="1:6" ht="21.75" customHeight="1">
      <c r="A501" s="186"/>
      <c r="B501" s="184"/>
      <c r="C501" s="185"/>
      <c r="D501" s="185"/>
      <c r="F501" s="177">
        <f t="shared" si="16"/>
        <v>0</v>
      </c>
    </row>
    <row r="502" spans="1:6" ht="21.75" customHeight="1">
      <c r="A502" s="186"/>
      <c r="B502" s="184"/>
      <c r="C502" s="185"/>
      <c r="D502" s="185"/>
      <c r="F502" s="177">
        <f t="shared" si="16"/>
        <v>0</v>
      </c>
    </row>
    <row r="503" spans="1:6" ht="21.75" customHeight="1">
      <c r="A503" s="186"/>
      <c r="B503" s="184"/>
      <c r="C503" s="185"/>
      <c r="D503" s="185"/>
      <c r="F503" s="177">
        <f t="shared" si="16"/>
        <v>0</v>
      </c>
    </row>
    <row r="504" spans="1:6" ht="21.75" customHeight="1">
      <c r="A504" s="186"/>
      <c r="B504" s="184"/>
      <c r="C504" s="185"/>
      <c r="D504" s="185"/>
      <c r="F504" s="177">
        <f t="shared" si="16"/>
        <v>0</v>
      </c>
    </row>
    <row r="505" spans="1:6" ht="21.75" customHeight="1">
      <c r="A505" s="186"/>
      <c r="B505" s="184"/>
      <c r="C505" s="185"/>
      <c r="D505" s="185"/>
      <c r="F505" s="177">
        <f t="shared" si="16"/>
        <v>0</v>
      </c>
    </row>
    <row r="506" spans="1:6" ht="21.75" customHeight="1">
      <c r="A506" s="186"/>
      <c r="B506" s="184"/>
      <c r="C506" s="185"/>
      <c r="D506" s="185"/>
      <c r="F506" s="177">
        <f t="shared" si="16"/>
        <v>0</v>
      </c>
    </row>
    <row r="507" spans="1:6" ht="21.75" customHeight="1">
      <c r="A507" s="186"/>
      <c r="B507" s="184"/>
      <c r="C507" s="185"/>
      <c r="D507" s="185"/>
      <c r="F507" s="177">
        <f t="shared" si="16"/>
        <v>0</v>
      </c>
    </row>
    <row r="508" spans="1:6" ht="21.75" customHeight="1">
      <c r="A508" s="186"/>
      <c r="B508" s="184"/>
      <c r="C508" s="185"/>
      <c r="D508" s="185"/>
      <c r="F508" s="177">
        <f t="shared" si="16"/>
        <v>0</v>
      </c>
    </row>
    <row r="509" spans="1:6" ht="21.75" customHeight="1">
      <c r="A509" s="186"/>
      <c r="B509" s="184"/>
      <c r="C509" s="185"/>
      <c r="D509" s="185"/>
      <c r="F509" s="177">
        <f t="shared" si="16"/>
        <v>0</v>
      </c>
    </row>
    <row r="510" spans="1:6" ht="21.75" customHeight="1">
      <c r="A510" s="186"/>
      <c r="B510" s="184"/>
      <c r="C510" s="185"/>
      <c r="D510" s="185"/>
      <c r="F510" s="177">
        <f t="shared" si="16"/>
        <v>0</v>
      </c>
    </row>
    <row r="511" spans="1:6" ht="21.75" customHeight="1">
      <c r="A511" s="186"/>
      <c r="B511" s="184"/>
      <c r="C511" s="185"/>
      <c r="D511" s="185"/>
      <c r="F511" s="177">
        <f t="shared" si="16"/>
        <v>0</v>
      </c>
    </row>
    <row r="512" spans="1:6" ht="21.75" customHeight="1">
      <c r="A512" s="186"/>
      <c r="B512" s="184"/>
      <c r="C512" s="185"/>
      <c r="D512" s="185"/>
      <c r="F512" s="177">
        <f t="shared" si="16"/>
        <v>0</v>
      </c>
    </row>
    <row r="513" spans="1:6" ht="21.75" customHeight="1">
      <c r="A513" s="186"/>
      <c r="B513" s="184"/>
      <c r="C513" s="185"/>
      <c r="D513" s="185"/>
      <c r="F513" s="177">
        <f t="shared" si="16"/>
        <v>0</v>
      </c>
    </row>
    <row r="514" spans="1:6" ht="21.75" customHeight="1">
      <c r="A514" s="186"/>
      <c r="B514" s="184"/>
      <c r="C514" s="185"/>
      <c r="D514" s="185"/>
      <c r="F514" s="177">
        <f t="shared" si="16"/>
        <v>0</v>
      </c>
    </row>
    <row r="515" spans="1:6" ht="21.75" customHeight="1">
      <c r="A515" s="186"/>
      <c r="B515" s="184"/>
      <c r="C515" s="185"/>
      <c r="D515" s="185"/>
      <c r="F515" s="177">
        <f t="shared" ref="F515:F578" si="17">SUM(G515:Q515)</f>
        <v>0</v>
      </c>
    </row>
    <row r="516" spans="1:6" ht="21.75" customHeight="1">
      <c r="A516" s="186"/>
      <c r="B516" s="184"/>
      <c r="C516" s="185"/>
      <c r="D516" s="185"/>
      <c r="F516" s="177">
        <f t="shared" si="17"/>
        <v>0</v>
      </c>
    </row>
    <row r="517" spans="1:6" ht="21.75" customHeight="1">
      <c r="A517" s="186"/>
      <c r="B517" s="184"/>
      <c r="C517" s="185"/>
      <c r="D517" s="185"/>
      <c r="F517" s="177">
        <f t="shared" si="17"/>
        <v>0</v>
      </c>
    </row>
    <row r="518" spans="1:6" ht="21.75" customHeight="1">
      <c r="A518" s="186"/>
      <c r="B518" s="184"/>
      <c r="C518" s="185"/>
      <c r="D518" s="185"/>
      <c r="F518" s="177">
        <f t="shared" si="17"/>
        <v>0</v>
      </c>
    </row>
    <row r="519" spans="1:6" ht="21.75" customHeight="1">
      <c r="A519" s="186"/>
      <c r="B519" s="184"/>
      <c r="C519" s="185"/>
      <c r="D519" s="185"/>
      <c r="F519" s="177">
        <f t="shared" si="17"/>
        <v>0</v>
      </c>
    </row>
    <row r="520" spans="1:6" ht="21.75" customHeight="1">
      <c r="A520" s="186"/>
      <c r="B520" s="184"/>
      <c r="C520" s="185"/>
      <c r="D520" s="185"/>
      <c r="F520" s="177">
        <f t="shared" si="17"/>
        <v>0</v>
      </c>
    </row>
    <row r="521" spans="1:6" ht="21.75" customHeight="1">
      <c r="A521" s="186"/>
      <c r="B521" s="184"/>
      <c r="C521" s="185"/>
      <c r="D521" s="185"/>
      <c r="F521" s="177">
        <f t="shared" si="17"/>
        <v>0</v>
      </c>
    </row>
    <row r="522" spans="1:6" ht="21.75" customHeight="1">
      <c r="A522" s="186"/>
      <c r="B522" s="184"/>
      <c r="C522" s="185"/>
      <c r="D522" s="185"/>
      <c r="F522" s="177">
        <f t="shared" si="17"/>
        <v>0</v>
      </c>
    </row>
    <row r="523" spans="1:6" ht="21.75" customHeight="1">
      <c r="A523" s="186"/>
      <c r="B523" s="184"/>
      <c r="C523" s="185"/>
      <c r="D523" s="185"/>
      <c r="F523" s="177">
        <f t="shared" si="17"/>
        <v>0</v>
      </c>
    </row>
    <row r="524" spans="1:6" ht="21.75" customHeight="1">
      <c r="A524" s="186"/>
      <c r="B524" s="184"/>
      <c r="C524" s="185"/>
      <c r="D524" s="185"/>
      <c r="F524" s="177">
        <f t="shared" si="17"/>
        <v>0</v>
      </c>
    </row>
    <row r="525" spans="1:6" ht="21.75" customHeight="1">
      <c r="A525" s="186"/>
      <c r="B525" s="184"/>
      <c r="C525" s="185"/>
      <c r="D525" s="185"/>
      <c r="F525" s="177">
        <f t="shared" si="17"/>
        <v>0</v>
      </c>
    </row>
    <row r="526" spans="1:6" ht="21.75" customHeight="1">
      <c r="A526" s="186"/>
      <c r="B526" s="184"/>
      <c r="C526" s="185"/>
      <c r="D526" s="185"/>
      <c r="F526" s="177">
        <f t="shared" si="17"/>
        <v>0</v>
      </c>
    </row>
    <row r="527" spans="1:6" ht="21.75" customHeight="1">
      <c r="A527" s="186"/>
      <c r="B527" s="184"/>
      <c r="C527" s="185"/>
      <c r="D527" s="185"/>
      <c r="F527" s="177">
        <f t="shared" si="17"/>
        <v>0</v>
      </c>
    </row>
    <row r="528" spans="1:6" ht="21.75" customHeight="1">
      <c r="A528" s="186"/>
      <c r="B528" s="184"/>
      <c r="C528" s="185"/>
      <c r="D528" s="185"/>
      <c r="F528" s="177">
        <f t="shared" si="17"/>
        <v>0</v>
      </c>
    </row>
    <row r="529" spans="1:6" ht="21.75" customHeight="1">
      <c r="A529" s="186"/>
      <c r="B529" s="184"/>
      <c r="C529" s="185"/>
      <c r="D529" s="185"/>
      <c r="F529" s="177">
        <f t="shared" si="17"/>
        <v>0</v>
      </c>
    </row>
    <row r="530" spans="1:6" ht="21.75" customHeight="1">
      <c r="A530" s="186"/>
      <c r="B530" s="184"/>
      <c r="C530" s="185"/>
      <c r="D530" s="185"/>
      <c r="F530" s="177">
        <f t="shared" si="17"/>
        <v>0</v>
      </c>
    </row>
    <row r="531" spans="1:6" ht="21.75" customHeight="1">
      <c r="A531" s="186"/>
      <c r="B531" s="184"/>
      <c r="C531" s="185"/>
      <c r="D531" s="185"/>
      <c r="F531" s="177">
        <f t="shared" si="17"/>
        <v>0</v>
      </c>
    </row>
    <row r="532" spans="1:6" ht="21.75" customHeight="1">
      <c r="A532" s="186"/>
      <c r="B532" s="184"/>
      <c r="C532" s="185"/>
      <c r="D532" s="185"/>
      <c r="F532" s="177">
        <f t="shared" si="17"/>
        <v>0</v>
      </c>
    </row>
    <row r="533" spans="1:6" ht="21.75" customHeight="1">
      <c r="A533" s="186"/>
      <c r="B533" s="184"/>
      <c r="C533" s="185"/>
      <c r="D533" s="185"/>
      <c r="F533" s="177">
        <f t="shared" si="17"/>
        <v>0</v>
      </c>
    </row>
    <row r="534" spans="1:6" ht="21.75" customHeight="1">
      <c r="A534" s="186"/>
      <c r="B534" s="184"/>
      <c r="C534" s="185"/>
      <c r="D534" s="185"/>
      <c r="F534" s="177">
        <f t="shared" si="17"/>
        <v>0</v>
      </c>
    </row>
    <row r="535" spans="1:6" ht="21.75" customHeight="1">
      <c r="A535" s="186"/>
      <c r="B535" s="184"/>
      <c r="C535" s="185"/>
      <c r="D535" s="185"/>
      <c r="F535" s="177">
        <f t="shared" si="17"/>
        <v>0</v>
      </c>
    </row>
    <row r="536" spans="1:6" ht="21.75" customHeight="1">
      <c r="A536" s="186"/>
      <c r="B536" s="184"/>
      <c r="C536" s="185"/>
      <c r="D536" s="185"/>
      <c r="F536" s="177">
        <f t="shared" si="17"/>
        <v>0</v>
      </c>
    </row>
    <row r="537" spans="1:6" ht="21.75" customHeight="1">
      <c r="A537" s="186"/>
      <c r="B537" s="184"/>
      <c r="C537" s="185"/>
      <c r="D537" s="185"/>
      <c r="F537" s="177">
        <f t="shared" si="17"/>
        <v>0</v>
      </c>
    </row>
    <row r="538" spans="1:6" ht="21.75" customHeight="1">
      <c r="A538" s="186"/>
      <c r="B538" s="184"/>
      <c r="C538" s="185"/>
      <c r="D538" s="185"/>
      <c r="F538" s="177">
        <f t="shared" si="17"/>
        <v>0</v>
      </c>
    </row>
    <row r="539" spans="1:6" ht="21.75" customHeight="1">
      <c r="A539" s="186"/>
      <c r="B539" s="184"/>
      <c r="C539" s="185"/>
      <c r="D539" s="185"/>
      <c r="F539" s="177">
        <f t="shared" si="17"/>
        <v>0</v>
      </c>
    </row>
    <row r="540" spans="1:6" ht="21.75" customHeight="1">
      <c r="A540" s="186"/>
      <c r="B540" s="184"/>
      <c r="C540" s="185"/>
      <c r="D540" s="185"/>
      <c r="F540" s="177">
        <f t="shared" si="17"/>
        <v>0</v>
      </c>
    </row>
    <row r="541" spans="1:6" ht="21.75" customHeight="1">
      <c r="A541" s="186"/>
      <c r="B541" s="184"/>
      <c r="C541" s="185"/>
      <c r="D541" s="185"/>
      <c r="F541" s="177">
        <f t="shared" si="17"/>
        <v>0</v>
      </c>
    </row>
    <row r="542" spans="1:6" ht="21.75" customHeight="1">
      <c r="A542" s="186"/>
      <c r="B542" s="184"/>
      <c r="C542" s="185"/>
      <c r="D542" s="185"/>
      <c r="F542" s="177">
        <f t="shared" si="17"/>
        <v>0</v>
      </c>
    </row>
    <row r="543" spans="1:6" ht="21.75" customHeight="1">
      <c r="A543" s="186"/>
      <c r="B543" s="184"/>
      <c r="C543" s="185"/>
      <c r="D543" s="185"/>
      <c r="F543" s="177">
        <f t="shared" si="17"/>
        <v>0</v>
      </c>
    </row>
    <row r="544" spans="1:6" ht="21.75" customHeight="1">
      <c r="A544" s="186"/>
      <c r="B544" s="184"/>
      <c r="C544" s="185"/>
      <c r="D544" s="185"/>
      <c r="F544" s="177">
        <f t="shared" si="17"/>
        <v>0</v>
      </c>
    </row>
    <row r="545" spans="1:6" ht="21.75" customHeight="1">
      <c r="A545" s="186"/>
      <c r="B545" s="184"/>
      <c r="C545" s="185"/>
      <c r="D545" s="185"/>
      <c r="F545" s="177">
        <f t="shared" si="17"/>
        <v>0</v>
      </c>
    </row>
    <row r="546" spans="1:6" ht="21.75" customHeight="1">
      <c r="A546" s="186"/>
      <c r="B546" s="184"/>
      <c r="C546" s="185"/>
      <c r="D546" s="185"/>
      <c r="F546" s="177">
        <f t="shared" si="17"/>
        <v>0</v>
      </c>
    </row>
    <row r="547" spans="1:6" ht="21.75" customHeight="1">
      <c r="A547" s="186"/>
      <c r="B547" s="184"/>
      <c r="C547" s="185"/>
      <c r="D547" s="185"/>
      <c r="F547" s="177">
        <f t="shared" si="17"/>
        <v>0</v>
      </c>
    </row>
    <row r="548" spans="1:6" ht="21.75" customHeight="1">
      <c r="A548" s="186"/>
      <c r="B548" s="184"/>
      <c r="C548" s="185"/>
      <c r="D548" s="185"/>
      <c r="F548" s="177">
        <f t="shared" si="17"/>
        <v>0</v>
      </c>
    </row>
    <row r="549" spans="1:6" ht="21.75" customHeight="1">
      <c r="A549" s="186"/>
      <c r="B549" s="184"/>
      <c r="C549" s="185"/>
      <c r="D549" s="185"/>
      <c r="F549" s="177">
        <f t="shared" si="17"/>
        <v>0</v>
      </c>
    </row>
    <row r="550" spans="1:6" ht="21.75" customHeight="1">
      <c r="A550" s="186"/>
      <c r="B550" s="184"/>
      <c r="C550" s="185"/>
      <c r="D550" s="185"/>
      <c r="F550" s="177">
        <f t="shared" si="17"/>
        <v>0</v>
      </c>
    </row>
    <row r="551" spans="1:6" ht="21.75" customHeight="1">
      <c r="A551" s="186"/>
      <c r="B551" s="184"/>
      <c r="C551" s="185"/>
      <c r="D551" s="185"/>
      <c r="F551" s="177">
        <f t="shared" si="17"/>
        <v>0</v>
      </c>
    </row>
    <row r="552" spans="1:6" ht="21.75" customHeight="1">
      <c r="A552" s="186"/>
      <c r="B552" s="184"/>
      <c r="C552" s="185"/>
      <c r="D552" s="185"/>
      <c r="F552" s="177">
        <f t="shared" si="17"/>
        <v>0</v>
      </c>
    </row>
    <row r="553" spans="1:6" ht="21.75" customHeight="1">
      <c r="A553" s="186"/>
      <c r="B553" s="184"/>
      <c r="C553" s="185"/>
      <c r="D553" s="185"/>
      <c r="F553" s="177">
        <f t="shared" si="17"/>
        <v>0</v>
      </c>
    </row>
    <row r="554" spans="1:6" ht="21.75" customHeight="1">
      <c r="A554" s="186"/>
      <c r="B554" s="184"/>
      <c r="C554" s="185"/>
      <c r="D554" s="185"/>
      <c r="F554" s="177">
        <f t="shared" si="17"/>
        <v>0</v>
      </c>
    </row>
    <row r="555" spans="1:6" ht="21.75" customHeight="1">
      <c r="A555" s="186"/>
      <c r="B555" s="184"/>
      <c r="C555" s="185"/>
      <c r="D555" s="185"/>
      <c r="F555" s="177">
        <f t="shared" si="17"/>
        <v>0</v>
      </c>
    </row>
    <row r="556" spans="1:6" ht="21.75" customHeight="1">
      <c r="A556" s="186"/>
      <c r="B556" s="184"/>
      <c r="C556" s="185"/>
      <c r="D556" s="185"/>
      <c r="F556" s="177">
        <f t="shared" si="17"/>
        <v>0</v>
      </c>
    </row>
    <row r="557" spans="1:6" ht="21.75" customHeight="1">
      <c r="A557" s="186"/>
      <c r="B557" s="184"/>
      <c r="C557" s="185"/>
      <c r="D557" s="185"/>
      <c r="F557" s="177">
        <f t="shared" si="17"/>
        <v>0</v>
      </c>
    </row>
    <row r="558" spans="1:6" ht="21.75" customHeight="1">
      <c r="A558" s="186"/>
      <c r="B558" s="184"/>
      <c r="C558" s="185"/>
      <c r="D558" s="185"/>
      <c r="F558" s="177">
        <f t="shared" si="17"/>
        <v>0</v>
      </c>
    </row>
    <row r="559" spans="1:6" ht="21.75" customHeight="1">
      <c r="A559" s="186"/>
      <c r="B559" s="184"/>
      <c r="C559" s="185"/>
      <c r="D559" s="185"/>
      <c r="F559" s="177">
        <f t="shared" si="17"/>
        <v>0</v>
      </c>
    </row>
    <row r="560" spans="1:6" ht="21.75" customHeight="1">
      <c r="A560" s="186"/>
      <c r="B560" s="184"/>
      <c r="C560" s="185"/>
      <c r="D560" s="185"/>
      <c r="F560" s="177">
        <f t="shared" si="17"/>
        <v>0</v>
      </c>
    </row>
    <row r="561" spans="1:6" ht="21.75" customHeight="1">
      <c r="A561" s="186"/>
      <c r="B561" s="184"/>
      <c r="C561" s="185"/>
      <c r="D561" s="185"/>
      <c r="F561" s="177">
        <f t="shared" si="17"/>
        <v>0</v>
      </c>
    </row>
    <row r="562" spans="1:6" ht="21.75" customHeight="1">
      <c r="A562" s="186"/>
      <c r="B562" s="184"/>
      <c r="C562" s="185"/>
      <c r="D562" s="185"/>
      <c r="F562" s="177">
        <f t="shared" si="17"/>
        <v>0</v>
      </c>
    </row>
    <row r="563" spans="1:6" ht="21.75" customHeight="1">
      <c r="A563" s="186"/>
      <c r="B563" s="184"/>
      <c r="C563" s="185"/>
      <c r="D563" s="185"/>
      <c r="F563" s="177">
        <f t="shared" si="17"/>
        <v>0</v>
      </c>
    </row>
    <row r="564" spans="1:6" ht="21.75" customHeight="1">
      <c r="A564" s="186"/>
      <c r="B564" s="184"/>
      <c r="C564" s="185"/>
      <c r="D564" s="185"/>
      <c r="F564" s="177">
        <f t="shared" si="17"/>
        <v>0</v>
      </c>
    </row>
    <row r="565" spans="1:6" ht="21.75" customHeight="1">
      <c r="A565" s="186"/>
      <c r="B565" s="184"/>
      <c r="C565" s="185"/>
      <c r="D565" s="185"/>
      <c r="F565" s="177">
        <f t="shared" si="17"/>
        <v>0</v>
      </c>
    </row>
    <row r="566" spans="1:6" ht="21.75" customHeight="1">
      <c r="A566" s="186"/>
      <c r="B566" s="184"/>
      <c r="C566" s="185"/>
      <c r="D566" s="185"/>
      <c r="F566" s="177">
        <f t="shared" si="17"/>
        <v>0</v>
      </c>
    </row>
    <row r="567" spans="1:6" ht="21.75" customHeight="1">
      <c r="A567" s="186"/>
      <c r="B567" s="184"/>
      <c r="C567" s="185"/>
      <c r="D567" s="185"/>
      <c r="F567" s="177">
        <f t="shared" si="17"/>
        <v>0</v>
      </c>
    </row>
    <row r="568" spans="1:6" ht="21.75" customHeight="1">
      <c r="A568" s="186"/>
      <c r="B568" s="184"/>
      <c r="C568" s="185"/>
      <c r="D568" s="185"/>
      <c r="F568" s="177">
        <f t="shared" si="17"/>
        <v>0</v>
      </c>
    </row>
    <row r="569" spans="1:6" ht="21.75" customHeight="1">
      <c r="A569" s="186"/>
      <c r="B569" s="184"/>
      <c r="C569" s="185"/>
      <c r="D569" s="185"/>
      <c r="F569" s="177">
        <f t="shared" si="17"/>
        <v>0</v>
      </c>
    </row>
    <row r="570" spans="1:6" ht="21.75" customHeight="1">
      <c r="A570" s="186"/>
      <c r="B570" s="184"/>
      <c r="C570" s="185"/>
      <c r="D570" s="185"/>
      <c r="F570" s="177">
        <f t="shared" si="17"/>
        <v>0</v>
      </c>
    </row>
    <row r="571" spans="1:6" ht="21.75" customHeight="1">
      <c r="A571" s="186"/>
      <c r="B571" s="184"/>
      <c r="C571" s="185"/>
      <c r="D571" s="185"/>
      <c r="F571" s="177">
        <f t="shared" si="17"/>
        <v>0</v>
      </c>
    </row>
    <row r="572" spans="1:6" ht="21.75" customHeight="1">
      <c r="A572" s="186"/>
      <c r="B572" s="184"/>
      <c r="C572" s="185"/>
      <c r="D572" s="185"/>
      <c r="F572" s="177">
        <f t="shared" si="17"/>
        <v>0</v>
      </c>
    </row>
    <row r="573" spans="1:6" ht="21.75" customHeight="1">
      <c r="A573" s="186"/>
      <c r="B573" s="184"/>
      <c r="C573" s="185"/>
      <c r="D573" s="185"/>
      <c r="F573" s="177">
        <f t="shared" si="17"/>
        <v>0</v>
      </c>
    </row>
    <row r="574" spans="1:6" ht="21.75" customHeight="1">
      <c r="A574" s="186"/>
      <c r="B574" s="184"/>
      <c r="C574" s="185"/>
      <c r="D574" s="185"/>
      <c r="F574" s="177">
        <f t="shared" si="17"/>
        <v>0</v>
      </c>
    </row>
    <row r="575" spans="1:6" ht="21.75" customHeight="1">
      <c r="A575" s="186"/>
      <c r="B575" s="184"/>
      <c r="C575" s="185"/>
      <c r="D575" s="185"/>
      <c r="F575" s="177">
        <f t="shared" si="17"/>
        <v>0</v>
      </c>
    </row>
    <row r="576" spans="1:6" ht="21.75" customHeight="1">
      <c r="A576" s="186"/>
      <c r="B576" s="184"/>
      <c r="C576" s="185"/>
      <c r="D576" s="185"/>
      <c r="F576" s="177">
        <f t="shared" si="17"/>
        <v>0</v>
      </c>
    </row>
    <row r="577" spans="1:6" ht="21.75" customHeight="1">
      <c r="A577" s="186"/>
      <c r="B577" s="184"/>
      <c r="C577" s="185"/>
      <c r="D577" s="185"/>
      <c r="F577" s="177">
        <f t="shared" si="17"/>
        <v>0</v>
      </c>
    </row>
    <row r="578" spans="1:6" ht="21.75" customHeight="1">
      <c r="A578" s="186"/>
      <c r="B578" s="184"/>
      <c r="C578" s="185"/>
      <c r="D578" s="185"/>
      <c r="F578" s="177">
        <f t="shared" si="17"/>
        <v>0</v>
      </c>
    </row>
    <row r="579" spans="1:6" ht="21.75" customHeight="1">
      <c r="A579" s="186"/>
      <c r="B579" s="184"/>
      <c r="C579" s="185"/>
      <c r="D579" s="185"/>
      <c r="F579" s="177">
        <f t="shared" ref="F579:F642" si="18">SUM(G579:Q579)</f>
        <v>0</v>
      </c>
    </row>
    <row r="580" spans="1:6" ht="21.75" customHeight="1">
      <c r="A580" s="186"/>
      <c r="B580" s="184"/>
      <c r="C580" s="185"/>
      <c r="D580" s="185"/>
      <c r="F580" s="177">
        <f t="shared" si="18"/>
        <v>0</v>
      </c>
    </row>
    <row r="581" spans="1:6" ht="21.75" customHeight="1">
      <c r="A581" s="186"/>
      <c r="B581" s="184"/>
      <c r="C581" s="185"/>
      <c r="D581" s="185"/>
      <c r="F581" s="177">
        <f t="shared" si="18"/>
        <v>0</v>
      </c>
    </row>
    <row r="582" spans="1:6" ht="21.75" customHeight="1">
      <c r="A582" s="186"/>
      <c r="B582" s="184"/>
      <c r="C582" s="185"/>
      <c r="D582" s="185"/>
      <c r="F582" s="177">
        <f t="shared" si="18"/>
        <v>0</v>
      </c>
    </row>
    <row r="583" spans="1:6" ht="21.75" customHeight="1">
      <c r="A583" s="186"/>
      <c r="B583" s="184"/>
      <c r="C583" s="185"/>
      <c r="D583" s="185"/>
      <c r="F583" s="177">
        <f t="shared" si="18"/>
        <v>0</v>
      </c>
    </row>
    <row r="584" spans="1:6" ht="21.75" customHeight="1">
      <c r="A584" s="186"/>
      <c r="B584" s="184"/>
      <c r="C584" s="185"/>
      <c r="D584" s="185"/>
      <c r="F584" s="177">
        <f t="shared" si="18"/>
        <v>0</v>
      </c>
    </row>
    <row r="585" spans="1:6" ht="21.75" customHeight="1">
      <c r="A585" s="186"/>
      <c r="B585" s="184"/>
      <c r="C585" s="185"/>
      <c r="D585" s="185"/>
      <c r="F585" s="177">
        <f t="shared" si="18"/>
        <v>0</v>
      </c>
    </row>
    <row r="586" spans="1:6" ht="21.75" customHeight="1">
      <c r="A586" s="186"/>
      <c r="B586" s="184"/>
      <c r="C586" s="185"/>
      <c r="D586" s="185"/>
      <c r="F586" s="177">
        <f t="shared" si="18"/>
        <v>0</v>
      </c>
    </row>
    <row r="587" spans="1:6" ht="21.75" customHeight="1">
      <c r="A587" s="186"/>
      <c r="B587" s="184"/>
      <c r="C587" s="185"/>
      <c r="D587" s="185"/>
      <c r="F587" s="177">
        <f t="shared" si="18"/>
        <v>0</v>
      </c>
    </row>
    <row r="588" spans="1:6" ht="21.75" customHeight="1">
      <c r="A588" s="186"/>
      <c r="B588" s="184"/>
      <c r="C588" s="185"/>
      <c r="D588" s="185"/>
      <c r="F588" s="177">
        <f t="shared" si="18"/>
        <v>0</v>
      </c>
    </row>
    <row r="589" spans="1:6" ht="21.75" customHeight="1">
      <c r="A589" s="186"/>
      <c r="B589" s="184"/>
      <c r="C589" s="185"/>
      <c r="D589" s="185"/>
      <c r="F589" s="177">
        <f t="shared" si="18"/>
        <v>0</v>
      </c>
    </row>
    <row r="590" spans="1:6" ht="21.75" customHeight="1">
      <c r="A590" s="186"/>
      <c r="B590" s="184"/>
      <c r="C590" s="185"/>
      <c r="D590" s="185"/>
      <c r="F590" s="177">
        <f t="shared" si="18"/>
        <v>0</v>
      </c>
    </row>
    <row r="591" spans="1:6" ht="21.75" customHeight="1">
      <c r="A591" s="186"/>
      <c r="B591" s="184"/>
      <c r="C591" s="185"/>
      <c r="D591" s="185"/>
      <c r="F591" s="177">
        <f t="shared" si="18"/>
        <v>0</v>
      </c>
    </row>
    <row r="592" spans="1:6" ht="21.75" customHeight="1">
      <c r="A592" s="186"/>
      <c r="B592" s="184"/>
      <c r="C592" s="185"/>
      <c r="D592" s="185"/>
      <c r="F592" s="177">
        <f t="shared" si="18"/>
        <v>0</v>
      </c>
    </row>
    <row r="593" spans="1:6" ht="21.75" customHeight="1">
      <c r="A593" s="186"/>
      <c r="B593" s="184"/>
      <c r="C593" s="185"/>
      <c r="D593" s="185"/>
      <c r="F593" s="177">
        <f t="shared" si="18"/>
        <v>0</v>
      </c>
    </row>
    <row r="594" spans="1:6" ht="21.75" customHeight="1">
      <c r="A594" s="186"/>
      <c r="B594" s="184"/>
      <c r="C594" s="185"/>
      <c r="D594" s="185"/>
      <c r="F594" s="177">
        <f t="shared" si="18"/>
        <v>0</v>
      </c>
    </row>
    <row r="595" spans="1:6" ht="21.75" customHeight="1">
      <c r="A595" s="186"/>
      <c r="B595" s="184"/>
      <c r="C595" s="185"/>
      <c r="D595" s="185"/>
      <c r="F595" s="177">
        <f t="shared" si="18"/>
        <v>0</v>
      </c>
    </row>
    <row r="596" spans="1:6" ht="21.75" customHeight="1">
      <c r="A596" s="186"/>
      <c r="B596" s="184"/>
      <c r="C596" s="185"/>
      <c r="D596" s="185"/>
      <c r="F596" s="177">
        <f t="shared" si="18"/>
        <v>0</v>
      </c>
    </row>
    <row r="597" spans="1:6" ht="21.75" customHeight="1">
      <c r="A597" s="186"/>
      <c r="B597" s="184"/>
      <c r="C597" s="185"/>
      <c r="D597" s="185"/>
      <c r="F597" s="177">
        <f t="shared" si="18"/>
        <v>0</v>
      </c>
    </row>
    <row r="598" spans="1:6" ht="21.75" customHeight="1">
      <c r="A598" s="186"/>
      <c r="B598" s="184"/>
      <c r="C598" s="185"/>
      <c r="D598" s="185"/>
      <c r="F598" s="177">
        <f t="shared" si="18"/>
        <v>0</v>
      </c>
    </row>
    <row r="599" spans="1:6" ht="21.75" customHeight="1">
      <c r="A599" s="186"/>
      <c r="B599" s="184"/>
      <c r="C599" s="185"/>
      <c r="D599" s="185"/>
      <c r="F599" s="177">
        <f t="shared" si="18"/>
        <v>0</v>
      </c>
    </row>
    <row r="600" spans="1:6" ht="21.75" customHeight="1">
      <c r="A600" s="186"/>
      <c r="B600" s="184"/>
      <c r="C600" s="185"/>
      <c r="D600" s="185"/>
      <c r="F600" s="177">
        <f t="shared" si="18"/>
        <v>0</v>
      </c>
    </row>
    <row r="601" spans="1:6" ht="21.75" customHeight="1">
      <c r="A601" s="186"/>
      <c r="B601" s="184"/>
      <c r="C601" s="185"/>
      <c r="D601" s="185"/>
      <c r="F601" s="177">
        <f t="shared" si="18"/>
        <v>0</v>
      </c>
    </row>
    <row r="602" spans="1:6" ht="21.75" customHeight="1">
      <c r="A602" s="186"/>
      <c r="B602" s="184"/>
      <c r="C602" s="185"/>
      <c r="D602" s="185"/>
      <c r="F602" s="177">
        <f t="shared" si="18"/>
        <v>0</v>
      </c>
    </row>
    <row r="603" spans="1:6" ht="21.75" customHeight="1">
      <c r="A603" s="186"/>
      <c r="B603" s="184"/>
      <c r="C603" s="185"/>
      <c r="D603" s="185"/>
      <c r="F603" s="177">
        <f t="shared" si="18"/>
        <v>0</v>
      </c>
    </row>
    <row r="604" spans="1:6" ht="21.75" customHeight="1">
      <c r="A604" s="186"/>
      <c r="B604" s="184"/>
      <c r="C604" s="185"/>
      <c r="D604" s="185"/>
      <c r="F604" s="177">
        <f t="shared" si="18"/>
        <v>0</v>
      </c>
    </row>
    <row r="605" spans="1:6" ht="21.75" customHeight="1">
      <c r="A605" s="186"/>
      <c r="B605" s="184"/>
      <c r="C605" s="185"/>
      <c r="D605" s="185"/>
      <c r="F605" s="177">
        <f t="shared" si="18"/>
        <v>0</v>
      </c>
    </row>
    <row r="606" spans="1:6" ht="21.75" customHeight="1">
      <c r="A606" s="186"/>
      <c r="B606" s="184"/>
      <c r="C606" s="185"/>
      <c r="D606" s="185"/>
      <c r="F606" s="177">
        <f t="shared" si="18"/>
        <v>0</v>
      </c>
    </row>
    <row r="607" spans="1:6" ht="21.75" customHeight="1">
      <c r="A607" s="186"/>
      <c r="B607" s="184"/>
      <c r="C607" s="185"/>
      <c r="D607" s="185"/>
      <c r="F607" s="177">
        <f t="shared" si="18"/>
        <v>0</v>
      </c>
    </row>
    <row r="608" spans="1:6" ht="21.75" customHeight="1">
      <c r="A608" s="186"/>
      <c r="B608" s="184"/>
      <c r="C608" s="185"/>
      <c r="D608" s="185"/>
      <c r="F608" s="177">
        <f t="shared" si="18"/>
        <v>0</v>
      </c>
    </row>
    <row r="609" spans="1:6" ht="21.75" customHeight="1">
      <c r="A609" s="186"/>
      <c r="B609" s="184"/>
      <c r="C609" s="185"/>
      <c r="D609" s="185"/>
      <c r="F609" s="177">
        <f t="shared" si="18"/>
        <v>0</v>
      </c>
    </row>
    <row r="610" spans="1:6" ht="21.75" customHeight="1">
      <c r="A610" s="186"/>
      <c r="B610" s="184"/>
      <c r="C610" s="185"/>
      <c r="D610" s="185"/>
      <c r="F610" s="177">
        <f t="shared" si="18"/>
        <v>0</v>
      </c>
    </row>
    <row r="611" spans="1:6" ht="21.75" customHeight="1">
      <c r="A611" s="186"/>
      <c r="B611" s="184"/>
      <c r="C611" s="185"/>
      <c r="D611" s="185"/>
      <c r="F611" s="177">
        <f t="shared" si="18"/>
        <v>0</v>
      </c>
    </row>
    <row r="612" spans="1:6" ht="21.75" customHeight="1">
      <c r="A612" s="186"/>
      <c r="B612" s="184"/>
      <c r="C612" s="185"/>
      <c r="D612" s="185"/>
      <c r="F612" s="177">
        <f t="shared" si="18"/>
        <v>0</v>
      </c>
    </row>
    <row r="613" spans="1:6" ht="21.75" customHeight="1">
      <c r="A613" s="186"/>
      <c r="B613" s="184"/>
      <c r="C613" s="185"/>
      <c r="D613" s="185"/>
      <c r="F613" s="177">
        <f t="shared" si="18"/>
        <v>0</v>
      </c>
    </row>
    <row r="614" spans="1:6" ht="21.75" customHeight="1">
      <c r="A614" s="186"/>
      <c r="B614" s="184"/>
      <c r="C614" s="185"/>
      <c r="D614" s="185"/>
      <c r="F614" s="177">
        <f t="shared" si="18"/>
        <v>0</v>
      </c>
    </row>
    <row r="615" spans="1:6" ht="21.75" customHeight="1">
      <c r="A615" s="186"/>
      <c r="B615" s="184"/>
      <c r="C615" s="185"/>
      <c r="D615" s="185"/>
      <c r="F615" s="177">
        <f t="shared" si="18"/>
        <v>0</v>
      </c>
    </row>
    <row r="616" spans="1:6" ht="21.75" customHeight="1">
      <c r="A616" s="186"/>
      <c r="B616" s="184"/>
      <c r="C616" s="185"/>
      <c r="D616" s="185"/>
      <c r="F616" s="177">
        <f t="shared" si="18"/>
        <v>0</v>
      </c>
    </row>
    <row r="617" spans="1:6" ht="21.75" customHeight="1">
      <c r="A617" s="186"/>
      <c r="B617" s="184"/>
      <c r="C617" s="185"/>
      <c r="D617" s="185"/>
      <c r="F617" s="177">
        <f t="shared" si="18"/>
        <v>0</v>
      </c>
    </row>
    <row r="618" spans="1:6" ht="21.75" customHeight="1">
      <c r="A618" s="186"/>
      <c r="B618" s="184"/>
      <c r="C618" s="185"/>
      <c r="D618" s="185"/>
      <c r="F618" s="177">
        <f t="shared" si="18"/>
        <v>0</v>
      </c>
    </row>
    <row r="619" spans="1:6" ht="21.75" customHeight="1">
      <c r="A619" s="186"/>
      <c r="B619" s="184"/>
      <c r="C619" s="185"/>
      <c r="D619" s="185"/>
      <c r="F619" s="177">
        <f t="shared" si="18"/>
        <v>0</v>
      </c>
    </row>
    <row r="620" spans="1:6" ht="21.75" customHeight="1">
      <c r="A620" s="186"/>
      <c r="B620" s="184"/>
      <c r="C620" s="185"/>
      <c r="D620" s="185"/>
      <c r="F620" s="177">
        <f t="shared" si="18"/>
        <v>0</v>
      </c>
    </row>
    <row r="621" spans="1:6" ht="21.75" customHeight="1">
      <c r="A621" s="186"/>
      <c r="B621" s="184"/>
      <c r="C621" s="185"/>
      <c r="D621" s="185"/>
      <c r="F621" s="177">
        <f t="shared" si="18"/>
        <v>0</v>
      </c>
    </row>
    <row r="622" spans="1:6" ht="21.75" customHeight="1">
      <c r="A622" s="186"/>
      <c r="B622" s="184"/>
      <c r="C622" s="185"/>
      <c r="D622" s="185"/>
      <c r="F622" s="177">
        <f t="shared" si="18"/>
        <v>0</v>
      </c>
    </row>
    <row r="623" spans="1:6" ht="21.75" customHeight="1">
      <c r="A623" s="186"/>
      <c r="B623" s="184"/>
      <c r="C623" s="185"/>
      <c r="D623" s="185"/>
      <c r="F623" s="177">
        <f t="shared" si="18"/>
        <v>0</v>
      </c>
    </row>
    <row r="624" spans="1:6" ht="21.75" customHeight="1">
      <c r="A624" s="186"/>
      <c r="B624" s="184"/>
      <c r="C624" s="185"/>
      <c r="D624" s="185"/>
      <c r="F624" s="177">
        <f t="shared" si="18"/>
        <v>0</v>
      </c>
    </row>
    <row r="625" spans="1:6" ht="21.75" customHeight="1">
      <c r="A625" s="186"/>
      <c r="B625" s="184"/>
      <c r="C625" s="185"/>
      <c r="D625" s="185"/>
      <c r="F625" s="177">
        <f t="shared" si="18"/>
        <v>0</v>
      </c>
    </row>
    <row r="626" spans="1:6" ht="21.75" customHeight="1">
      <c r="A626" s="186"/>
      <c r="B626" s="184"/>
      <c r="C626" s="185"/>
      <c r="D626" s="185"/>
      <c r="F626" s="177">
        <f t="shared" si="18"/>
        <v>0</v>
      </c>
    </row>
    <row r="627" spans="1:6" ht="21.75" customHeight="1">
      <c r="A627" s="186"/>
      <c r="B627" s="184"/>
      <c r="C627" s="185"/>
      <c r="D627" s="185"/>
      <c r="F627" s="177">
        <f t="shared" si="18"/>
        <v>0</v>
      </c>
    </row>
    <row r="628" spans="1:6" ht="21.75" customHeight="1">
      <c r="A628" s="186"/>
      <c r="B628" s="184"/>
      <c r="C628" s="185"/>
      <c r="D628" s="185"/>
      <c r="F628" s="177">
        <f t="shared" si="18"/>
        <v>0</v>
      </c>
    </row>
    <row r="629" spans="1:6" ht="21.75" customHeight="1">
      <c r="A629" s="186"/>
      <c r="B629" s="184"/>
      <c r="C629" s="185"/>
      <c r="D629" s="185"/>
      <c r="F629" s="177">
        <f t="shared" si="18"/>
        <v>0</v>
      </c>
    </row>
    <row r="630" spans="1:6" ht="21.75" customHeight="1">
      <c r="A630" s="186"/>
      <c r="B630" s="184"/>
      <c r="C630" s="185"/>
      <c r="D630" s="185"/>
      <c r="F630" s="177">
        <f t="shared" si="18"/>
        <v>0</v>
      </c>
    </row>
    <row r="631" spans="1:6" ht="21.75" customHeight="1">
      <c r="A631" s="186"/>
      <c r="B631" s="184"/>
      <c r="C631" s="185"/>
      <c r="D631" s="185"/>
      <c r="F631" s="177">
        <f t="shared" si="18"/>
        <v>0</v>
      </c>
    </row>
    <row r="632" spans="1:6" ht="21.75" customHeight="1">
      <c r="A632" s="186"/>
      <c r="B632" s="184"/>
      <c r="C632" s="185"/>
      <c r="D632" s="185"/>
      <c r="F632" s="177">
        <f t="shared" si="18"/>
        <v>0</v>
      </c>
    </row>
    <row r="633" spans="1:6" ht="21.75" customHeight="1">
      <c r="A633" s="186"/>
      <c r="B633" s="184"/>
      <c r="C633" s="185"/>
      <c r="D633" s="185"/>
      <c r="F633" s="177">
        <f t="shared" si="18"/>
        <v>0</v>
      </c>
    </row>
    <row r="634" spans="1:6" ht="21.75" customHeight="1">
      <c r="A634" s="186"/>
      <c r="B634" s="184"/>
      <c r="C634" s="185"/>
      <c r="D634" s="185"/>
      <c r="F634" s="177">
        <f t="shared" si="18"/>
        <v>0</v>
      </c>
    </row>
    <row r="635" spans="1:6" ht="21.75" customHeight="1">
      <c r="A635" s="186"/>
      <c r="B635" s="184"/>
      <c r="C635" s="185"/>
      <c r="D635" s="185"/>
      <c r="F635" s="177">
        <f t="shared" si="18"/>
        <v>0</v>
      </c>
    </row>
    <row r="636" spans="1:6" ht="21.75" customHeight="1">
      <c r="A636" s="186"/>
      <c r="B636" s="184"/>
      <c r="C636" s="185"/>
      <c r="D636" s="185"/>
      <c r="F636" s="177">
        <f t="shared" si="18"/>
        <v>0</v>
      </c>
    </row>
    <row r="637" spans="1:6" ht="21.75" customHeight="1">
      <c r="A637" s="186"/>
      <c r="B637" s="184"/>
      <c r="C637" s="185"/>
      <c r="D637" s="185"/>
      <c r="F637" s="177">
        <f t="shared" si="18"/>
        <v>0</v>
      </c>
    </row>
    <row r="638" spans="1:6" ht="21.75" customHeight="1">
      <c r="A638" s="186"/>
      <c r="B638" s="184"/>
      <c r="C638" s="185"/>
      <c r="D638" s="185"/>
      <c r="F638" s="177">
        <f t="shared" si="18"/>
        <v>0</v>
      </c>
    </row>
    <row r="639" spans="1:6" ht="21.75" customHeight="1">
      <c r="A639" s="186"/>
      <c r="B639" s="184"/>
      <c r="C639" s="185"/>
      <c r="D639" s="185"/>
      <c r="F639" s="177">
        <f t="shared" si="18"/>
        <v>0</v>
      </c>
    </row>
    <row r="640" spans="1:6" ht="21.75" customHeight="1">
      <c r="A640" s="186"/>
      <c r="B640" s="184"/>
      <c r="C640" s="185"/>
      <c r="D640" s="185"/>
      <c r="F640" s="177">
        <f t="shared" si="18"/>
        <v>0</v>
      </c>
    </row>
    <row r="641" spans="1:6" ht="21.75" customHeight="1">
      <c r="A641" s="186"/>
      <c r="B641" s="184"/>
      <c r="C641" s="185"/>
      <c r="D641" s="185"/>
      <c r="F641" s="177">
        <f t="shared" si="18"/>
        <v>0</v>
      </c>
    </row>
    <row r="642" spans="1:6" ht="21.75" customHeight="1">
      <c r="A642" s="186"/>
      <c r="B642" s="184"/>
      <c r="C642" s="185"/>
      <c r="D642" s="185"/>
      <c r="F642" s="177">
        <f t="shared" si="18"/>
        <v>0</v>
      </c>
    </row>
    <row r="643" spans="1:6" ht="21.75" customHeight="1">
      <c r="A643" s="186"/>
      <c r="B643" s="184"/>
      <c r="C643" s="185"/>
      <c r="D643" s="185"/>
      <c r="F643" s="177">
        <f t="shared" ref="F643:F706" si="19">SUM(G643:Q643)</f>
        <v>0</v>
      </c>
    </row>
    <row r="644" spans="1:6" ht="21.75" customHeight="1">
      <c r="A644" s="186"/>
      <c r="B644" s="184"/>
      <c r="C644" s="185"/>
      <c r="D644" s="185"/>
      <c r="F644" s="177">
        <f t="shared" si="19"/>
        <v>0</v>
      </c>
    </row>
    <row r="645" spans="1:6" ht="21.75" customHeight="1">
      <c r="A645" s="186"/>
      <c r="B645" s="184"/>
      <c r="C645" s="185"/>
      <c r="D645" s="185"/>
      <c r="F645" s="177">
        <f t="shared" si="19"/>
        <v>0</v>
      </c>
    </row>
    <row r="646" spans="1:6" ht="21.75" customHeight="1">
      <c r="A646" s="186"/>
      <c r="B646" s="184"/>
      <c r="C646" s="185"/>
      <c r="D646" s="185"/>
      <c r="F646" s="177">
        <f t="shared" si="19"/>
        <v>0</v>
      </c>
    </row>
    <row r="647" spans="1:6" ht="21.75" customHeight="1">
      <c r="A647" s="186"/>
      <c r="B647" s="184"/>
      <c r="C647" s="185"/>
      <c r="D647" s="185"/>
      <c r="F647" s="177">
        <f t="shared" si="19"/>
        <v>0</v>
      </c>
    </row>
    <row r="648" spans="1:6" ht="21.75" customHeight="1">
      <c r="A648" s="186"/>
      <c r="B648" s="184"/>
      <c r="C648" s="185"/>
      <c r="D648" s="185"/>
      <c r="F648" s="177">
        <f t="shared" si="19"/>
        <v>0</v>
      </c>
    </row>
    <row r="649" spans="1:6" ht="21.75" customHeight="1">
      <c r="A649" s="186"/>
      <c r="B649" s="184"/>
      <c r="C649" s="185"/>
      <c r="D649" s="185"/>
      <c r="F649" s="177">
        <f t="shared" si="19"/>
        <v>0</v>
      </c>
    </row>
    <row r="650" spans="1:6" ht="21.75" customHeight="1">
      <c r="A650" s="186"/>
      <c r="B650" s="184"/>
      <c r="C650" s="185"/>
      <c r="D650" s="185"/>
      <c r="F650" s="177">
        <f t="shared" si="19"/>
        <v>0</v>
      </c>
    </row>
    <row r="651" spans="1:6" ht="21.75" customHeight="1">
      <c r="A651" s="186"/>
      <c r="B651" s="184"/>
      <c r="C651" s="185"/>
      <c r="D651" s="185"/>
      <c r="F651" s="177">
        <f t="shared" si="19"/>
        <v>0</v>
      </c>
    </row>
    <row r="652" spans="1:6" ht="21.75" customHeight="1">
      <c r="A652" s="186"/>
      <c r="B652" s="184"/>
      <c r="C652" s="185"/>
      <c r="D652" s="185"/>
      <c r="F652" s="177">
        <f t="shared" si="19"/>
        <v>0</v>
      </c>
    </row>
    <row r="653" spans="1:6" ht="21.75" customHeight="1">
      <c r="A653" s="186"/>
      <c r="B653" s="184"/>
      <c r="C653" s="185"/>
      <c r="D653" s="185"/>
      <c r="F653" s="177">
        <f t="shared" si="19"/>
        <v>0</v>
      </c>
    </row>
    <row r="654" spans="1:6" ht="21.75" customHeight="1">
      <c r="A654" s="186"/>
      <c r="B654" s="184"/>
      <c r="C654" s="185"/>
      <c r="D654" s="185"/>
      <c r="F654" s="177">
        <f t="shared" si="19"/>
        <v>0</v>
      </c>
    </row>
    <row r="655" spans="1:6" ht="21.75" customHeight="1">
      <c r="A655" s="186"/>
      <c r="B655" s="184"/>
      <c r="C655" s="185"/>
      <c r="D655" s="185"/>
      <c r="F655" s="177">
        <f t="shared" si="19"/>
        <v>0</v>
      </c>
    </row>
    <row r="656" spans="1:6" ht="21.75" customHeight="1">
      <c r="A656" s="186"/>
      <c r="B656" s="184"/>
      <c r="C656" s="185"/>
      <c r="D656" s="185"/>
      <c r="F656" s="177">
        <f t="shared" si="19"/>
        <v>0</v>
      </c>
    </row>
    <row r="657" spans="1:6" ht="21.75" customHeight="1">
      <c r="A657" s="186"/>
      <c r="B657" s="184"/>
      <c r="C657" s="185"/>
      <c r="D657" s="185"/>
      <c r="F657" s="177">
        <f t="shared" si="19"/>
        <v>0</v>
      </c>
    </row>
    <row r="658" spans="1:6" ht="21.75" customHeight="1">
      <c r="A658" s="186"/>
      <c r="B658" s="184"/>
      <c r="C658" s="185"/>
      <c r="D658" s="185"/>
      <c r="F658" s="177">
        <f t="shared" si="19"/>
        <v>0</v>
      </c>
    </row>
    <row r="659" spans="1:6" ht="21.75" customHeight="1">
      <c r="A659" s="186"/>
      <c r="B659" s="184"/>
      <c r="C659" s="185"/>
      <c r="D659" s="185"/>
      <c r="F659" s="177">
        <f t="shared" si="19"/>
        <v>0</v>
      </c>
    </row>
    <row r="660" spans="1:6" ht="21.75" customHeight="1">
      <c r="A660" s="186"/>
      <c r="B660" s="184"/>
      <c r="C660" s="185"/>
      <c r="D660" s="185"/>
      <c r="F660" s="177">
        <f t="shared" si="19"/>
        <v>0</v>
      </c>
    </row>
    <row r="661" spans="1:6" ht="21.75" customHeight="1">
      <c r="A661" s="186"/>
      <c r="B661" s="184"/>
      <c r="C661" s="185"/>
      <c r="D661" s="185"/>
      <c r="F661" s="177">
        <f t="shared" si="19"/>
        <v>0</v>
      </c>
    </row>
    <row r="662" spans="1:6" ht="21.75" customHeight="1">
      <c r="A662" s="186"/>
      <c r="B662" s="184"/>
      <c r="C662" s="185"/>
      <c r="D662" s="185"/>
      <c r="F662" s="177">
        <f t="shared" si="19"/>
        <v>0</v>
      </c>
    </row>
    <row r="663" spans="1:6" ht="21.75" customHeight="1">
      <c r="A663" s="186"/>
      <c r="B663" s="184"/>
      <c r="C663" s="185"/>
      <c r="D663" s="185"/>
      <c r="F663" s="177">
        <f t="shared" si="19"/>
        <v>0</v>
      </c>
    </row>
    <row r="664" spans="1:6" ht="21.75" customHeight="1">
      <c r="A664" s="186"/>
      <c r="B664" s="184"/>
      <c r="C664" s="185"/>
      <c r="D664" s="185"/>
      <c r="F664" s="177">
        <f t="shared" si="19"/>
        <v>0</v>
      </c>
    </row>
    <row r="665" spans="1:6" ht="21.75" customHeight="1">
      <c r="A665" s="186"/>
      <c r="B665" s="184"/>
      <c r="C665" s="185"/>
      <c r="D665" s="185"/>
      <c r="F665" s="177">
        <f t="shared" si="19"/>
        <v>0</v>
      </c>
    </row>
    <row r="666" spans="1:6" ht="21.75" customHeight="1">
      <c r="A666" s="186"/>
      <c r="B666" s="184"/>
      <c r="C666" s="185"/>
      <c r="D666" s="185"/>
      <c r="F666" s="177">
        <f t="shared" si="19"/>
        <v>0</v>
      </c>
    </row>
    <row r="667" spans="1:6" ht="21.75" customHeight="1">
      <c r="A667" s="186"/>
      <c r="B667" s="184"/>
      <c r="C667" s="185"/>
      <c r="D667" s="185"/>
      <c r="F667" s="177">
        <f t="shared" si="19"/>
        <v>0</v>
      </c>
    </row>
    <row r="668" spans="1:6" ht="21.75" customHeight="1">
      <c r="A668" s="186"/>
      <c r="B668" s="184"/>
      <c r="C668" s="185"/>
      <c r="D668" s="185"/>
      <c r="F668" s="177">
        <f t="shared" si="19"/>
        <v>0</v>
      </c>
    </row>
    <row r="669" spans="1:6" ht="21.75" customHeight="1">
      <c r="A669" s="186"/>
      <c r="B669" s="184"/>
      <c r="C669" s="185"/>
      <c r="D669" s="185"/>
      <c r="F669" s="177">
        <f t="shared" si="19"/>
        <v>0</v>
      </c>
    </row>
    <row r="670" spans="1:6" ht="21.75" customHeight="1">
      <c r="A670" s="186"/>
      <c r="B670" s="184"/>
      <c r="C670" s="185"/>
      <c r="D670" s="185"/>
      <c r="F670" s="177">
        <f t="shared" si="19"/>
        <v>0</v>
      </c>
    </row>
    <row r="671" spans="1:6" ht="21.75" customHeight="1">
      <c r="A671" s="186"/>
      <c r="B671" s="184"/>
      <c r="C671" s="185"/>
      <c r="D671" s="185"/>
      <c r="F671" s="177">
        <f t="shared" si="19"/>
        <v>0</v>
      </c>
    </row>
    <row r="672" spans="1:6" ht="21.75" customHeight="1">
      <c r="A672" s="186"/>
      <c r="B672" s="184"/>
      <c r="C672" s="185"/>
      <c r="D672" s="185"/>
      <c r="F672" s="177">
        <f t="shared" si="19"/>
        <v>0</v>
      </c>
    </row>
    <row r="673" spans="1:6" ht="21.75" customHeight="1">
      <c r="A673" s="186"/>
      <c r="B673" s="184"/>
      <c r="C673" s="185"/>
      <c r="D673" s="185"/>
      <c r="F673" s="177">
        <f t="shared" si="19"/>
        <v>0</v>
      </c>
    </row>
    <row r="674" spans="1:6" ht="21.75" customHeight="1">
      <c r="A674" s="186"/>
      <c r="B674" s="184"/>
      <c r="C674" s="185"/>
      <c r="D674" s="185"/>
      <c r="F674" s="177">
        <f t="shared" si="19"/>
        <v>0</v>
      </c>
    </row>
    <row r="675" spans="1:6" ht="21.75" customHeight="1">
      <c r="A675" s="186"/>
      <c r="B675" s="184"/>
      <c r="C675" s="185"/>
      <c r="D675" s="185"/>
      <c r="F675" s="177">
        <f t="shared" si="19"/>
        <v>0</v>
      </c>
    </row>
    <row r="676" spans="1:6" ht="21.75" customHeight="1">
      <c r="A676" s="186"/>
      <c r="B676" s="184"/>
      <c r="C676" s="185"/>
      <c r="D676" s="185"/>
      <c r="F676" s="177">
        <f t="shared" si="19"/>
        <v>0</v>
      </c>
    </row>
    <row r="677" spans="1:6" ht="21.75" customHeight="1">
      <c r="A677" s="186"/>
      <c r="B677" s="184"/>
      <c r="C677" s="185"/>
      <c r="D677" s="185"/>
      <c r="F677" s="177">
        <f t="shared" si="19"/>
        <v>0</v>
      </c>
    </row>
    <row r="678" spans="1:6" ht="21.75" customHeight="1">
      <c r="A678" s="186"/>
      <c r="B678" s="184"/>
      <c r="C678" s="185"/>
      <c r="D678" s="185"/>
      <c r="F678" s="177">
        <f t="shared" si="19"/>
        <v>0</v>
      </c>
    </row>
    <row r="679" spans="1:6" ht="21.75" customHeight="1">
      <c r="A679" s="186"/>
      <c r="B679" s="184"/>
      <c r="C679" s="185"/>
      <c r="D679" s="185"/>
      <c r="F679" s="177">
        <f t="shared" si="19"/>
        <v>0</v>
      </c>
    </row>
    <row r="680" spans="1:6" ht="21.75" customHeight="1">
      <c r="A680" s="186"/>
      <c r="B680" s="184"/>
      <c r="C680" s="185"/>
      <c r="D680" s="185"/>
      <c r="F680" s="177">
        <f t="shared" si="19"/>
        <v>0</v>
      </c>
    </row>
    <row r="681" spans="1:6" ht="21.75" customHeight="1">
      <c r="A681" s="186"/>
      <c r="B681" s="184"/>
      <c r="C681" s="185"/>
      <c r="D681" s="185"/>
      <c r="F681" s="177">
        <f t="shared" si="19"/>
        <v>0</v>
      </c>
    </row>
    <row r="682" spans="1:6" ht="21.75" customHeight="1">
      <c r="A682" s="186"/>
      <c r="B682" s="184"/>
      <c r="C682" s="185"/>
      <c r="D682" s="185"/>
      <c r="F682" s="177">
        <f t="shared" si="19"/>
        <v>0</v>
      </c>
    </row>
    <row r="683" spans="1:6" ht="21.75" customHeight="1">
      <c r="A683" s="186"/>
      <c r="B683" s="184"/>
      <c r="C683" s="185"/>
      <c r="D683" s="185"/>
      <c r="F683" s="177">
        <f t="shared" si="19"/>
        <v>0</v>
      </c>
    </row>
    <row r="684" spans="1:6" ht="21.75" customHeight="1">
      <c r="A684" s="186"/>
      <c r="B684" s="184"/>
      <c r="C684" s="185"/>
      <c r="D684" s="185"/>
      <c r="F684" s="177">
        <f t="shared" si="19"/>
        <v>0</v>
      </c>
    </row>
    <row r="685" spans="1:6" ht="21.75" customHeight="1">
      <c r="A685" s="186"/>
      <c r="B685" s="184"/>
      <c r="C685" s="185"/>
      <c r="D685" s="185"/>
      <c r="F685" s="177">
        <f t="shared" si="19"/>
        <v>0</v>
      </c>
    </row>
    <row r="686" spans="1:6" ht="21.75" customHeight="1">
      <c r="A686" s="186"/>
      <c r="B686" s="184"/>
      <c r="C686" s="185"/>
      <c r="D686" s="185"/>
      <c r="F686" s="177">
        <f t="shared" si="19"/>
        <v>0</v>
      </c>
    </row>
    <row r="687" spans="1:6" ht="21.75" customHeight="1">
      <c r="A687" s="186"/>
      <c r="B687" s="184"/>
      <c r="C687" s="185"/>
      <c r="D687" s="185"/>
      <c r="F687" s="177">
        <f t="shared" si="19"/>
        <v>0</v>
      </c>
    </row>
    <row r="688" spans="1:6" ht="21.75" customHeight="1">
      <c r="A688" s="186"/>
      <c r="B688" s="184"/>
      <c r="C688" s="185"/>
      <c r="D688" s="185"/>
      <c r="F688" s="177">
        <f t="shared" si="19"/>
        <v>0</v>
      </c>
    </row>
    <row r="689" spans="1:6" ht="21.75" customHeight="1">
      <c r="A689" s="186"/>
      <c r="B689" s="184"/>
      <c r="C689" s="185"/>
      <c r="D689" s="185"/>
      <c r="F689" s="177">
        <f t="shared" si="19"/>
        <v>0</v>
      </c>
    </row>
    <row r="690" spans="1:6" ht="21.75" customHeight="1">
      <c r="A690" s="186"/>
      <c r="B690" s="184"/>
      <c r="C690" s="185"/>
      <c r="D690" s="185"/>
      <c r="F690" s="177">
        <f t="shared" si="19"/>
        <v>0</v>
      </c>
    </row>
    <row r="691" spans="1:6" ht="21.75" customHeight="1">
      <c r="A691" s="186"/>
      <c r="B691" s="184"/>
      <c r="C691" s="185"/>
      <c r="D691" s="185"/>
      <c r="F691" s="177">
        <f t="shared" si="19"/>
        <v>0</v>
      </c>
    </row>
    <row r="692" spans="1:6" ht="21.75" customHeight="1">
      <c r="A692" s="186"/>
      <c r="B692" s="184"/>
      <c r="C692" s="185"/>
      <c r="D692" s="185"/>
      <c r="F692" s="177">
        <f t="shared" si="19"/>
        <v>0</v>
      </c>
    </row>
    <row r="693" spans="1:6" ht="21.75" customHeight="1">
      <c r="A693" s="186"/>
      <c r="B693" s="184"/>
      <c r="C693" s="185"/>
      <c r="D693" s="185"/>
      <c r="F693" s="177">
        <f t="shared" si="19"/>
        <v>0</v>
      </c>
    </row>
    <row r="694" spans="1:6" ht="21.75" customHeight="1">
      <c r="A694" s="186"/>
      <c r="B694" s="184"/>
      <c r="C694" s="185"/>
      <c r="D694" s="185"/>
      <c r="F694" s="177">
        <f t="shared" si="19"/>
        <v>0</v>
      </c>
    </row>
    <row r="695" spans="1:6" ht="21.75" customHeight="1">
      <c r="A695" s="186"/>
      <c r="B695" s="184"/>
      <c r="C695" s="185"/>
      <c r="D695" s="185"/>
      <c r="F695" s="177">
        <f t="shared" si="19"/>
        <v>0</v>
      </c>
    </row>
    <row r="696" spans="1:6" ht="21.75" customHeight="1">
      <c r="A696" s="186"/>
      <c r="B696" s="184"/>
      <c r="C696" s="185"/>
      <c r="D696" s="185"/>
      <c r="F696" s="177">
        <f t="shared" si="19"/>
        <v>0</v>
      </c>
    </row>
    <row r="697" spans="1:6" ht="21.75" customHeight="1">
      <c r="A697" s="186"/>
      <c r="B697" s="184"/>
      <c r="C697" s="185"/>
      <c r="D697" s="185"/>
      <c r="F697" s="177">
        <f t="shared" si="19"/>
        <v>0</v>
      </c>
    </row>
    <row r="698" spans="1:6" ht="21.75" customHeight="1">
      <c r="A698" s="186"/>
      <c r="B698" s="184"/>
      <c r="C698" s="185"/>
      <c r="D698" s="185"/>
      <c r="F698" s="177">
        <f t="shared" si="19"/>
        <v>0</v>
      </c>
    </row>
    <row r="699" spans="1:6" ht="21.75" customHeight="1">
      <c r="A699" s="186"/>
      <c r="B699" s="184"/>
      <c r="C699" s="185"/>
      <c r="D699" s="185"/>
      <c r="F699" s="177">
        <f t="shared" si="19"/>
        <v>0</v>
      </c>
    </row>
    <row r="700" spans="1:6" ht="21.75" customHeight="1">
      <c r="A700" s="186"/>
      <c r="B700" s="184"/>
      <c r="C700" s="185"/>
      <c r="D700" s="185"/>
      <c r="F700" s="177">
        <f t="shared" si="19"/>
        <v>0</v>
      </c>
    </row>
    <row r="701" spans="1:6" ht="21.75" customHeight="1">
      <c r="A701" s="186"/>
      <c r="B701" s="184"/>
      <c r="C701" s="185"/>
      <c r="D701" s="185"/>
      <c r="F701" s="177">
        <f t="shared" si="19"/>
        <v>0</v>
      </c>
    </row>
    <row r="702" spans="1:6" ht="21.75" customHeight="1">
      <c r="A702" s="186"/>
      <c r="B702" s="184"/>
      <c r="C702" s="185"/>
      <c r="D702" s="185"/>
      <c r="F702" s="177">
        <f t="shared" si="19"/>
        <v>0</v>
      </c>
    </row>
    <row r="703" spans="1:6" ht="21.75" customHeight="1">
      <c r="A703" s="186"/>
      <c r="B703" s="184"/>
      <c r="C703" s="185"/>
      <c r="D703" s="185"/>
      <c r="F703" s="177">
        <f t="shared" si="19"/>
        <v>0</v>
      </c>
    </row>
    <row r="704" spans="1:6" ht="21.75" customHeight="1">
      <c r="A704" s="186"/>
      <c r="B704" s="184"/>
      <c r="C704" s="185"/>
      <c r="D704" s="185"/>
      <c r="F704" s="177">
        <f t="shared" si="19"/>
        <v>0</v>
      </c>
    </row>
    <row r="705" spans="1:6" ht="21.75" customHeight="1">
      <c r="A705" s="186"/>
      <c r="B705" s="184"/>
      <c r="C705" s="185"/>
      <c r="D705" s="185"/>
      <c r="F705" s="177">
        <f t="shared" si="19"/>
        <v>0</v>
      </c>
    </row>
    <row r="706" spans="1:6" ht="21.75" customHeight="1">
      <c r="A706" s="186"/>
      <c r="B706" s="184"/>
      <c r="C706" s="185"/>
      <c r="D706" s="185"/>
      <c r="F706" s="177">
        <f t="shared" si="19"/>
        <v>0</v>
      </c>
    </row>
    <row r="707" spans="1:6" ht="21.75" customHeight="1">
      <c r="A707" s="186"/>
      <c r="B707" s="184"/>
      <c r="C707" s="185"/>
      <c r="D707" s="185"/>
      <c r="F707" s="177">
        <f t="shared" ref="F707:F770" si="20">SUM(G707:Q707)</f>
        <v>0</v>
      </c>
    </row>
    <row r="708" spans="1:6" ht="21.75" customHeight="1">
      <c r="A708" s="186"/>
      <c r="B708" s="184"/>
      <c r="C708" s="185"/>
      <c r="D708" s="185"/>
      <c r="F708" s="177">
        <f t="shared" si="20"/>
        <v>0</v>
      </c>
    </row>
    <row r="709" spans="1:6" ht="21.75" customHeight="1">
      <c r="A709" s="186"/>
      <c r="B709" s="184"/>
      <c r="C709" s="185"/>
      <c r="D709" s="185"/>
      <c r="F709" s="177">
        <f t="shared" si="20"/>
        <v>0</v>
      </c>
    </row>
    <row r="710" spans="1:6" ht="21.75" customHeight="1">
      <c r="A710" s="186"/>
      <c r="B710" s="184"/>
      <c r="C710" s="185"/>
      <c r="D710" s="185"/>
      <c r="F710" s="177">
        <f t="shared" si="20"/>
        <v>0</v>
      </c>
    </row>
    <row r="711" spans="1:6" ht="21.75" customHeight="1">
      <c r="A711" s="186"/>
      <c r="B711" s="184"/>
      <c r="C711" s="185"/>
      <c r="D711" s="185"/>
      <c r="F711" s="177">
        <f t="shared" si="20"/>
        <v>0</v>
      </c>
    </row>
    <row r="712" spans="1:6" ht="21.75" customHeight="1">
      <c r="A712" s="186"/>
      <c r="B712" s="184"/>
      <c r="C712" s="185"/>
      <c r="D712" s="185"/>
      <c r="F712" s="177">
        <f t="shared" si="20"/>
        <v>0</v>
      </c>
    </row>
    <row r="713" spans="1:6" ht="21.75" customHeight="1">
      <c r="A713" s="186"/>
      <c r="B713" s="184"/>
      <c r="C713" s="185"/>
      <c r="D713" s="185"/>
      <c r="F713" s="177">
        <f t="shared" si="20"/>
        <v>0</v>
      </c>
    </row>
    <row r="714" spans="1:6" ht="21.75" customHeight="1">
      <c r="A714" s="186"/>
      <c r="B714" s="184"/>
      <c r="C714" s="185"/>
      <c r="D714" s="185"/>
      <c r="F714" s="177">
        <f t="shared" si="20"/>
        <v>0</v>
      </c>
    </row>
    <row r="715" spans="1:6" ht="21.75" customHeight="1">
      <c r="A715" s="186"/>
      <c r="B715" s="184"/>
      <c r="C715" s="185"/>
      <c r="D715" s="185"/>
      <c r="F715" s="177">
        <f t="shared" si="20"/>
        <v>0</v>
      </c>
    </row>
    <row r="716" spans="1:6" ht="21.75" customHeight="1">
      <c r="A716" s="186"/>
      <c r="B716" s="184"/>
      <c r="C716" s="185"/>
      <c r="D716" s="185"/>
      <c r="F716" s="177">
        <f t="shared" si="20"/>
        <v>0</v>
      </c>
    </row>
    <row r="717" spans="1:6" ht="21.75" customHeight="1">
      <c r="A717" s="186"/>
      <c r="B717" s="184"/>
      <c r="C717" s="185"/>
      <c r="D717" s="185"/>
      <c r="F717" s="177">
        <f t="shared" si="20"/>
        <v>0</v>
      </c>
    </row>
    <row r="718" spans="1:6" ht="21.75" customHeight="1">
      <c r="A718" s="186"/>
      <c r="B718" s="184"/>
      <c r="C718" s="185"/>
      <c r="D718" s="185"/>
      <c r="F718" s="177">
        <f t="shared" si="20"/>
        <v>0</v>
      </c>
    </row>
    <row r="719" spans="1:6" ht="21.75" customHeight="1">
      <c r="A719" s="186"/>
      <c r="B719" s="184"/>
      <c r="C719" s="185"/>
      <c r="D719" s="185"/>
      <c r="F719" s="177">
        <f t="shared" si="20"/>
        <v>0</v>
      </c>
    </row>
    <row r="720" spans="1:6" ht="21.75" customHeight="1">
      <c r="A720" s="186"/>
      <c r="B720" s="184"/>
      <c r="C720" s="185"/>
      <c r="D720" s="185"/>
      <c r="F720" s="177">
        <f t="shared" si="20"/>
        <v>0</v>
      </c>
    </row>
    <row r="721" spans="1:6" ht="21.75" customHeight="1">
      <c r="A721" s="186"/>
      <c r="B721" s="184"/>
      <c r="C721" s="185"/>
      <c r="D721" s="185"/>
      <c r="F721" s="177">
        <f t="shared" si="20"/>
        <v>0</v>
      </c>
    </row>
    <row r="722" spans="1:6" ht="21.75" customHeight="1">
      <c r="A722" s="186"/>
      <c r="B722" s="184"/>
      <c r="C722" s="185"/>
      <c r="D722" s="185"/>
      <c r="F722" s="177">
        <f t="shared" si="20"/>
        <v>0</v>
      </c>
    </row>
    <row r="723" spans="1:6" ht="21.75" customHeight="1">
      <c r="A723" s="186"/>
      <c r="B723" s="184"/>
      <c r="C723" s="185"/>
      <c r="D723" s="185"/>
      <c r="F723" s="177">
        <f t="shared" si="20"/>
        <v>0</v>
      </c>
    </row>
    <row r="724" spans="1:6" ht="21.75" customHeight="1">
      <c r="A724" s="186"/>
      <c r="B724" s="184"/>
      <c r="C724" s="185"/>
      <c r="D724" s="185"/>
      <c r="F724" s="177">
        <f t="shared" si="20"/>
        <v>0</v>
      </c>
    </row>
    <row r="725" spans="1:6" ht="21.75" customHeight="1">
      <c r="A725" s="186"/>
      <c r="B725" s="184"/>
      <c r="C725" s="185"/>
      <c r="D725" s="185"/>
      <c r="F725" s="177">
        <f t="shared" si="20"/>
        <v>0</v>
      </c>
    </row>
    <row r="726" spans="1:6" ht="21.75" customHeight="1">
      <c r="A726" s="186"/>
      <c r="B726" s="184"/>
      <c r="C726" s="185"/>
      <c r="D726" s="185"/>
      <c r="F726" s="177">
        <f t="shared" si="20"/>
        <v>0</v>
      </c>
    </row>
    <row r="727" spans="1:6" ht="21.75" customHeight="1">
      <c r="A727" s="186"/>
      <c r="B727" s="184"/>
      <c r="C727" s="185"/>
      <c r="D727" s="185"/>
      <c r="F727" s="177">
        <f t="shared" si="20"/>
        <v>0</v>
      </c>
    </row>
    <row r="728" spans="1:6" ht="21.75" customHeight="1">
      <c r="A728" s="186"/>
      <c r="B728" s="184"/>
      <c r="C728" s="185"/>
      <c r="D728" s="185"/>
      <c r="F728" s="177">
        <f t="shared" si="20"/>
        <v>0</v>
      </c>
    </row>
    <row r="729" spans="1:6" ht="21.75" customHeight="1">
      <c r="A729" s="186"/>
      <c r="B729" s="184"/>
      <c r="C729" s="185"/>
      <c r="D729" s="185"/>
      <c r="F729" s="177">
        <f t="shared" si="20"/>
        <v>0</v>
      </c>
    </row>
    <row r="730" spans="1:6" ht="21.75" customHeight="1">
      <c r="A730" s="186"/>
      <c r="B730" s="184"/>
      <c r="C730" s="185"/>
      <c r="D730" s="185"/>
      <c r="F730" s="177">
        <f t="shared" si="20"/>
        <v>0</v>
      </c>
    </row>
    <row r="731" spans="1:6" ht="21.75" customHeight="1">
      <c r="A731" s="186"/>
      <c r="B731" s="184"/>
      <c r="C731" s="185"/>
      <c r="D731" s="185"/>
      <c r="F731" s="177">
        <f t="shared" si="20"/>
        <v>0</v>
      </c>
    </row>
    <row r="732" spans="1:6" ht="21.75" customHeight="1">
      <c r="A732" s="186"/>
      <c r="B732" s="184"/>
      <c r="C732" s="185"/>
      <c r="D732" s="185"/>
      <c r="F732" s="177">
        <f t="shared" si="20"/>
        <v>0</v>
      </c>
    </row>
    <row r="733" spans="1:6" ht="21.75" customHeight="1">
      <c r="A733" s="186"/>
      <c r="B733" s="184"/>
      <c r="C733" s="185"/>
      <c r="D733" s="185"/>
      <c r="F733" s="177">
        <f t="shared" si="20"/>
        <v>0</v>
      </c>
    </row>
    <row r="734" spans="1:6" ht="21.75" customHeight="1">
      <c r="A734" s="186"/>
      <c r="B734" s="184"/>
      <c r="C734" s="185"/>
      <c r="D734" s="185"/>
      <c r="F734" s="177">
        <f t="shared" si="20"/>
        <v>0</v>
      </c>
    </row>
    <row r="735" spans="1:6" ht="21.75" customHeight="1">
      <c r="A735" s="186"/>
      <c r="B735" s="184"/>
      <c r="C735" s="185"/>
      <c r="D735" s="185"/>
      <c r="F735" s="177">
        <f t="shared" si="20"/>
        <v>0</v>
      </c>
    </row>
    <row r="736" spans="1:6" ht="21.75" customHeight="1">
      <c r="A736" s="186"/>
      <c r="B736" s="184"/>
      <c r="C736" s="185"/>
      <c r="D736" s="185"/>
      <c r="F736" s="177">
        <f t="shared" si="20"/>
        <v>0</v>
      </c>
    </row>
    <row r="737" spans="1:6" ht="21.75" customHeight="1">
      <c r="A737" s="186"/>
      <c r="B737" s="184"/>
      <c r="C737" s="185"/>
      <c r="D737" s="185"/>
      <c r="F737" s="177">
        <f t="shared" si="20"/>
        <v>0</v>
      </c>
    </row>
    <row r="738" spans="1:6" ht="21.75" customHeight="1">
      <c r="A738" s="186"/>
      <c r="B738" s="184"/>
      <c r="C738" s="185"/>
      <c r="D738" s="185"/>
      <c r="F738" s="177">
        <f t="shared" si="20"/>
        <v>0</v>
      </c>
    </row>
    <row r="739" spans="1:6" ht="21.75" customHeight="1">
      <c r="A739" s="186"/>
      <c r="B739" s="184"/>
      <c r="C739" s="185"/>
      <c r="D739" s="185"/>
      <c r="F739" s="177">
        <f t="shared" si="20"/>
        <v>0</v>
      </c>
    </row>
    <row r="740" spans="1:6" ht="21.75" customHeight="1">
      <c r="A740" s="186"/>
      <c r="B740" s="184"/>
      <c r="C740" s="185"/>
      <c r="D740" s="185"/>
      <c r="F740" s="177">
        <f t="shared" si="20"/>
        <v>0</v>
      </c>
    </row>
    <row r="741" spans="1:6" ht="21.75" customHeight="1">
      <c r="A741" s="186"/>
      <c r="B741" s="184"/>
      <c r="C741" s="185"/>
      <c r="D741" s="185"/>
      <c r="F741" s="177">
        <f t="shared" si="20"/>
        <v>0</v>
      </c>
    </row>
    <row r="742" spans="1:6" ht="21.75" customHeight="1">
      <c r="A742" s="186"/>
      <c r="B742" s="184"/>
      <c r="C742" s="185"/>
      <c r="D742" s="185"/>
      <c r="F742" s="177">
        <f t="shared" si="20"/>
        <v>0</v>
      </c>
    </row>
    <row r="743" spans="1:6" ht="21.75" customHeight="1">
      <c r="A743" s="186"/>
      <c r="B743" s="184"/>
      <c r="C743" s="185"/>
      <c r="D743" s="185"/>
      <c r="F743" s="177">
        <f t="shared" si="20"/>
        <v>0</v>
      </c>
    </row>
    <row r="744" spans="1:6" ht="21.75" customHeight="1">
      <c r="A744" s="186"/>
      <c r="B744" s="184"/>
      <c r="C744" s="185"/>
      <c r="D744" s="185"/>
      <c r="F744" s="177">
        <f t="shared" si="20"/>
        <v>0</v>
      </c>
    </row>
    <row r="745" spans="1:6" ht="21.75" customHeight="1">
      <c r="A745" s="186"/>
      <c r="B745" s="184"/>
      <c r="C745" s="185"/>
      <c r="D745" s="185"/>
      <c r="F745" s="177">
        <f t="shared" si="20"/>
        <v>0</v>
      </c>
    </row>
    <row r="746" spans="1:6" ht="21.75" customHeight="1">
      <c r="A746" s="186"/>
      <c r="B746" s="184"/>
      <c r="C746" s="185"/>
      <c r="D746" s="185"/>
      <c r="F746" s="177">
        <f t="shared" si="20"/>
        <v>0</v>
      </c>
    </row>
    <row r="747" spans="1:6" ht="21.75" customHeight="1">
      <c r="A747" s="186"/>
      <c r="B747" s="184"/>
      <c r="C747" s="185"/>
      <c r="D747" s="185"/>
      <c r="F747" s="177">
        <f t="shared" si="20"/>
        <v>0</v>
      </c>
    </row>
    <row r="748" spans="1:6" ht="21.75" customHeight="1">
      <c r="A748" s="186"/>
      <c r="B748" s="184"/>
      <c r="C748" s="185"/>
      <c r="D748" s="185"/>
      <c r="F748" s="177">
        <f t="shared" si="20"/>
        <v>0</v>
      </c>
    </row>
    <row r="749" spans="1:6" ht="21.75" customHeight="1">
      <c r="A749" s="186"/>
      <c r="B749" s="184"/>
      <c r="C749" s="185"/>
      <c r="D749" s="185"/>
      <c r="F749" s="177">
        <f t="shared" si="20"/>
        <v>0</v>
      </c>
    </row>
    <row r="750" spans="1:6" ht="21.75" customHeight="1">
      <c r="A750" s="186"/>
      <c r="B750" s="184"/>
      <c r="C750" s="185"/>
      <c r="D750" s="185"/>
      <c r="F750" s="177">
        <f t="shared" si="20"/>
        <v>0</v>
      </c>
    </row>
    <row r="751" spans="1:6" ht="21.75" customHeight="1">
      <c r="A751" s="186"/>
      <c r="B751" s="184"/>
      <c r="C751" s="185"/>
      <c r="D751" s="185"/>
      <c r="F751" s="177">
        <f t="shared" si="20"/>
        <v>0</v>
      </c>
    </row>
    <row r="752" spans="1:6" ht="21.75" customHeight="1">
      <c r="A752" s="186"/>
      <c r="B752" s="184"/>
      <c r="C752" s="185"/>
      <c r="D752" s="185"/>
      <c r="F752" s="177">
        <f t="shared" si="20"/>
        <v>0</v>
      </c>
    </row>
    <row r="753" spans="1:6" ht="21.75" customHeight="1">
      <c r="A753" s="186"/>
      <c r="B753" s="184"/>
      <c r="C753" s="185"/>
      <c r="D753" s="185"/>
      <c r="F753" s="177">
        <f t="shared" si="20"/>
        <v>0</v>
      </c>
    </row>
    <row r="754" spans="1:6" ht="21.75" customHeight="1">
      <c r="A754" s="186"/>
      <c r="B754" s="184"/>
      <c r="C754" s="185"/>
      <c r="D754" s="185"/>
      <c r="F754" s="177">
        <f t="shared" si="20"/>
        <v>0</v>
      </c>
    </row>
    <row r="755" spans="1:6" ht="21.75" customHeight="1">
      <c r="A755" s="186"/>
      <c r="B755" s="184"/>
      <c r="C755" s="185"/>
      <c r="D755" s="185"/>
      <c r="F755" s="177">
        <f t="shared" si="20"/>
        <v>0</v>
      </c>
    </row>
    <row r="756" spans="1:6" ht="21.75" customHeight="1">
      <c r="A756" s="186"/>
      <c r="B756" s="184"/>
      <c r="C756" s="185"/>
      <c r="D756" s="185"/>
      <c r="F756" s="177">
        <f t="shared" si="20"/>
        <v>0</v>
      </c>
    </row>
    <row r="757" spans="1:6" ht="21.75" customHeight="1">
      <c r="A757" s="186"/>
      <c r="B757" s="184"/>
      <c r="C757" s="185"/>
      <c r="D757" s="185"/>
      <c r="F757" s="177">
        <f t="shared" si="20"/>
        <v>0</v>
      </c>
    </row>
    <row r="758" spans="1:6" ht="21.75" customHeight="1">
      <c r="A758" s="186"/>
      <c r="B758" s="184"/>
      <c r="C758" s="185"/>
      <c r="D758" s="185"/>
      <c r="F758" s="177">
        <f t="shared" si="20"/>
        <v>0</v>
      </c>
    </row>
    <row r="759" spans="1:6" ht="21.75" customHeight="1">
      <c r="A759" s="186"/>
      <c r="B759" s="184"/>
      <c r="C759" s="185"/>
      <c r="D759" s="185"/>
      <c r="F759" s="177">
        <f t="shared" si="20"/>
        <v>0</v>
      </c>
    </row>
    <row r="760" spans="1:6" ht="21.75" customHeight="1">
      <c r="A760" s="186"/>
      <c r="B760" s="184"/>
      <c r="C760" s="185"/>
      <c r="D760" s="185"/>
      <c r="F760" s="177">
        <f t="shared" si="20"/>
        <v>0</v>
      </c>
    </row>
    <row r="761" spans="1:6" ht="21.75" customHeight="1">
      <c r="A761" s="186"/>
      <c r="B761" s="184"/>
      <c r="C761" s="185"/>
      <c r="D761" s="185"/>
      <c r="F761" s="177">
        <f t="shared" si="20"/>
        <v>0</v>
      </c>
    </row>
    <row r="762" spans="1:6" ht="21.75" customHeight="1">
      <c r="A762" s="186"/>
      <c r="B762" s="184"/>
      <c r="C762" s="185"/>
      <c r="D762" s="185"/>
      <c r="F762" s="177">
        <f t="shared" si="20"/>
        <v>0</v>
      </c>
    </row>
    <row r="763" spans="1:6" ht="21.75" customHeight="1">
      <c r="A763" s="186"/>
      <c r="B763" s="184"/>
      <c r="C763" s="185"/>
      <c r="D763" s="185"/>
      <c r="F763" s="177">
        <f t="shared" si="20"/>
        <v>0</v>
      </c>
    </row>
    <row r="764" spans="1:6" ht="21.75" customHeight="1">
      <c r="A764" s="186"/>
      <c r="B764" s="184"/>
      <c r="C764" s="185"/>
      <c r="D764" s="185"/>
      <c r="F764" s="177">
        <f t="shared" si="20"/>
        <v>0</v>
      </c>
    </row>
    <row r="765" spans="1:6" ht="21.75" customHeight="1">
      <c r="A765" s="186"/>
      <c r="B765" s="184"/>
      <c r="C765" s="185"/>
      <c r="D765" s="185"/>
      <c r="F765" s="177">
        <f t="shared" si="20"/>
        <v>0</v>
      </c>
    </row>
    <row r="766" spans="1:6" ht="21.75" customHeight="1">
      <c r="A766" s="186"/>
      <c r="B766" s="184"/>
      <c r="C766" s="185"/>
      <c r="D766" s="185"/>
      <c r="F766" s="177">
        <f t="shared" si="20"/>
        <v>0</v>
      </c>
    </row>
    <row r="767" spans="1:6" ht="21.75" customHeight="1">
      <c r="A767" s="186"/>
      <c r="B767" s="184"/>
      <c r="C767" s="185"/>
      <c r="D767" s="185"/>
      <c r="F767" s="177">
        <f t="shared" si="20"/>
        <v>0</v>
      </c>
    </row>
    <row r="768" spans="1:6" ht="21.75" customHeight="1">
      <c r="A768" s="186"/>
      <c r="B768" s="184"/>
      <c r="C768" s="185"/>
      <c r="D768" s="185"/>
      <c r="F768" s="177">
        <f t="shared" si="20"/>
        <v>0</v>
      </c>
    </row>
    <row r="769" spans="1:6" ht="21.75" customHeight="1">
      <c r="A769" s="186"/>
      <c r="B769" s="184"/>
      <c r="C769" s="185"/>
      <c r="D769" s="185"/>
      <c r="F769" s="177">
        <f t="shared" si="20"/>
        <v>0</v>
      </c>
    </row>
    <row r="770" spans="1:6" ht="21.75" customHeight="1">
      <c r="A770" s="186"/>
      <c r="B770" s="184"/>
      <c r="C770" s="185"/>
      <c r="D770" s="185"/>
      <c r="F770" s="177">
        <f t="shared" si="20"/>
        <v>0</v>
      </c>
    </row>
    <row r="771" spans="1:6" ht="21.75" customHeight="1">
      <c r="A771" s="186"/>
      <c r="B771" s="184"/>
      <c r="C771" s="185"/>
      <c r="D771" s="185"/>
      <c r="F771" s="177">
        <f t="shared" ref="F771:F834" si="21">SUM(G771:Q771)</f>
        <v>0</v>
      </c>
    </row>
    <row r="772" spans="1:6" ht="21.75" customHeight="1">
      <c r="A772" s="186"/>
      <c r="B772" s="184"/>
      <c r="C772" s="185"/>
      <c r="D772" s="185"/>
      <c r="F772" s="177">
        <f t="shared" si="21"/>
        <v>0</v>
      </c>
    </row>
    <row r="773" spans="1:6" ht="21.75" customHeight="1">
      <c r="A773" s="186"/>
      <c r="B773" s="184"/>
      <c r="C773" s="185"/>
      <c r="D773" s="185"/>
      <c r="F773" s="177">
        <f t="shared" si="21"/>
        <v>0</v>
      </c>
    </row>
    <row r="774" spans="1:6" ht="21.75" customHeight="1">
      <c r="A774" s="186"/>
      <c r="B774" s="184"/>
      <c r="C774" s="185"/>
      <c r="D774" s="185"/>
      <c r="F774" s="177">
        <f t="shared" si="21"/>
        <v>0</v>
      </c>
    </row>
    <row r="775" spans="1:6" ht="21.75" customHeight="1">
      <c r="A775" s="186"/>
      <c r="B775" s="184"/>
      <c r="C775" s="185"/>
      <c r="D775" s="185"/>
      <c r="F775" s="177">
        <f t="shared" si="21"/>
        <v>0</v>
      </c>
    </row>
    <row r="776" spans="1:6" ht="21.75" customHeight="1">
      <c r="A776" s="186"/>
      <c r="B776" s="184"/>
      <c r="C776" s="185"/>
      <c r="D776" s="185"/>
      <c r="F776" s="177">
        <f t="shared" si="21"/>
        <v>0</v>
      </c>
    </row>
    <row r="777" spans="1:6" ht="21.75" customHeight="1">
      <c r="A777" s="186"/>
      <c r="B777" s="184"/>
      <c r="C777" s="185"/>
      <c r="D777" s="185"/>
      <c r="F777" s="177">
        <f t="shared" si="21"/>
        <v>0</v>
      </c>
    </row>
    <row r="778" spans="1:6" ht="21.75" customHeight="1">
      <c r="A778" s="186"/>
      <c r="B778" s="184"/>
      <c r="C778" s="185"/>
      <c r="D778" s="185"/>
      <c r="F778" s="177">
        <f t="shared" si="21"/>
        <v>0</v>
      </c>
    </row>
    <row r="779" spans="1:6" ht="21.75" customHeight="1">
      <c r="A779" s="186"/>
      <c r="B779" s="184"/>
      <c r="C779" s="185"/>
      <c r="D779" s="185"/>
      <c r="F779" s="177">
        <f t="shared" si="21"/>
        <v>0</v>
      </c>
    </row>
    <row r="780" spans="1:6" ht="21.75" customHeight="1">
      <c r="A780" s="186"/>
      <c r="B780" s="184"/>
      <c r="C780" s="185"/>
      <c r="D780" s="185"/>
      <c r="F780" s="177">
        <f t="shared" si="21"/>
        <v>0</v>
      </c>
    </row>
    <row r="781" spans="1:6" ht="21.75" customHeight="1">
      <c r="A781" s="186"/>
      <c r="B781" s="184"/>
      <c r="C781" s="185"/>
      <c r="D781" s="185"/>
      <c r="F781" s="177">
        <f t="shared" si="21"/>
        <v>0</v>
      </c>
    </row>
    <row r="782" spans="1:6" ht="21.75" customHeight="1">
      <c r="A782" s="186"/>
      <c r="B782" s="184"/>
      <c r="C782" s="185"/>
      <c r="D782" s="185"/>
      <c r="F782" s="177">
        <f t="shared" si="21"/>
        <v>0</v>
      </c>
    </row>
    <row r="783" spans="1:6" ht="21.75" customHeight="1">
      <c r="A783" s="186"/>
      <c r="B783" s="184"/>
      <c r="C783" s="185"/>
      <c r="D783" s="185"/>
      <c r="F783" s="177">
        <f t="shared" si="21"/>
        <v>0</v>
      </c>
    </row>
    <row r="784" spans="1:6" ht="21.75" customHeight="1">
      <c r="A784" s="186"/>
      <c r="B784" s="184"/>
      <c r="C784" s="185"/>
      <c r="D784" s="185"/>
      <c r="F784" s="177">
        <f t="shared" si="21"/>
        <v>0</v>
      </c>
    </row>
    <row r="785" spans="1:6" ht="21.75" customHeight="1">
      <c r="A785" s="186"/>
      <c r="B785" s="184"/>
      <c r="C785" s="185"/>
      <c r="D785" s="185"/>
      <c r="F785" s="177">
        <f t="shared" si="21"/>
        <v>0</v>
      </c>
    </row>
    <row r="786" spans="1:6" ht="21.75" customHeight="1">
      <c r="A786" s="186"/>
      <c r="B786" s="184"/>
      <c r="C786" s="185"/>
      <c r="D786" s="185"/>
      <c r="F786" s="177">
        <f t="shared" si="21"/>
        <v>0</v>
      </c>
    </row>
    <row r="787" spans="1:6" ht="21.75" customHeight="1">
      <c r="A787" s="186"/>
      <c r="B787" s="184"/>
      <c r="C787" s="185"/>
      <c r="D787" s="185"/>
      <c r="F787" s="177">
        <f t="shared" si="21"/>
        <v>0</v>
      </c>
    </row>
    <row r="788" spans="1:6" ht="21.75" customHeight="1">
      <c r="A788" s="186"/>
      <c r="B788" s="184"/>
      <c r="C788" s="185"/>
      <c r="D788" s="185"/>
      <c r="F788" s="177">
        <f t="shared" si="21"/>
        <v>0</v>
      </c>
    </row>
    <row r="789" spans="1:6" ht="21.75" customHeight="1">
      <c r="A789" s="186"/>
      <c r="B789" s="184"/>
      <c r="C789" s="185"/>
      <c r="D789" s="185"/>
      <c r="F789" s="177">
        <f t="shared" si="21"/>
        <v>0</v>
      </c>
    </row>
    <row r="790" spans="1:6" ht="21.75" customHeight="1">
      <c r="A790" s="186"/>
      <c r="B790" s="184"/>
      <c r="C790" s="185"/>
      <c r="D790" s="185"/>
      <c r="F790" s="177">
        <f t="shared" si="21"/>
        <v>0</v>
      </c>
    </row>
    <row r="791" spans="1:6" ht="21.75" customHeight="1">
      <c r="A791" s="186"/>
      <c r="B791" s="184"/>
      <c r="C791" s="185"/>
      <c r="D791" s="185"/>
      <c r="F791" s="177">
        <f t="shared" si="21"/>
        <v>0</v>
      </c>
    </row>
    <row r="792" spans="1:6" ht="21.75" customHeight="1">
      <c r="A792" s="186"/>
      <c r="B792" s="184"/>
      <c r="C792" s="185"/>
      <c r="D792" s="185"/>
      <c r="F792" s="177">
        <f t="shared" si="21"/>
        <v>0</v>
      </c>
    </row>
    <row r="793" spans="1:6" ht="21.75" customHeight="1">
      <c r="A793" s="186"/>
      <c r="B793" s="184"/>
      <c r="C793" s="185"/>
      <c r="D793" s="185"/>
      <c r="F793" s="177">
        <f t="shared" si="21"/>
        <v>0</v>
      </c>
    </row>
    <row r="794" spans="1:6" ht="21.75" customHeight="1">
      <c r="A794" s="186"/>
      <c r="B794" s="184"/>
      <c r="C794" s="185"/>
      <c r="D794" s="185"/>
      <c r="F794" s="177">
        <f t="shared" si="21"/>
        <v>0</v>
      </c>
    </row>
    <row r="795" spans="1:6" ht="21.75" customHeight="1">
      <c r="A795" s="186"/>
      <c r="B795" s="184"/>
      <c r="C795" s="185"/>
      <c r="D795" s="185"/>
      <c r="F795" s="177">
        <f t="shared" si="21"/>
        <v>0</v>
      </c>
    </row>
    <row r="796" spans="1:6" ht="21.75" customHeight="1">
      <c r="A796" s="186"/>
      <c r="B796" s="184"/>
      <c r="C796" s="185"/>
      <c r="D796" s="185"/>
      <c r="F796" s="177">
        <f t="shared" si="21"/>
        <v>0</v>
      </c>
    </row>
    <row r="797" spans="1:6" ht="21.75" customHeight="1">
      <c r="A797" s="186"/>
      <c r="B797" s="184"/>
      <c r="C797" s="185"/>
      <c r="D797" s="185"/>
      <c r="F797" s="177">
        <f t="shared" si="21"/>
        <v>0</v>
      </c>
    </row>
    <row r="798" spans="1:6" ht="21.75" customHeight="1">
      <c r="A798" s="186"/>
      <c r="B798" s="184"/>
      <c r="C798" s="185"/>
      <c r="D798" s="185"/>
      <c r="F798" s="177">
        <f t="shared" si="21"/>
        <v>0</v>
      </c>
    </row>
    <row r="799" spans="1:6" ht="21.75" customHeight="1">
      <c r="A799" s="186"/>
      <c r="B799" s="184"/>
      <c r="C799" s="185"/>
      <c r="D799" s="185"/>
      <c r="F799" s="177">
        <f t="shared" si="21"/>
        <v>0</v>
      </c>
    </row>
    <row r="800" spans="1:6" ht="21.75" customHeight="1">
      <c r="A800" s="186"/>
      <c r="B800" s="184"/>
      <c r="C800" s="185"/>
      <c r="D800" s="185"/>
      <c r="F800" s="177">
        <f t="shared" si="21"/>
        <v>0</v>
      </c>
    </row>
    <row r="801" spans="1:6" ht="21.75" customHeight="1">
      <c r="A801" s="186"/>
      <c r="B801" s="184"/>
      <c r="C801" s="185"/>
      <c r="D801" s="185"/>
      <c r="F801" s="177">
        <f t="shared" si="21"/>
        <v>0</v>
      </c>
    </row>
    <row r="802" spans="1:6" ht="21.75" customHeight="1">
      <c r="A802" s="186"/>
      <c r="B802" s="184"/>
      <c r="C802" s="185"/>
      <c r="D802" s="185"/>
      <c r="F802" s="177">
        <f t="shared" si="21"/>
        <v>0</v>
      </c>
    </row>
    <row r="803" spans="1:6" ht="21.75" customHeight="1">
      <c r="A803" s="186"/>
      <c r="B803" s="184"/>
      <c r="C803" s="185"/>
      <c r="D803" s="185"/>
      <c r="F803" s="177">
        <f t="shared" si="21"/>
        <v>0</v>
      </c>
    </row>
    <row r="804" spans="1:6" ht="21.75" customHeight="1">
      <c r="A804" s="186"/>
      <c r="B804" s="184"/>
      <c r="C804" s="185"/>
      <c r="D804" s="185"/>
      <c r="F804" s="177">
        <f t="shared" si="21"/>
        <v>0</v>
      </c>
    </row>
    <row r="805" spans="1:6" ht="21.75" customHeight="1">
      <c r="A805" s="186"/>
      <c r="B805" s="184"/>
      <c r="C805" s="185"/>
      <c r="D805" s="185"/>
      <c r="F805" s="177">
        <f t="shared" si="21"/>
        <v>0</v>
      </c>
    </row>
    <row r="806" spans="1:6" ht="21.75" customHeight="1">
      <c r="A806" s="186"/>
      <c r="B806" s="184"/>
      <c r="C806" s="185"/>
      <c r="D806" s="185"/>
      <c r="F806" s="177">
        <f t="shared" si="21"/>
        <v>0</v>
      </c>
    </row>
    <row r="807" spans="1:6" ht="21.75" customHeight="1">
      <c r="A807" s="186"/>
      <c r="B807" s="184"/>
      <c r="C807" s="185"/>
      <c r="D807" s="185"/>
      <c r="F807" s="177">
        <f t="shared" si="21"/>
        <v>0</v>
      </c>
    </row>
    <row r="808" spans="1:6" ht="21.75" customHeight="1">
      <c r="A808" s="186"/>
      <c r="B808" s="184"/>
      <c r="C808" s="185"/>
      <c r="D808" s="185"/>
      <c r="F808" s="177">
        <f t="shared" si="21"/>
        <v>0</v>
      </c>
    </row>
    <row r="809" spans="1:6" ht="21.75" customHeight="1">
      <c r="A809" s="186"/>
      <c r="B809" s="184"/>
      <c r="C809" s="185"/>
      <c r="D809" s="185"/>
      <c r="F809" s="177">
        <f t="shared" si="21"/>
        <v>0</v>
      </c>
    </row>
    <row r="810" spans="1:6" ht="21.75" customHeight="1">
      <c r="A810" s="186"/>
      <c r="B810" s="184"/>
      <c r="C810" s="185"/>
      <c r="D810" s="185"/>
      <c r="F810" s="177">
        <f t="shared" si="21"/>
        <v>0</v>
      </c>
    </row>
    <row r="811" spans="1:6" ht="21.75" customHeight="1">
      <c r="A811" s="186"/>
      <c r="B811" s="184"/>
      <c r="C811" s="185"/>
      <c r="D811" s="185"/>
      <c r="F811" s="177">
        <f t="shared" si="21"/>
        <v>0</v>
      </c>
    </row>
    <row r="812" spans="1:6" ht="21.75" customHeight="1">
      <c r="A812" s="186"/>
      <c r="B812" s="184"/>
      <c r="C812" s="185"/>
      <c r="D812" s="185"/>
      <c r="F812" s="177">
        <f t="shared" si="21"/>
        <v>0</v>
      </c>
    </row>
    <row r="813" spans="1:6" ht="21.75" customHeight="1">
      <c r="A813" s="186"/>
      <c r="B813" s="184"/>
      <c r="C813" s="185"/>
      <c r="D813" s="185"/>
      <c r="F813" s="177">
        <f t="shared" si="21"/>
        <v>0</v>
      </c>
    </row>
    <row r="814" spans="1:6" ht="21.75" customHeight="1">
      <c r="A814" s="186"/>
      <c r="B814" s="184"/>
      <c r="C814" s="185"/>
      <c r="D814" s="185"/>
      <c r="F814" s="177">
        <f t="shared" si="21"/>
        <v>0</v>
      </c>
    </row>
    <row r="815" spans="1:6" ht="21.75" customHeight="1">
      <c r="A815" s="186"/>
      <c r="B815" s="184"/>
      <c r="C815" s="185"/>
      <c r="D815" s="185"/>
      <c r="F815" s="177">
        <f t="shared" si="21"/>
        <v>0</v>
      </c>
    </row>
    <row r="816" spans="1:6" ht="21.75" customHeight="1">
      <c r="A816" s="186"/>
      <c r="B816" s="184"/>
      <c r="C816" s="185"/>
      <c r="D816" s="185"/>
      <c r="F816" s="177">
        <f t="shared" si="21"/>
        <v>0</v>
      </c>
    </row>
    <row r="817" spans="1:6" ht="21.75" customHeight="1">
      <c r="A817" s="186"/>
      <c r="B817" s="184"/>
      <c r="C817" s="185"/>
      <c r="D817" s="185"/>
      <c r="F817" s="177">
        <f t="shared" si="21"/>
        <v>0</v>
      </c>
    </row>
    <row r="818" spans="1:6" ht="21.75" customHeight="1">
      <c r="A818" s="186"/>
      <c r="B818" s="184"/>
      <c r="C818" s="185"/>
      <c r="D818" s="185"/>
      <c r="F818" s="177">
        <f t="shared" si="21"/>
        <v>0</v>
      </c>
    </row>
    <row r="819" spans="1:6" ht="21.75" customHeight="1">
      <c r="A819" s="186"/>
      <c r="B819" s="184"/>
      <c r="C819" s="185"/>
      <c r="D819" s="185"/>
      <c r="F819" s="177">
        <f t="shared" si="21"/>
        <v>0</v>
      </c>
    </row>
    <row r="820" spans="1:6" ht="21.75" customHeight="1">
      <c r="A820" s="186"/>
      <c r="B820" s="184"/>
      <c r="C820" s="185"/>
      <c r="D820" s="185"/>
      <c r="F820" s="177">
        <f t="shared" si="21"/>
        <v>0</v>
      </c>
    </row>
    <row r="821" spans="1:6" ht="21.75" customHeight="1">
      <c r="A821" s="186"/>
      <c r="B821" s="184"/>
      <c r="C821" s="185"/>
      <c r="D821" s="185"/>
      <c r="F821" s="177">
        <f t="shared" si="21"/>
        <v>0</v>
      </c>
    </row>
    <row r="822" spans="1:6" ht="21.75" customHeight="1">
      <c r="A822" s="186"/>
      <c r="B822" s="184"/>
      <c r="C822" s="185"/>
      <c r="D822" s="185"/>
      <c r="F822" s="177">
        <f t="shared" si="21"/>
        <v>0</v>
      </c>
    </row>
    <row r="823" spans="1:6" ht="21.75" customHeight="1">
      <c r="A823" s="186"/>
      <c r="B823" s="184"/>
      <c r="C823" s="185"/>
      <c r="D823" s="185"/>
      <c r="F823" s="177">
        <f t="shared" si="21"/>
        <v>0</v>
      </c>
    </row>
    <row r="824" spans="1:6" ht="21.75" customHeight="1">
      <c r="A824" s="186"/>
      <c r="B824" s="184"/>
      <c r="C824" s="185"/>
      <c r="D824" s="185"/>
      <c r="F824" s="177">
        <f t="shared" si="21"/>
        <v>0</v>
      </c>
    </row>
    <row r="825" spans="1:6" ht="21.75" customHeight="1">
      <c r="A825" s="186"/>
      <c r="B825" s="184"/>
      <c r="C825" s="185"/>
      <c r="D825" s="185"/>
      <c r="F825" s="177">
        <f t="shared" si="21"/>
        <v>0</v>
      </c>
    </row>
    <row r="826" spans="1:6" ht="21.75" customHeight="1">
      <c r="A826" s="186"/>
      <c r="B826" s="184"/>
      <c r="C826" s="185"/>
      <c r="D826" s="185"/>
      <c r="F826" s="177">
        <f t="shared" si="21"/>
        <v>0</v>
      </c>
    </row>
    <row r="827" spans="1:6" ht="21.75" customHeight="1">
      <c r="A827" s="186"/>
      <c r="B827" s="184"/>
      <c r="C827" s="185"/>
      <c r="D827" s="185"/>
      <c r="F827" s="177">
        <f t="shared" si="21"/>
        <v>0</v>
      </c>
    </row>
    <row r="828" spans="1:6" ht="21.75" customHeight="1">
      <c r="A828" s="186"/>
      <c r="B828" s="184"/>
      <c r="C828" s="185"/>
      <c r="D828" s="185"/>
      <c r="F828" s="177">
        <f t="shared" si="21"/>
        <v>0</v>
      </c>
    </row>
    <row r="829" spans="1:6" ht="21.75" customHeight="1">
      <c r="A829" s="186"/>
      <c r="B829" s="184"/>
      <c r="C829" s="185"/>
      <c r="D829" s="185"/>
      <c r="F829" s="177">
        <f t="shared" si="21"/>
        <v>0</v>
      </c>
    </row>
    <row r="830" spans="1:6" ht="21.75" customHeight="1">
      <c r="A830" s="186"/>
      <c r="B830" s="184"/>
      <c r="C830" s="185"/>
      <c r="D830" s="185"/>
      <c r="F830" s="177">
        <f t="shared" si="21"/>
        <v>0</v>
      </c>
    </row>
    <row r="831" spans="1:6" ht="21.75" customHeight="1">
      <c r="A831" s="186"/>
      <c r="B831" s="184"/>
      <c r="C831" s="185"/>
      <c r="D831" s="185"/>
      <c r="F831" s="177">
        <f t="shared" si="21"/>
        <v>0</v>
      </c>
    </row>
    <row r="832" spans="1:6" ht="21.75" customHeight="1">
      <c r="A832" s="186"/>
      <c r="B832" s="184"/>
      <c r="C832" s="185"/>
      <c r="D832" s="185"/>
      <c r="F832" s="177">
        <f t="shared" si="21"/>
        <v>0</v>
      </c>
    </row>
    <row r="833" spans="1:6" ht="21.75" customHeight="1">
      <c r="A833" s="186"/>
      <c r="B833" s="184"/>
      <c r="C833" s="185"/>
      <c r="D833" s="185"/>
      <c r="F833" s="177">
        <f t="shared" si="21"/>
        <v>0</v>
      </c>
    </row>
    <row r="834" spans="1:6" ht="21.75" customHeight="1">
      <c r="A834" s="186"/>
      <c r="B834" s="184"/>
      <c r="C834" s="185"/>
      <c r="D834" s="185"/>
      <c r="F834" s="177">
        <f t="shared" si="21"/>
        <v>0</v>
      </c>
    </row>
    <row r="835" spans="1:6" ht="21.75" customHeight="1">
      <c r="A835" s="186"/>
      <c r="B835" s="184"/>
      <c r="C835" s="185"/>
      <c r="D835" s="185"/>
      <c r="F835" s="177">
        <f t="shared" ref="F835:F898" si="22">SUM(G835:Q835)</f>
        <v>0</v>
      </c>
    </row>
    <row r="836" spans="1:6" ht="21.75" customHeight="1">
      <c r="A836" s="186"/>
      <c r="B836" s="184"/>
      <c r="C836" s="185"/>
      <c r="D836" s="185"/>
      <c r="F836" s="177">
        <f t="shared" si="22"/>
        <v>0</v>
      </c>
    </row>
    <row r="837" spans="1:6" ht="21.75" customHeight="1">
      <c r="A837" s="186"/>
      <c r="B837" s="184"/>
      <c r="C837" s="185"/>
      <c r="D837" s="185"/>
      <c r="F837" s="177">
        <f t="shared" si="22"/>
        <v>0</v>
      </c>
    </row>
    <row r="838" spans="1:6" ht="21.75" customHeight="1">
      <c r="A838" s="186"/>
      <c r="B838" s="184"/>
      <c r="C838" s="185"/>
      <c r="D838" s="185"/>
      <c r="F838" s="177">
        <f t="shared" si="22"/>
        <v>0</v>
      </c>
    </row>
    <row r="839" spans="1:6" ht="21.75" customHeight="1">
      <c r="A839" s="186"/>
      <c r="B839" s="184"/>
      <c r="C839" s="185"/>
      <c r="D839" s="185"/>
      <c r="F839" s="177">
        <f t="shared" si="22"/>
        <v>0</v>
      </c>
    </row>
    <row r="840" spans="1:6" ht="21.75" customHeight="1">
      <c r="A840" s="186"/>
      <c r="B840" s="184"/>
      <c r="C840" s="185"/>
      <c r="D840" s="185"/>
      <c r="F840" s="177">
        <f t="shared" si="22"/>
        <v>0</v>
      </c>
    </row>
    <row r="841" spans="1:6" ht="21.75" customHeight="1">
      <c r="A841" s="186"/>
      <c r="B841" s="184"/>
      <c r="C841" s="185"/>
      <c r="D841" s="185"/>
      <c r="F841" s="177">
        <f t="shared" si="22"/>
        <v>0</v>
      </c>
    </row>
    <row r="842" spans="1:6" ht="21.75" customHeight="1">
      <c r="A842" s="186"/>
      <c r="B842" s="184"/>
      <c r="C842" s="185"/>
      <c r="D842" s="185"/>
      <c r="F842" s="177">
        <f t="shared" si="22"/>
        <v>0</v>
      </c>
    </row>
    <row r="843" spans="1:6" ht="21.75" customHeight="1">
      <c r="A843" s="186"/>
      <c r="B843" s="184"/>
      <c r="C843" s="185"/>
      <c r="D843" s="185"/>
      <c r="F843" s="177">
        <f t="shared" si="22"/>
        <v>0</v>
      </c>
    </row>
    <row r="844" spans="1:6" ht="21.75" customHeight="1">
      <c r="A844" s="186"/>
      <c r="B844" s="184"/>
      <c r="C844" s="185"/>
      <c r="D844" s="185"/>
      <c r="F844" s="177">
        <f t="shared" si="22"/>
        <v>0</v>
      </c>
    </row>
    <row r="845" spans="1:6" ht="21.75" customHeight="1">
      <c r="A845" s="186"/>
      <c r="B845" s="184"/>
      <c r="C845" s="185"/>
      <c r="D845" s="185"/>
      <c r="F845" s="177">
        <f t="shared" si="22"/>
        <v>0</v>
      </c>
    </row>
    <row r="846" spans="1:6" ht="21.75" customHeight="1">
      <c r="A846" s="186"/>
      <c r="B846" s="184"/>
      <c r="C846" s="185"/>
      <c r="D846" s="185"/>
      <c r="F846" s="177">
        <f t="shared" si="22"/>
        <v>0</v>
      </c>
    </row>
    <row r="847" spans="1:6" ht="21.75" customHeight="1">
      <c r="A847" s="186"/>
      <c r="B847" s="184"/>
      <c r="C847" s="185"/>
      <c r="D847" s="185"/>
      <c r="F847" s="177">
        <f t="shared" si="22"/>
        <v>0</v>
      </c>
    </row>
    <row r="848" spans="1:6" ht="21.75" customHeight="1">
      <c r="A848" s="186"/>
      <c r="B848" s="184"/>
      <c r="C848" s="185"/>
      <c r="D848" s="185"/>
      <c r="F848" s="177">
        <f t="shared" si="22"/>
        <v>0</v>
      </c>
    </row>
    <row r="849" spans="1:6" ht="21.75" customHeight="1">
      <c r="A849" s="186"/>
      <c r="B849" s="184"/>
      <c r="C849" s="185"/>
      <c r="D849" s="185"/>
      <c r="F849" s="177">
        <f t="shared" si="22"/>
        <v>0</v>
      </c>
    </row>
    <row r="850" spans="1:6" ht="21.75" customHeight="1">
      <c r="A850" s="186"/>
      <c r="B850" s="184"/>
      <c r="C850" s="185"/>
      <c r="D850" s="185"/>
      <c r="F850" s="177">
        <f t="shared" si="22"/>
        <v>0</v>
      </c>
    </row>
    <row r="851" spans="1:6" ht="21.75" customHeight="1">
      <c r="A851" s="186"/>
      <c r="B851" s="184"/>
      <c r="C851" s="185"/>
      <c r="D851" s="185"/>
      <c r="F851" s="177">
        <f t="shared" si="22"/>
        <v>0</v>
      </c>
    </row>
    <row r="852" spans="1:6" ht="21.75" customHeight="1">
      <c r="A852" s="186"/>
      <c r="B852" s="184"/>
      <c r="C852" s="185"/>
      <c r="D852" s="185"/>
      <c r="F852" s="177">
        <f t="shared" si="22"/>
        <v>0</v>
      </c>
    </row>
    <row r="853" spans="1:6" ht="21.75" customHeight="1">
      <c r="A853" s="186"/>
      <c r="B853" s="184"/>
      <c r="C853" s="185"/>
      <c r="D853" s="185"/>
      <c r="F853" s="177">
        <f t="shared" si="22"/>
        <v>0</v>
      </c>
    </row>
    <row r="854" spans="1:6" ht="21.75" customHeight="1">
      <c r="A854" s="186"/>
      <c r="B854" s="184"/>
      <c r="C854" s="185"/>
      <c r="D854" s="185"/>
      <c r="F854" s="177">
        <f t="shared" si="22"/>
        <v>0</v>
      </c>
    </row>
    <row r="855" spans="1:6" ht="21.75" customHeight="1">
      <c r="A855" s="186"/>
      <c r="B855" s="184"/>
      <c r="C855" s="185"/>
      <c r="D855" s="185"/>
      <c r="F855" s="177">
        <f t="shared" si="22"/>
        <v>0</v>
      </c>
    </row>
    <row r="856" spans="1:6" ht="21.75" customHeight="1">
      <c r="A856" s="186"/>
      <c r="B856" s="184"/>
      <c r="C856" s="185"/>
      <c r="D856" s="185"/>
      <c r="F856" s="177">
        <f t="shared" si="22"/>
        <v>0</v>
      </c>
    </row>
    <row r="857" spans="1:6" ht="21.75" customHeight="1">
      <c r="A857" s="186"/>
      <c r="B857" s="184"/>
      <c r="C857" s="185"/>
      <c r="D857" s="185"/>
      <c r="F857" s="177">
        <f t="shared" si="22"/>
        <v>0</v>
      </c>
    </row>
    <row r="858" spans="1:6" ht="21.75" customHeight="1">
      <c r="A858" s="186"/>
      <c r="B858" s="184"/>
      <c r="C858" s="185"/>
      <c r="D858" s="185"/>
      <c r="F858" s="177">
        <f t="shared" si="22"/>
        <v>0</v>
      </c>
    </row>
    <row r="859" spans="1:6" ht="21.75" customHeight="1">
      <c r="A859" s="186"/>
      <c r="B859" s="184"/>
      <c r="C859" s="185"/>
      <c r="D859" s="185"/>
      <c r="F859" s="177">
        <f t="shared" si="22"/>
        <v>0</v>
      </c>
    </row>
    <row r="860" spans="1:6" ht="21.75" customHeight="1">
      <c r="A860" s="186"/>
      <c r="B860" s="184"/>
      <c r="C860" s="185"/>
      <c r="D860" s="185"/>
      <c r="F860" s="177">
        <f t="shared" si="22"/>
        <v>0</v>
      </c>
    </row>
    <row r="861" spans="1:6" ht="21.75" customHeight="1">
      <c r="A861" s="186"/>
      <c r="B861" s="184"/>
      <c r="C861" s="185"/>
      <c r="D861" s="185"/>
      <c r="F861" s="177">
        <f t="shared" si="22"/>
        <v>0</v>
      </c>
    </row>
    <row r="862" spans="1:6" ht="21.75" customHeight="1">
      <c r="A862" s="186"/>
      <c r="B862" s="184"/>
      <c r="C862" s="185"/>
      <c r="D862" s="185"/>
      <c r="F862" s="177">
        <f t="shared" si="22"/>
        <v>0</v>
      </c>
    </row>
    <row r="863" spans="1:6" ht="21.75" customHeight="1">
      <c r="A863" s="186"/>
      <c r="B863" s="184"/>
      <c r="C863" s="185"/>
      <c r="D863" s="185"/>
      <c r="F863" s="177">
        <f t="shared" si="22"/>
        <v>0</v>
      </c>
    </row>
    <row r="864" spans="1:6" ht="21.75" customHeight="1">
      <c r="A864" s="186"/>
      <c r="B864" s="184"/>
      <c r="C864" s="185"/>
      <c r="D864" s="185"/>
      <c r="F864" s="177">
        <f t="shared" si="22"/>
        <v>0</v>
      </c>
    </row>
    <row r="865" spans="1:6" ht="21.75" customHeight="1">
      <c r="A865" s="186"/>
      <c r="B865" s="184"/>
      <c r="C865" s="185"/>
      <c r="D865" s="185"/>
      <c r="F865" s="177">
        <f t="shared" si="22"/>
        <v>0</v>
      </c>
    </row>
    <row r="866" spans="1:6" ht="21.75" customHeight="1">
      <c r="A866" s="186"/>
      <c r="B866" s="184"/>
      <c r="C866" s="185"/>
      <c r="D866" s="185"/>
      <c r="F866" s="177">
        <f t="shared" si="22"/>
        <v>0</v>
      </c>
    </row>
    <row r="867" spans="1:6" ht="21.75" customHeight="1">
      <c r="A867" s="186"/>
      <c r="B867" s="184"/>
      <c r="C867" s="185"/>
      <c r="D867" s="185"/>
      <c r="F867" s="177">
        <f t="shared" si="22"/>
        <v>0</v>
      </c>
    </row>
    <row r="868" spans="1:6" ht="21.75" customHeight="1">
      <c r="A868" s="186"/>
      <c r="B868" s="184"/>
      <c r="C868" s="185"/>
      <c r="D868" s="185"/>
      <c r="F868" s="177">
        <f t="shared" si="22"/>
        <v>0</v>
      </c>
    </row>
    <row r="869" spans="1:6" ht="21.75" customHeight="1">
      <c r="A869" s="186"/>
      <c r="B869" s="184"/>
      <c r="C869" s="185"/>
      <c r="D869" s="185"/>
      <c r="F869" s="177">
        <f t="shared" si="22"/>
        <v>0</v>
      </c>
    </row>
    <row r="870" spans="1:6" ht="21.75" customHeight="1">
      <c r="A870" s="186"/>
      <c r="B870" s="184"/>
      <c r="C870" s="185"/>
      <c r="D870" s="185"/>
      <c r="F870" s="177">
        <f t="shared" si="22"/>
        <v>0</v>
      </c>
    </row>
    <row r="871" spans="1:6" ht="21.75" customHeight="1">
      <c r="A871" s="186"/>
      <c r="B871" s="184"/>
      <c r="C871" s="185"/>
      <c r="D871" s="185"/>
      <c r="F871" s="177">
        <f t="shared" si="22"/>
        <v>0</v>
      </c>
    </row>
    <row r="872" spans="1:6" ht="21.75" customHeight="1">
      <c r="A872" s="186"/>
      <c r="B872" s="184"/>
      <c r="C872" s="185"/>
      <c r="D872" s="185"/>
      <c r="F872" s="177">
        <f t="shared" si="22"/>
        <v>0</v>
      </c>
    </row>
    <row r="873" spans="1:6" ht="21.75" customHeight="1">
      <c r="A873" s="186"/>
      <c r="B873" s="184"/>
      <c r="C873" s="185"/>
      <c r="D873" s="185"/>
      <c r="F873" s="177">
        <f t="shared" si="22"/>
        <v>0</v>
      </c>
    </row>
    <row r="874" spans="1:6" ht="21.75" customHeight="1">
      <c r="A874" s="186"/>
      <c r="B874" s="184"/>
      <c r="C874" s="185"/>
      <c r="D874" s="185"/>
      <c r="F874" s="177">
        <f t="shared" si="22"/>
        <v>0</v>
      </c>
    </row>
    <row r="875" spans="1:6" ht="21.75" customHeight="1">
      <c r="A875" s="186"/>
      <c r="B875" s="184"/>
      <c r="C875" s="185"/>
      <c r="D875" s="185"/>
      <c r="F875" s="177">
        <f t="shared" si="22"/>
        <v>0</v>
      </c>
    </row>
    <row r="876" spans="1:6" ht="21.75" customHeight="1">
      <c r="A876" s="186"/>
      <c r="B876" s="184"/>
      <c r="C876" s="185"/>
      <c r="D876" s="185"/>
      <c r="F876" s="177">
        <f t="shared" si="22"/>
        <v>0</v>
      </c>
    </row>
    <row r="877" spans="1:6" ht="21.75" customHeight="1">
      <c r="A877" s="186"/>
      <c r="B877" s="184"/>
      <c r="C877" s="185"/>
      <c r="D877" s="185"/>
      <c r="F877" s="177">
        <f t="shared" si="22"/>
        <v>0</v>
      </c>
    </row>
    <row r="878" spans="1:6" ht="21.75" customHeight="1">
      <c r="A878" s="186"/>
      <c r="B878" s="184"/>
      <c r="C878" s="185"/>
      <c r="D878" s="185"/>
      <c r="F878" s="177">
        <f t="shared" si="22"/>
        <v>0</v>
      </c>
    </row>
    <row r="879" spans="1:6" ht="21.75" customHeight="1">
      <c r="A879" s="186"/>
      <c r="B879" s="184"/>
      <c r="C879" s="185"/>
      <c r="D879" s="185"/>
      <c r="F879" s="177">
        <f t="shared" si="22"/>
        <v>0</v>
      </c>
    </row>
    <row r="880" spans="1:6" ht="21.75" customHeight="1">
      <c r="A880" s="186"/>
      <c r="B880" s="184"/>
      <c r="C880" s="185"/>
      <c r="D880" s="185"/>
      <c r="F880" s="177">
        <f t="shared" si="22"/>
        <v>0</v>
      </c>
    </row>
    <row r="881" spans="1:6" ht="21.75" customHeight="1">
      <c r="A881" s="186"/>
      <c r="B881" s="184"/>
      <c r="C881" s="185"/>
      <c r="D881" s="185"/>
      <c r="F881" s="177">
        <f t="shared" si="22"/>
        <v>0</v>
      </c>
    </row>
    <row r="882" spans="1:6" ht="21.75" customHeight="1">
      <c r="A882" s="186"/>
      <c r="B882" s="184"/>
      <c r="C882" s="185"/>
      <c r="D882" s="185"/>
      <c r="F882" s="177">
        <f t="shared" si="22"/>
        <v>0</v>
      </c>
    </row>
    <row r="883" spans="1:6" ht="21.75" customHeight="1">
      <c r="A883" s="186"/>
      <c r="B883" s="184"/>
      <c r="C883" s="185"/>
      <c r="D883" s="185"/>
      <c r="F883" s="177">
        <f t="shared" si="22"/>
        <v>0</v>
      </c>
    </row>
    <row r="884" spans="1:6" ht="21.75" customHeight="1">
      <c r="A884" s="186"/>
      <c r="B884" s="184"/>
      <c r="C884" s="185"/>
      <c r="D884" s="185"/>
      <c r="F884" s="177">
        <f t="shared" si="22"/>
        <v>0</v>
      </c>
    </row>
    <row r="885" spans="1:6" ht="21.75" customHeight="1">
      <c r="A885" s="186"/>
      <c r="B885" s="184"/>
      <c r="C885" s="185"/>
      <c r="D885" s="185"/>
      <c r="F885" s="177">
        <f t="shared" si="22"/>
        <v>0</v>
      </c>
    </row>
    <row r="886" spans="1:6" ht="21.75" customHeight="1">
      <c r="A886" s="186"/>
      <c r="B886" s="184"/>
      <c r="C886" s="185"/>
      <c r="D886" s="185"/>
      <c r="F886" s="177">
        <f t="shared" si="22"/>
        <v>0</v>
      </c>
    </row>
    <row r="887" spans="1:6" ht="21.75" customHeight="1">
      <c r="A887" s="186"/>
      <c r="B887" s="184"/>
      <c r="C887" s="185"/>
      <c r="D887" s="185"/>
      <c r="F887" s="177">
        <f t="shared" si="22"/>
        <v>0</v>
      </c>
    </row>
    <row r="888" spans="1:6" ht="21.75" customHeight="1">
      <c r="A888" s="186"/>
      <c r="B888" s="184"/>
      <c r="C888" s="185"/>
      <c r="D888" s="185"/>
      <c r="F888" s="177">
        <f t="shared" si="22"/>
        <v>0</v>
      </c>
    </row>
    <row r="889" spans="1:6" ht="21.75" customHeight="1">
      <c r="A889" s="186"/>
      <c r="B889" s="184"/>
      <c r="C889" s="185"/>
      <c r="D889" s="185"/>
      <c r="F889" s="177">
        <f t="shared" si="22"/>
        <v>0</v>
      </c>
    </row>
    <row r="890" spans="1:6" ht="21.75" customHeight="1">
      <c r="A890" s="186"/>
      <c r="B890" s="184"/>
      <c r="C890" s="185"/>
      <c r="D890" s="185"/>
      <c r="F890" s="177">
        <f t="shared" si="22"/>
        <v>0</v>
      </c>
    </row>
    <row r="891" spans="1:6" ht="21.75" customHeight="1">
      <c r="A891" s="186"/>
      <c r="B891" s="184"/>
      <c r="C891" s="185"/>
      <c r="D891" s="185"/>
      <c r="F891" s="177">
        <f t="shared" si="22"/>
        <v>0</v>
      </c>
    </row>
    <row r="892" spans="1:6" ht="21.75" customHeight="1">
      <c r="A892" s="186"/>
      <c r="B892" s="184"/>
      <c r="C892" s="185"/>
      <c r="D892" s="185"/>
      <c r="F892" s="177">
        <f t="shared" si="22"/>
        <v>0</v>
      </c>
    </row>
    <row r="893" spans="1:6" ht="21.75" customHeight="1">
      <c r="A893" s="186"/>
      <c r="B893" s="184"/>
      <c r="C893" s="185"/>
      <c r="D893" s="185"/>
      <c r="F893" s="177">
        <f t="shared" si="22"/>
        <v>0</v>
      </c>
    </row>
    <row r="894" spans="1:6" ht="21.75" customHeight="1">
      <c r="A894" s="186"/>
      <c r="B894" s="184"/>
      <c r="C894" s="185"/>
      <c r="D894" s="185"/>
      <c r="F894" s="177">
        <f t="shared" si="22"/>
        <v>0</v>
      </c>
    </row>
    <row r="895" spans="1:6" ht="21.75" customHeight="1">
      <c r="A895" s="186"/>
      <c r="B895" s="184"/>
      <c r="C895" s="185"/>
      <c r="D895" s="185"/>
      <c r="F895" s="177">
        <f t="shared" si="22"/>
        <v>0</v>
      </c>
    </row>
    <row r="896" spans="1:6" ht="21.75" customHeight="1">
      <c r="A896" s="186"/>
      <c r="B896" s="184"/>
      <c r="C896" s="185"/>
      <c r="D896" s="185"/>
      <c r="F896" s="177">
        <f t="shared" si="22"/>
        <v>0</v>
      </c>
    </row>
    <row r="897" spans="1:6" ht="21.75" customHeight="1">
      <c r="A897" s="186"/>
      <c r="B897" s="184"/>
      <c r="C897" s="185"/>
      <c r="D897" s="185"/>
      <c r="F897" s="177">
        <f t="shared" si="22"/>
        <v>0</v>
      </c>
    </row>
    <row r="898" spans="1:6" ht="21.75" customHeight="1">
      <c r="A898" s="186"/>
      <c r="B898" s="184"/>
      <c r="C898" s="185"/>
      <c r="D898" s="185"/>
      <c r="F898" s="177">
        <f t="shared" si="22"/>
        <v>0</v>
      </c>
    </row>
    <row r="899" spans="1:6" ht="21.75" customHeight="1">
      <c r="A899" s="186"/>
      <c r="B899" s="184"/>
      <c r="C899" s="185"/>
      <c r="D899" s="185"/>
      <c r="F899" s="177">
        <f t="shared" ref="F899:F909" si="23">SUM(G899:Q899)</f>
        <v>0</v>
      </c>
    </row>
    <row r="900" spans="1:6" ht="21.75" customHeight="1">
      <c r="A900" s="186"/>
      <c r="B900" s="184"/>
      <c r="C900" s="185"/>
      <c r="D900" s="185"/>
      <c r="F900" s="177">
        <f t="shared" si="23"/>
        <v>0</v>
      </c>
    </row>
    <row r="901" spans="1:6" ht="21.75" customHeight="1">
      <c r="A901" s="186"/>
      <c r="B901" s="184"/>
      <c r="C901" s="185"/>
      <c r="D901" s="185"/>
      <c r="F901" s="177">
        <f t="shared" si="23"/>
        <v>0</v>
      </c>
    </row>
    <row r="902" spans="1:6" ht="21.75" customHeight="1">
      <c r="A902" s="186"/>
      <c r="B902" s="184"/>
      <c r="C902" s="185"/>
      <c r="D902" s="185"/>
      <c r="F902" s="177">
        <f t="shared" si="23"/>
        <v>0</v>
      </c>
    </row>
    <row r="903" spans="1:6" ht="21.75" customHeight="1">
      <c r="A903" s="186"/>
      <c r="B903" s="184"/>
      <c r="C903" s="185"/>
      <c r="D903" s="185"/>
      <c r="F903" s="177">
        <f t="shared" si="23"/>
        <v>0</v>
      </c>
    </row>
    <row r="904" spans="1:6" ht="21.75" customHeight="1">
      <c r="A904" s="186"/>
      <c r="B904" s="184"/>
      <c r="C904" s="185"/>
      <c r="D904" s="185"/>
      <c r="F904" s="177">
        <f t="shared" si="23"/>
        <v>0</v>
      </c>
    </row>
    <row r="905" spans="1:6" ht="21.75" customHeight="1">
      <c r="A905" s="186"/>
      <c r="B905" s="184"/>
      <c r="C905" s="185"/>
      <c r="D905" s="185"/>
      <c r="F905" s="177">
        <f t="shared" si="23"/>
        <v>0</v>
      </c>
    </row>
    <row r="906" spans="1:6" ht="21.75" customHeight="1">
      <c r="A906" s="186"/>
      <c r="B906" s="184"/>
      <c r="C906" s="185"/>
      <c r="D906" s="185"/>
      <c r="F906" s="177">
        <f t="shared" si="23"/>
        <v>0</v>
      </c>
    </row>
    <row r="907" spans="1:6" ht="21.75" customHeight="1">
      <c r="A907" s="186"/>
      <c r="B907" s="184"/>
      <c r="C907" s="185"/>
      <c r="D907" s="185"/>
      <c r="F907" s="177">
        <f t="shared" si="23"/>
        <v>0</v>
      </c>
    </row>
    <row r="908" spans="1:6" ht="21.75" customHeight="1">
      <c r="A908" s="186"/>
      <c r="B908" s="184"/>
      <c r="C908" s="185"/>
      <c r="D908" s="185"/>
      <c r="F908" s="177">
        <f t="shared" si="23"/>
        <v>0</v>
      </c>
    </row>
    <row r="909" spans="1:6" ht="21.75" customHeight="1">
      <c r="A909" s="186"/>
      <c r="B909" s="184"/>
      <c r="C909" s="185"/>
      <c r="D909" s="185"/>
      <c r="F909" s="177">
        <f t="shared" si="23"/>
        <v>0</v>
      </c>
    </row>
  </sheetData>
  <mergeCells count="1">
    <mergeCell ref="A1:B1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07"/>
  <sheetViews>
    <sheetView workbookViewId="0">
      <pane xSplit="4" ySplit="4" topLeftCell="E32" activePane="bottomRight" state="frozen"/>
      <selection pane="topRight"/>
      <selection pane="bottomLeft"/>
      <selection pane="bottomRight" activeCell="K50" sqref="K50"/>
    </sheetView>
  </sheetViews>
  <sheetFormatPr baseColWidth="10" defaultColWidth="11.1640625" defaultRowHeight="15" customHeight="1"/>
  <cols>
    <col min="1" max="1" width="16.6640625" style="231" customWidth="1"/>
    <col min="2" max="2" width="13" style="232" customWidth="1"/>
    <col min="3" max="3" width="14.33203125" style="229" customWidth="1"/>
    <col min="4" max="4" width="32.5" style="233" customWidth="1"/>
    <col min="5" max="5" width="20.5" style="229" customWidth="1"/>
    <col min="6" max="7" width="17.33203125" style="229" customWidth="1"/>
    <col min="8" max="8" width="14.6640625" style="229" customWidth="1"/>
    <col min="9" max="9" width="15.6640625" style="229" bestFit="1" customWidth="1"/>
    <col min="10" max="10" width="14.5" style="229" bestFit="1" customWidth="1"/>
    <col min="11" max="11" width="14.1640625" style="229" customWidth="1"/>
    <col min="12" max="12" width="9.6640625" style="229" customWidth="1"/>
    <col min="13" max="13" width="12.1640625" style="229" customWidth="1"/>
    <col min="14" max="14" width="11.6640625" style="229" customWidth="1"/>
    <col min="15" max="15" width="9.6640625" style="208" customWidth="1"/>
    <col min="16" max="19" width="7" style="208" customWidth="1"/>
    <col min="20" max="16384" width="11.1640625" style="208"/>
  </cols>
  <sheetData>
    <row r="1" spans="1:25" ht="30.75" customHeight="1">
      <c r="A1" s="411" t="s">
        <v>347</v>
      </c>
      <c r="B1" s="412"/>
      <c r="C1" s="218"/>
      <c r="D1" s="20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0"/>
      <c r="P1" s="210"/>
      <c r="Q1" s="210"/>
      <c r="R1" s="210"/>
      <c r="S1" s="210"/>
    </row>
    <row r="2" spans="1:25" s="211" customFormat="1" ht="30.75" customHeight="1">
      <c r="A2" s="179" t="s">
        <v>459</v>
      </c>
      <c r="C2" s="180"/>
      <c r="D2" s="212"/>
      <c r="E2" s="180" t="s">
        <v>407</v>
      </c>
      <c r="F2" s="212">
        <v>10200</v>
      </c>
      <c r="G2" s="212">
        <v>10400</v>
      </c>
      <c r="H2" s="212">
        <v>21000</v>
      </c>
      <c r="I2" s="212">
        <v>60100</v>
      </c>
      <c r="J2" s="212">
        <v>40200</v>
      </c>
      <c r="K2" s="212">
        <v>20200</v>
      </c>
      <c r="L2" s="212"/>
      <c r="M2" s="212"/>
      <c r="N2" s="212"/>
      <c r="O2" s="212"/>
      <c r="P2" s="212"/>
      <c r="Q2" s="212"/>
      <c r="R2" s="212"/>
      <c r="S2" s="212"/>
    </row>
    <row r="3" spans="1:25" ht="30.75" customHeight="1">
      <c r="A3" s="213" t="s">
        <v>12</v>
      </c>
      <c r="B3" s="217" t="s">
        <v>1</v>
      </c>
      <c r="C3" s="225">
        <f>SUM(C6:C87)</f>
        <v>253202.10000000003</v>
      </c>
      <c r="D3" s="209"/>
      <c r="E3" s="214">
        <f>SUM(F3:K3)</f>
        <v>253202.09999999998</v>
      </c>
      <c r="F3" s="219">
        <f t="shared" ref="F3:J3" si="0">SUM(F7:F113)</f>
        <v>-300000</v>
      </c>
      <c r="G3" s="219">
        <f t="shared" si="0"/>
        <v>-196150</v>
      </c>
      <c r="H3" s="219">
        <f t="shared" si="0"/>
        <v>-34000</v>
      </c>
      <c r="I3" s="219">
        <f>SUM(I5:I113)</f>
        <v>-280</v>
      </c>
      <c r="J3" s="219">
        <f t="shared" si="0"/>
        <v>852.1</v>
      </c>
      <c r="K3" s="219">
        <f>SUM(K7:K213)</f>
        <v>782780</v>
      </c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</row>
    <row r="4" spans="1:25" ht="36" customHeight="1">
      <c r="A4" s="234" t="s">
        <v>2</v>
      </c>
      <c r="B4" s="235" t="s">
        <v>1</v>
      </c>
      <c r="C4" s="236" t="s">
        <v>4</v>
      </c>
      <c r="D4" s="237" t="s">
        <v>6</v>
      </c>
      <c r="E4" s="236" t="s">
        <v>7</v>
      </c>
      <c r="F4" s="238" t="s">
        <v>408</v>
      </c>
      <c r="G4" s="238" t="s">
        <v>406</v>
      </c>
      <c r="H4" s="238" t="s">
        <v>350</v>
      </c>
      <c r="I4" s="238" t="s">
        <v>348</v>
      </c>
      <c r="J4" s="238" t="s">
        <v>370</v>
      </c>
      <c r="K4" s="238" t="s">
        <v>506</v>
      </c>
      <c r="L4" s="238"/>
      <c r="M4" s="238"/>
      <c r="N4" s="238"/>
      <c r="O4" s="239"/>
      <c r="P4" s="215"/>
      <c r="Q4" s="215"/>
      <c r="R4" s="215"/>
      <c r="S4" s="238"/>
      <c r="T4" s="238"/>
      <c r="U4" s="238"/>
      <c r="V4" s="238"/>
      <c r="W4" s="238"/>
      <c r="X4" s="238"/>
      <c r="Y4" s="238"/>
    </row>
    <row r="5" spans="1:25" ht="14" customHeight="1">
      <c r="A5" s="216">
        <v>41972</v>
      </c>
      <c r="B5" s="217">
        <v>100</v>
      </c>
      <c r="C5" s="218">
        <f>+E5</f>
        <v>0</v>
      </c>
      <c r="D5" s="237"/>
      <c r="E5" s="219"/>
      <c r="F5" s="238"/>
      <c r="G5" s="238"/>
      <c r="H5" s="219"/>
      <c r="I5" s="238"/>
      <c r="J5" s="238"/>
      <c r="K5" s="238"/>
      <c r="L5" s="238"/>
      <c r="M5" s="238"/>
      <c r="N5" s="238"/>
      <c r="O5" s="239"/>
      <c r="P5" s="215"/>
      <c r="Q5" s="215"/>
      <c r="R5" s="215"/>
      <c r="S5" s="238"/>
      <c r="T5" s="238"/>
      <c r="U5" s="238"/>
      <c r="V5" s="238"/>
      <c r="W5" s="238"/>
      <c r="X5" s="238"/>
      <c r="Y5" s="238"/>
    </row>
    <row r="6" spans="1:25" ht="14" customHeight="1">
      <c r="A6" s="216">
        <v>44774</v>
      </c>
      <c r="B6" s="217">
        <f>+B5+C6</f>
        <v>0</v>
      </c>
      <c r="C6" s="218">
        <f>+E6</f>
        <v>-100</v>
      </c>
      <c r="D6" s="237" t="s">
        <v>348</v>
      </c>
      <c r="E6" s="219">
        <f t="shared" ref="E6:E29" si="1">SUM(F6:O6)</f>
        <v>-100</v>
      </c>
      <c r="F6" s="238"/>
      <c r="G6" s="238"/>
      <c r="H6" s="238"/>
      <c r="I6" s="219">
        <v>-100</v>
      </c>
      <c r="J6" s="238"/>
      <c r="K6" s="238"/>
      <c r="L6" s="238"/>
      <c r="M6" s="238"/>
      <c r="N6" s="238"/>
      <c r="O6" s="239"/>
      <c r="P6" s="215"/>
      <c r="Q6" s="215"/>
      <c r="R6" s="215"/>
      <c r="S6" s="238"/>
      <c r="T6" s="238"/>
      <c r="U6" s="238"/>
      <c r="V6" s="238"/>
      <c r="W6" s="238"/>
      <c r="X6" s="238"/>
      <c r="Y6" s="238"/>
    </row>
    <row r="7" spans="1:25" ht="21.75" customHeight="1">
      <c r="A7" s="216">
        <v>44888</v>
      </c>
      <c r="B7" s="217">
        <f>+C7</f>
        <v>1000</v>
      </c>
      <c r="C7" s="218">
        <f>+E7</f>
        <v>1000</v>
      </c>
      <c r="D7" s="209" t="s">
        <v>404</v>
      </c>
      <c r="E7" s="219">
        <f t="shared" si="1"/>
        <v>1000</v>
      </c>
      <c r="F7" s="219"/>
      <c r="G7" s="219"/>
      <c r="H7" s="219">
        <v>1000</v>
      </c>
      <c r="I7" s="219"/>
      <c r="J7" s="219"/>
      <c r="K7" s="219"/>
      <c r="L7" s="219"/>
      <c r="M7" s="219"/>
      <c r="N7" s="219"/>
      <c r="O7" s="210"/>
      <c r="P7" s="210"/>
      <c r="Q7" s="210"/>
      <c r="R7" s="210"/>
      <c r="S7" s="210"/>
    </row>
    <row r="8" spans="1:25" ht="21.75" customHeight="1">
      <c r="A8" s="216">
        <v>44900</v>
      </c>
      <c r="B8" s="217">
        <f>+B7+C8</f>
        <v>850</v>
      </c>
      <c r="C8" s="218">
        <f>+E8</f>
        <v>-150</v>
      </c>
      <c r="D8" s="209" t="s">
        <v>348</v>
      </c>
      <c r="E8" s="219">
        <f t="shared" si="1"/>
        <v>-150</v>
      </c>
      <c r="F8" s="219"/>
      <c r="G8" s="219"/>
      <c r="H8" s="219"/>
      <c r="I8" s="219">
        <v>-150</v>
      </c>
      <c r="J8" s="219"/>
      <c r="K8" s="219"/>
      <c r="L8" s="219"/>
      <c r="M8" s="219"/>
      <c r="N8" s="219"/>
      <c r="O8" s="210"/>
      <c r="P8" s="210"/>
      <c r="Q8" s="210"/>
      <c r="R8" s="210"/>
      <c r="S8" s="210"/>
    </row>
    <row r="9" spans="1:25" ht="21.75" customHeight="1">
      <c r="A9" s="216">
        <v>44900</v>
      </c>
      <c r="B9" s="217">
        <f t="shared" ref="B9:B51" si="2">+B8+C9</f>
        <v>845</v>
      </c>
      <c r="C9" s="218">
        <f t="shared" ref="C9:C51" si="3">+E9</f>
        <v>-5</v>
      </c>
      <c r="D9" s="209" t="s">
        <v>348</v>
      </c>
      <c r="E9" s="219">
        <f t="shared" si="1"/>
        <v>-5</v>
      </c>
      <c r="F9" s="219"/>
      <c r="G9" s="219"/>
      <c r="H9" s="219"/>
      <c r="I9" s="219">
        <v>-5</v>
      </c>
      <c r="J9" s="219"/>
      <c r="K9" s="219"/>
      <c r="L9" s="219"/>
      <c r="M9" s="219"/>
      <c r="N9" s="219"/>
      <c r="O9" s="210"/>
      <c r="P9" s="210"/>
      <c r="Q9" s="210"/>
      <c r="R9" s="210"/>
      <c r="S9" s="210"/>
    </row>
    <row r="10" spans="1:25" ht="21.75" customHeight="1">
      <c r="A10" s="216">
        <v>44900</v>
      </c>
      <c r="B10" s="217">
        <f t="shared" si="2"/>
        <v>845</v>
      </c>
      <c r="C10" s="218">
        <f t="shared" si="3"/>
        <v>0</v>
      </c>
      <c r="D10" s="209"/>
      <c r="E10" s="219">
        <f t="shared" si="1"/>
        <v>0</v>
      </c>
      <c r="F10" s="219"/>
      <c r="G10" s="219"/>
      <c r="H10" s="219"/>
      <c r="I10" s="219"/>
      <c r="J10" s="220"/>
      <c r="K10" s="219"/>
      <c r="L10" s="219"/>
      <c r="M10" s="219"/>
      <c r="N10" s="219"/>
      <c r="O10" s="210"/>
      <c r="P10" s="210"/>
      <c r="Q10" s="210"/>
      <c r="R10" s="210"/>
      <c r="S10" s="210"/>
    </row>
    <row r="11" spans="1:25" ht="21.75" customHeight="1">
      <c r="A11" s="216">
        <v>44900</v>
      </c>
      <c r="B11" s="217">
        <f t="shared" si="2"/>
        <v>845</v>
      </c>
      <c r="C11" s="218">
        <f t="shared" si="3"/>
        <v>0</v>
      </c>
      <c r="D11" s="209"/>
      <c r="E11" s="219">
        <f t="shared" si="1"/>
        <v>0</v>
      </c>
      <c r="F11" s="219"/>
      <c r="G11" s="219"/>
      <c r="H11" s="219"/>
      <c r="I11" s="219"/>
      <c r="J11" s="219"/>
      <c r="K11" s="219"/>
      <c r="L11" s="219"/>
      <c r="M11" s="219"/>
      <c r="N11" s="219"/>
      <c r="O11" s="210"/>
      <c r="P11" s="210"/>
      <c r="Q11" s="210"/>
      <c r="R11" s="210"/>
      <c r="S11" s="210"/>
    </row>
    <row r="12" spans="1:25" ht="21.75" customHeight="1">
      <c r="A12" s="216">
        <v>44929</v>
      </c>
      <c r="B12" s="217">
        <f t="shared" si="2"/>
        <v>391625</v>
      </c>
      <c r="C12" s="218">
        <f t="shared" si="3"/>
        <v>390780</v>
      </c>
      <c r="D12" s="209" t="s">
        <v>418</v>
      </c>
      <c r="E12" s="219">
        <f t="shared" si="1"/>
        <v>390780</v>
      </c>
      <c r="F12" s="219"/>
      <c r="G12" s="219"/>
      <c r="H12" s="219"/>
      <c r="I12" s="219"/>
      <c r="J12" s="219"/>
      <c r="K12" s="219">
        <f>390780</f>
        <v>390780</v>
      </c>
      <c r="L12" s="219"/>
      <c r="M12" s="188"/>
      <c r="N12" s="219"/>
      <c r="O12" s="210"/>
      <c r="P12" s="210"/>
      <c r="Q12" s="210"/>
      <c r="R12" s="210"/>
      <c r="S12" s="210"/>
    </row>
    <row r="13" spans="1:25" ht="21.75" customHeight="1">
      <c r="A13" s="216">
        <v>44930</v>
      </c>
      <c r="B13" s="217">
        <f t="shared" si="2"/>
        <v>356625</v>
      </c>
      <c r="C13" s="218">
        <f t="shared" si="3"/>
        <v>-35000</v>
      </c>
      <c r="D13" s="209" t="s">
        <v>419</v>
      </c>
      <c r="E13" s="219">
        <f t="shared" si="1"/>
        <v>-35000</v>
      </c>
      <c r="F13" s="219"/>
      <c r="G13" s="219"/>
      <c r="H13" s="219">
        <v>-35000</v>
      </c>
      <c r="I13" s="219"/>
      <c r="J13" s="219"/>
      <c r="K13" s="219"/>
      <c r="L13" s="219"/>
      <c r="M13" s="219"/>
      <c r="N13" s="219"/>
      <c r="O13" s="210"/>
      <c r="P13" s="210"/>
      <c r="Q13" s="210"/>
      <c r="R13" s="210"/>
      <c r="S13" s="210"/>
    </row>
    <row r="14" spans="1:25" ht="21.75" customHeight="1">
      <c r="A14" s="216">
        <v>44935</v>
      </c>
      <c r="B14" s="217">
        <f t="shared" si="2"/>
        <v>356620</v>
      </c>
      <c r="C14" s="218">
        <f t="shared" si="3"/>
        <v>-5</v>
      </c>
      <c r="D14" s="209" t="s">
        <v>348</v>
      </c>
      <c r="E14" s="219">
        <f t="shared" si="1"/>
        <v>-5</v>
      </c>
      <c r="F14" s="219"/>
      <c r="G14" s="219"/>
      <c r="H14" s="219"/>
      <c r="I14" s="219">
        <v>-5</v>
      </c>
      <c r="J14" s="219"/>
      <c r="K14" s="219"/>
      <c r="L14" s="219"/>
      <c r="M14" s="219"/>
      <c r="N14" s="219"/>
      <c r="O14" s="210"/>
      <c r="P14" s="210"/>
      <c r="Q14" s="210"/>
      <c r="R14" s="210"/>
      <c r="S14" s="210"/>
    </row>
    <row r="15" spans="1:25" ht="21.75" customHeight="1">
      <c r="A15" s="216">
        <v>44958</v>
      </c>
      <c r="B15" s="217">
        <f t="shared" si="2"/>
        <v>356797.69</v>
      </c>
      <c r="C15" s="218">
        <f t="shared" si="3"/>
        <v>177.69</v>
      </c>
      <c r="D15" s="209" t="s">
        <v>421</v>
      </c>
      <c r="E15" s="219">
        <f t="shared" si="1"/>
        <v>177.69</v>
      </c>
      <c r="F15" s="219"/>
      <c r="G15" s="219"/>
      <c r="H15" s="219"/>
      <c r="I15" s="219"/>
      <c r="J15" s="219">
        <v>177.69</v>
      </c>
      <c r="K15" s="219"/>
      <c r="L15" s="219"/>
      <c r="M15" s="219"/>
      <c r="N15" s="219"/>
      <c r="O15" s="210"/>
      <c r="P15" s="210"/>
      <c r="Q15" s="210"/>
      <c r="R15" s="210"/>
      <c r="S15" s="210"/>
    </row>
    <row r="16" spans="1:25" ht="21.75" customHeight="1">
      <c r="A16" s="216">
        <v>44958</v>
      </c>
      <c r="B16" s="217">
        <f t="shared" si="2"/>
        <v>56797.69</v>
      </c>
      <c r="C16" s="218">
        <f t="shared" si="3"/>
        <v>-300000</v>
      </c>
      <c r="D16" s="209" t="s">
        <v>422</v>
      </c>
      <c r="E16" s="219">
        <f t="shared" si="1"/>
        <v>-300000</v>
      </c>
      <c r="F16" s="219">
        <v>-300000</v>
      </c>
      <c r="G16" s="219"/>
      <c r="H16" s="219"/>
      <c r="I16" s="219"/>
      <c r="J16" s="219"/>
      <c r="K16" s="219"/>
      <c r="L16" s="219"/>
      <c r="M16" s="219"/>
      <c r="N16" s="219"/>
      <c r="O16" s="210"/>
      <c r="P16" s="210"/>
      <c r="Q16" s="210"/>
      <c r="R16" s="210"/>
      <c r="S16" s="210"/>
    </row>
    <row r="17" spans="1:19" ht="21.75" customHeight="1">
      <c r="A17" s="216">
        <v>44963</v>
      </c>
      <c r="B17" s="217">
        <f t="shared" si="2"/>
        <v>56792.69</v>
      </c>
      <c r="C17" s="218">
        <f t="shared" si="3"/>
        <v>-5</v>
      </c>
      <c r="D17" s="209" t="s">
        <v>348</v>
      </c>
      <c r="E17" s="219">
        <f t="shared" si="1"/>
        <v>-5</v>
      </c>
      <c r="F17" s="219"/>
      <c r="G17" s="219"/>
      <c r="H17" s="219"/>
      <c r="I17" s="219">
        <v>-5</v>
      </c>
      <c r="J17" s="219"/>
      <c r="K17" s="219"/>
      <c r="L17" s="219"/>
      <c r="M17" s="219"/>
      <c r="N17" s="219"/>
      <c r="O17" s="210"/>
      <c r="P17" s="210"/>
      <c r="Q17" s="210"/>
      <c r="R17" s="210"/>
      <c r="S17" s="210"/>
    </row>
    <row r="18" spans="1:19" ht="21.75" customHeight="1">
      <c r="A18" s="216">
        <v>44986</v>
      </c>
      <c r="B18" s="217">
        <f t="shared" si="2"/>
        <v>56819.920000000006</v>
      </c>
      <c r="C18" s="218">
        <f t="shared" si="3"/>
        <v>27.23</v>
      </c>
      <c r="D18" s="209" t="s">
        <v>421</v>
      </c>
      <c r="E18" s="219">
        <f t="shared" si="1"/>
        <v>27.23</v>
      </c>
      <c r="F18" s="219"/>
      <c r="G18" s="219"/>
      <c r="H18" s="219"/>
      <c r="I18" s="219"/>
      <c r="J18" s="219">
        <v>27.23</v>
      </c>
      <c r="K18" s="219"/>
      <c r="L18" s="219"/>
      <c r="M18" s="219"/>
      <c r="N18" s="219"/>
      <c r="O18" s="210"/>
      <c r="P18" s="210"/>
      <c r="Q18" s="210"/>
      <c r="R18" s="210"/>
      <c r="S18" s="210"/>
    </row>
    <row r="19" spans="1:19" ht="21.75" customHeight="1">
      <c r="A19" s="216">
        <v>44986</v>
      </c>
      <c r="B19" s="217">
        <f t="shared" si="2"/>
        <v>56814.920000000006</v>
      </c>
      <c r="C19" s="218">
        <f t="shared" si="3"/>
        <v>-5</v>
      </c>
      <c r="D19" s="209" t="s">
        <v>348</v>
      </c>
      <c r="E19" s="219">
        <f t="shared" si="1"/>
        <v>-5</v>
      </c>
      <c r="F19" s="219"/>
      <c r="G19" s="219"/>
      <c r="H19" s="219"/>
      <c r="I19" s="219">
        <v>-5</v>
      </c>
      <c r="J19" s="219"/>
      <c r="K19" s="219"/>
      <c r="L19" s="219"/>
      <c r="M19" s="219"/>
      <c r="N19" s="219"/>
      <c r="O19" s="210"/>
      <c r="P19" s="210"/>
      <c r="Q19" s="210"/>
      <c r="R19" s="210"/>
      <c r="S19" s="210"/>
    </row>
    <row r="20" spans="1:19" ht="21.75" customHeight="1">
      <c r="A20" s="216">
        <v>44999</v>
      </c>
      <c r="B20" s="217">
        <f t="shared" si="2"/>
        <v>66814.920000000013</v>
      </c>
      <c r="C20" s="218">
        <f t="shared" si="3"/>
        <v>10000</v>
      </c>
      <c r="D20" s="209" t="s">
        <v>436</v>
      </c>
      <c r="E20" s="219">
        <f t="shared" si="1"/>
        <v>10000</v>
      </c>
      <c r="F20" s="219"/>
      <c r="G20" s="219"/>
      <c r="H20" s="219"/>
      <c r="I20" s="219"/>
      <c r="J20" s="219"/>
      <c r="K20" s="219">
        <f>10000</f>
        <v>10000</v>
      </c>
      <c r="L20" s="219"/>
      <c r="M20" s="219"/>
      <c r="N20" s="219"/>
      <c r="O20" s="221"/>
      <c r="P20" s="210"/>
      <c r="Q20" s="210"/>
      <c r="R20" s="210"/>
      <c r="S20" s="210"/>
    </row>
    <row r="21" spans="1:19" ht="21.75" customHeight="1">
      <c r="A21" s="216">
        <v>44999</v>
      </c>
      <c r="B21" s="217">
        <f t="shared" si="2"/>
        <v>76814.920000000013</v>
      </c>
      <c r="C21" s="218">
        <f t="shared" si="3"/>
        <v>10000</v>
      </c>
      <c r="D21" s="209" t="s">
        <v>436</v>
      </c>
      <c r="E21" s="219">
        <f t="shared" si="1"/>
        <v>10000</v>
      </c>
      <c r="F21" s="219"/>
      <c r="G21" s="219"/>
      <c r="H21" s="219"/>
      <c r="I21" s="219"/>
      <c r="J21" s="219"/>
      <c r="K21" s="219">
        <f>10000</f>
        <v>10000</v>
      </c>
      <c r="L21" s="219"/>
      <c r="M21" s="219"/>
      <c r="N21" s="219"/>
      <c r="O21" s="210"/>
      <c r="P21" s="210"/>
      <c r="Q21" s="210"/>
      <c r="R21" s="210"/>
      <c r="S21" s="210"/>
    </row>
    <row r="22" spans="1:19" ht="21.75" customHeight="1">
      <c r="A22" s="216">
        <v>44999</v>
      </c>
      <c r="B22" s="217">
        <f t="shared" si="2"/>
        <v>86814.920000000013</v>
      </c>
      <c r="C22" s="218">
        <f t="shared" si="3"/>
        <v>10000</v>
      </c>
      <c r="D22" s="209" t="s">
        <v>436</v>
      </c>
      <c r="E22" s="219">
        <f t="shared" si="1"/>
        <v>10000</v>
      </c>
      <c r="F22" s="219"/>
      <c r="G22" s="219"/>
      <c r="H22" s="219"/>
      <c r="I22" s="219"/>
      <c r="J22" s="219"/>
      <c r="K22" s="219">
        <f>10000</f>
        <v>10000</v>
      </c>
      <c r="L22" s="219"/>
      <c r="M22" s="219"/>
      <c r="N22" s="219"/>
      <c r="O22" s="210"/>
      <c r="P22" s="210"/>
      <c r="Q22" s="210"/>
      <c r="R22" s="210"/>
      <c r="S22" s="210"/>
    </row>
    <row r="23" spans="1:19" ht="21.75" customHeight="1">
      <c r="A23" s="216">
        <v>44999</v>
      </c>
      <c r="B23" s="217">
        <f t="shared" si="2"/>
        <v>96814.920000000013</v>
      </c>
      <c r="C23" s="218">
        <f t="shared" si="3"/>
        <v>10000</v>
      </c>
      <c r="D23" s="209" t="s">
        <v>436</v>
      </c>
      <c r="E23" s="219">
        <f t="shared" si="1"/>
        <v>10000</v>
      </c>
      <c r="F23" s="219"/>
      <c r="G23" s="219"/>
      <c r="H23" s="219"/>
      <c r="I23" s="219"/>
      <c r="J23" s="219"/>
      <c r="K23" s="219">
        <f>10000</f>
        <v>10000</v>
      </c>
      <c r="L23" s="219"/>
      <c r="M23" s="219"/>
      <c r="N23" s="219"/>
      <c r="O23" s="210"/>
      <c r="P23" s="210"/>
      <c r="Q23" s="210"/>
      <c r="R23" s="210"/>
      <c r="S23" s="210"/>
    </row>
    <row r="24" spans="1:19" ht="21.75" customHeight="1">
      <c r="A24" s="216">
        <v>44999</v>
      </c>
      <c r="B24" s="217">
        <f t="shared" si="2"/>
        <v>106814.92000000001</v>
      </c>
      <c r="C24" s="218">
        <f t="shared" si="3"/>
        <v>10000</v>
      </c>
      <c r="D24" s="209" t="s">
        <v>436</v>
      </c>
      <c r="E24" s="219">
        <f t="shared" si="1"/>
        <v>10000</v>
      </c>
      <c r="F24" s="219"/>
      <c r="G24" s="219"/>
      <c r="H24" s="219"/>
      <c r="I24" s="219"/>
      <c r="J24" s="219"/>
      <c r="K24" s="219">
        <f>10000</f>
        <v>10000</v>
      </c>
      <c r="L24" s="219"/>
      <c r="M24" s="219"/>
      <c r="N24" s="219"/>
      <c r="O24" s="210"/>
      <c r="P24" s="210"/>
      <c r="Q24" s="210"/>
      <c r="R24" s="210"/>
      <c r="S24" s="210"/>
    </row>
    <row r="25" spans="1:19" ht="21.75" customHeight="1">
      <c r="A25" s="216">
        <v>44999</v>
      </c>
      <c r="B25" s="217">
        <f t="shared" si="2"/>
        <v>156814.92000000001</v>
      </c>
      <c r="C25" s="218">
        <f t="shared" si="3"/>
        <v>50000</v>
      </c>
      <c r="D25" s="209" t="s">
        <v>436</v>
      </c>
      <c r="E25" s="219">
        <f t="shared" si="1"/>
        <v>50000</v>
      </c>
      <c r="F25" s="219"/>
      <c r="G25" s="219"/>
      <c r="H25" s="219"/>
      <c r="I25" s="219"/>
      <c r="J25" s="219"/>
      <c r="K25" s="219">
        <v>50000</v>
      </c>
      <c r="L25" s="219"/>
      <c r="M25" s="219"/>
      <c r="N25" s="219"/>
      <c r="O25" s="210"/>
      <c r="P25" s="210"/>
      <c r="Q25" s="210"/>
      <c r="R25" s="210"/>
      <c r="S25" s="210"/>
    </row>
    <row r="26" spans="1:19" ht="21.75" customHeight="1">
      <c r="A26" s="216">
        <v>45000</v>
      </c>
      <c r="B26" s="217">
        <f t="shared" si="2"/>
        <v>206814.92</v>
      </c>
      <c r="C26" s="218">
        <f t="shared" si="3"/>
        <v>50000</v>
      </c>
      <c r="D26" s="209" t="s">
        <v>436</v>
      </c>
      <c r="E26" s="219">
        <f t="shared" si="1"/>
        <v>50000</v>
      </c>
      <c r="F26" s="219"/>
      <c r="G26" s="219"/>
      <c r="H26" s="219"/>
      <c r="I26" s="219"/>
      <c r="J26" s="219"/>
      <c r="K26" s="219">
        <v>50000</v>
      </c>
      <c r="L26" s="219"/>
      <c r="M26" s="219"/>
      <c r="N26" s="219"/>
      <c r="O26" s="210"/>
      <c r="P26" s="210"/>
      <c r="Q26" s="210"/>
      <c r="R26" s="210"/>
      <c r="S26" s="210"/>
    </row>
    <row r="27" spans="1:19" ht="21.75" customHeight="1">
      <c r="A27" s="216">
        <v>45000</v>
      </c>
      <c r="B27" s="217">
        <f t="shared" si="2"/>
        <v>256814.92</v>
      </c>
      <c r="C27" s="218">
        <f t="shared" si="3"/>
        <v>50000</v>
      </c>
      <c r="D27" s="209" t="s">
        <v>436</v>
      </c>
      <c r="E27" s="219">
        <f t="shared" si="1"/>
        <v>50000</v>
      </c>
      <c r="F27" s="219"/>
      <c r="G27" s="219"/>
      <c r="H27" s="219"/>
      <c r="I27" s="219"/>
      <c r="J27" s="219"/>
      <c r="K27" s="219">
        <v>50000</v>
      </c>
      <c r="L27" s="219"/>
      <c r="M27" s="219"/>
      <c r="N27" s="219"/>
      <c r="O27" s="210"/>
      <c r="P27" s="210"/>
      <c r="Q27" s="210"/>
      <c r="R27" s="210"/>
      <c r="S27" s="210"/>
    </row>
    <row r="28" spans="1:19" ht="21.75" customHeight="1">
      <c r="A28" s="216">
        <v>45001</v>
      </c>
      <c r="B28" s="217">
        <f t="shared" si="2"/>
        <v>266814.92000000004</v>
      </c>
      <c r="C28" s="218">
        <f t="shared" si="3"/>
        <v>10000</v>
      </c>
      <c r="D28" s="209" t="s">
        <v>436</v>
      </c>
      <c r="E28" s="219">
        <f t="shared" si="1"/>
        <v>10000</v>
      </c>
      <c r="F28" s="219"/>
      <c r="G28" s="219"/>
      <c r="H28" s="219"/>
      <c r="I28" s="219"/>
      <c r="J28" s="219"/>
      <c r="K28" s="219">
        <f>10000</f>
        <v>10000</v>
      </c>
      <c r="L28" s="219"/>
      <c r="M28" s="219"/>
      <c r="N28" s="219"/>
      <c r="O28" s="210"/>
      <c r="P28" s="210"/>
      <c r="Q28" s="210"/>
      <c r="R28" s="210"/>
      <c r="S28" s="210"/>
    </row>
    <row r="29" spans="1:19" ht="21.75" customHeight="1">
      <c r="A29" s="216">
        <v>45001</v>
      </c>
      <c r="B29" s="217">
        <f t="shared" si="2"/>
        <v>276814.92000000004</v>
      </c>
      <c r="C29" s="218">
        <f t="shared" si="3"/>
        <v>10000</v>
      </c>
      <c r="D29" s="209" t="s">
        <v>436</v>
      </c>
      <c r="E29" s="219">
        <f t="shared" si="1"/>
        <v>10000</v>
      </c>
      <c r="F29" s="219"/>
      <c r="G29" s="219"/>
      <c r="H29" s="219"/>
      <c r="I29" s="219"/>
      <c r="J29" s="219"/>
      <c r="K29" s="219">
        <f>10000</f>
        <v>10000</v>
      </c>
      <c r="L29" s="219"/>
      <c r="M29" s="219"/>
      <c r="N29" s="219"/>
      <c r="O29" s="210"/>
      <c r="P29" s="210"/>
      <c r="Q29" s="210"/>
      <c r="R29" s="210"/>
      <c r="S29" s="210"/>
    </row>
    <row r="30" spans="1:19" ht="21.75" customHeight="1">
      <c r="A30" s="216">
        <v>45001</v>
      </c>
      <c r="B30" s="217">
        <f t="shared" si="2"/>
        <v>286814.92000000004</v>
      </c>
      <c r="C30" s="218">
        <f t="shared" si="3"/>
        <v>10000</v>
      </c>
      <c r="D30" s="209" t="s">
        <v>436</v>
      </c>
      <c r="E30" s="219">
        <v>10000</v>
      </c>
      <c r="F30" s="219"/>
      <c r="G30" s="219"/>
      <c r="H30" s="219"/>
      <c r="I30" s="219"/>
      <c r="J30" s="219"/>
      <c r="K30" s="219">
        <f>10000</f>
        <v>10000</v>
      </c>
      <c r="L30" s="219"/>
      <c r="M30" s="219"/>
      <c r="N30" s="219"/>
      <c r="O30" s="210"/>
      <c r="P30" s="210"/>
      <c r="Q30" s="210"/>
      <c r="R30" s="210"/>
      <c r="S30" s="210"/>
    </row>
    <row r="31" spans="1:19" ht="21.75" customHeight="1">
      <c r="A31" s="216">
        <v>45001</v>
      </c>
      <c r="B31" s="217">
        <f t="shared" si="2"/>
        <v>296814.92000000004</v>
      </c>
      <c r="C31" s="218">
        <f t="shared" si="3"/>
        <v>10000</v>
      </c>
      <c r="D31" s="209" t="s">
        <v>436</v>
      </c>
      <c r="E31" s="219">
        <v>10000</v>
      </c>
      <c r="F31" s="219"/>
      <c r="G31" s="219"/>
      <c r="H31" s="219"/>
      <c r="I31" s="219"/>
      <c r="J31" s="219"/>
      <c r="K31" s="219">
        <f>10000</f>
        <v>10000</v>
      </c>
      <c r="L31" s="219"/>
      <c r="M31" s="219"/>
      <c r="N31" s="219"/>
      <c r="O31" s="210"/>
      <c r="P31" s="210"/>
      <c r="Q31" s="210"/>
      <c r="R31" s="210"/>
      <c r="S31" s="210"/>
    </row>
    <row r="32" spans="1:19" ht="21.75" customHeight="1">
      <c r="A32" s="216">
        <v>45001</v>
      </c>
      <c r="B32" s="217">
        <f t="shared" si="2"/>
        <v>306814.92000000004</v>
      </c>
      <c r="C32" s="218">
        <f t="shared" si="3"/>
        <v>10000</v>
      </c>
      <c r="D32" s="209" t="s">
        <v>436</v>
      </c>
      <c r="E32" s="219">
        <v>10000</v>
      </c>
      <c r="F32" s="219"/>
      <c r="G32" s="219"/>
      <c r="H32" s="219"/>
      <c r="I32" s="219"/>
      <c r="J32" s="219"/>
      <c r="K32" s="219">
        <f>10000</f>
        <v>10000</v>
      </c>
      <c r="L32" s="219"/>
      <c r="M32" s="219"/>
      <c r="N32" s="219"/>
      <c r="O32" s="210"/>
      <c r="P32" s="210"/>
      <c r="Q32" s="210"/>
      <c r="R32" s="210"/>
      <c r="S32" s="210"/>
    </row>
    <row r="33" spans="1:19" ht="21.75" customHeight="1">
      <c r="A33" s="216">
        <v>45001</v>
      </c>
      <c r="B33" s="217">
        <f t="shared" si="2"/>
        <v>316814.92000000004</v>
      </c>
      <c r="C33" s="218">
        <f t="shared" si="3"/>
        <v>10000</v>
      </c>
      <c r="D33" s="209" t="s">
        <v>436</v>
      </c>
      <c r="E33" s="219">
        <v>10000</v>
      </c>
      <c r="F33" s="219"/>
      <c r="G33" s="219"/>
      <c r="H33" s="219"/>
      <c r="I33" s="219"/>
      <c r="J33" s="219"/>
      <c r="K33" s="219">
        <f>10000</f>
        <v>10000</v>
      </c>
      <c r="L33" s="219"/>
      <c r="M33" s="219"/>
      <c r="N33" s="219"/>
      <c r="O33" s="221"/>
      <c r="P33" s="210"/>
      <c r="Q33" s="210"/>
      <c r="R33" s="210"/>
      <c r="S33" s="210"/>
    </row>
    <row r="34" spans="1:19" ht="21.75" customHeight="1">
      <c r="A34" s="216">
        <v>45001</v>
      </c>
      <c r="B34" s="217">
        <f t="shared" si="2"/>
        <v>326814.92000000004</v>
      </c>
      <c r="C34" s="218">
        <f t="shared" si="3"/>
        <v>10000</v>
      </c>
      <c r="D34" s="209" t="s">
        <v>436</v>
      </c>
      <c r="E34" s="219">
        <v>10000</v>
      </c>
      <c r="F34" s="219"/>
      <c r="G34" s="219"/>
      <c r="H34" s="219"/>
      <c r="I34" s="219"/>
      <c r="J34" s="219"/>
      <c r="K34" s="219">
        <f>10000</f>
        <v>10000</v>
      </c>
      <c r="L34" s="219"/>
      <c r="M34" s="219"/>
      <c r="N34" s="219"/>
      <c r="O34" s="210"/>
      <c r="P34" s="210"/>
      <c r="Q34" s="210"/>
      <c r="R34" s="210"/>
      <c r="S34" s="210"/>
    </row>
    <row r="35" spans="1:19" ht="21.75" customHeight="1">
      <c r="A35" s="216">
        <v>45001</v>
      </c>
      <c r="B35" s="217">
        <f t="shared" si="2"/>
        <v>336814.92000000004</v>
      </c>
      <c r="C35" s="218">
        <f t="shared" si="3"/>
        <v>10000</v>
      </c>
      <c r="D35" s="209" t="s">
        <v>436</v>
      </c>
      <c r="E35" s="219">
        <v>10000</v>
      </c>
      <c r="F35" s="219"/>
      <c r="G35" s="219"/>
      <c r="H35" s="219"/>
      <c r="I35" s="219"/>
      <c r="J35" s="219"/>
      <c r="K35" s="219">
        <f>10000</f>
        <v>10000</v>
      </c>
      <c r="L35" s="219"/>
      <c r="M35" s="219"/>
      <c r="N35" s="219"/>
      <c r="O35" s="210"/>
      <c r="P35" s="210"/>
      <c r="Q35" s="210"/>
      <c r="R35" s="210"/>
      <c r="S35" s="210"/>
    </row>
    <row r="36" spans="1:19" ht="21.75" customHeight="1">
      <c r="A36" s="216">
        <v>45001</v>
      </c>
      <c r="B36" s="217">
        <f t="shared" si="2"/>
        <v>346814.92000000004</v>
      </c>
      <c r="C36" s="218">
        <f t="shared" si="3"/>
        <v>10000</v>
      </c>
      <c r="D36" s="209" t="s">
        <v>436</v>
      </c>
      <c r="E36" s="219">
        <v>10000</v>
      </c>
      <c r="F36" s="219"/>
      <c r="G36" s="219"/>
      <c r="H36" s="219"/>
      <c r="I36" s="219"/>
      <c r="J36" s="219"/>
      <c r="K36" s="219">
        <f>10000</f>
        <v>10000</v>
      </c>
      <c r="L36" s="219"/>
      <c r="M36" s="219"/>
      <c r="N36" s="219"/>
      <c r="O36" s="210"/>
      <c r="P36" s="210"/>
      <c r="Q36" s="210"/>
      <c r="R36" s="210"/>
      <c r="S36" s="210"/>
    </row>
    <row r="37" spans="1:19" ht="21.75" customHeight="1">
      <c r="A37" s="216">
        <v>45001</v>
      </c>
      <c r="B37" s="217">
        <f t="shared" si="2"/>
        <v>356814.92000000004</v>
      </c>
      <c r="C37" s="218">
        <f t="shared" si="3"/>
        <v>10000</v>
      </c>
      <c r="D37" s="209" t="s">
        <v>436</v>
      </c>
      <c r="E37" s="219">
        <v>10000</v>
      </c>
      <c r="F37" s="219"/>
      <c r="G37" s="219"/>
      <c r="H37" s="219"/>
      <c r="I37" s="219"/>
      <c r="J37" s="219"/>
      <c r="K37" s="219">
        <f>10000</f>
        <v>10000</v>
      </c>
      <c r="L37" s="219"/>
      <c r="M37" s="219"/>
      <c r="N37" s="219"/>
      <c r="O37" s="210"/>
      <c r="P37" s="210"/>
      <c r="Q37" s="210"/>
      <c r="R37" s="210"/>
      <c r="S37" s="210"/>
    </row>
    <row r="38" spans="1:19" ht="21.75" customHeight="1">
      <c r="A38" s="216">
        <v>45002</v>
      </c>
      <c r="B38" s="217">
        <f t="shared" si="2"/>
        <v>366814.92000000004</v>
      </c>
      <c r="C38" s="218">
        <f t="shared" si="3"/>
        <v>10000</v>
      </c>
      <c r="D38" s="209" t="s">
        <v>436</v>
      </c>
      <c r="E38" s="219">
        <v>10000</v>
      </c>
      <c r="F38" s="219"/>
      <c r="G38" s="219"/>
      <c r="H38" s="219"/>
      <c r="I38" s="219"/>
      <c r="J38" s="219"/>
      <c r="K38" s="219">
        <f>10000</f>
        <v>10000</v>
      </c>
      <c r="L38" s="219"/>
      <c r="M38" s="219"/>
      <c r="N38" s="219"/>
      <c r="O38" s="210"/>
      <c r="P38" s="210"/>
      <c r="Q38" s="210"/>
      <c r="R38" s="210"/>
      <c r="S38" s="210"/>
    </row>
    <row r="39" spans="1:19" ht="21.75" customHeight="1">
      <c r="A39" s="216">
        <v>45002</v>
      </c>
      <c r="B39" s="217">
        <f t="shared" si="2"/>
        <v>376814.92000000004</v>
      </c>
      <c r="C39" s="218">
        <f t="shared" si="3"/>
        <v>10000</v>
      </c>
      <c r="D39" s="209" t="s">
        <v>436</v>
      </c>
      <c r="E39" s="219">
        <f t="shared" ref="E39:E51" si="4">SUM(F39:O39)</f>
        <v>10000</v>
      </c>
      <c r="F39" s="219"/>
      <c r="G39" s="219"/>
      <c r="H39" s="219"/>
      <c r="I39" s="219"/>
      <c r="J39" s="219"/>
      <c r="K39" s="219">
        <f>10000</f>
        <v>10000</v>
      </c>
      <c r="L39" s="219"/>
      <c r="M39" s="219"/>
      <c r="N39" s="219"/>
      <c r="O39" s="210"/>
      <c r="P39" s="210"/>
      <c r="Q39" s="210"/>
      <c r="R39" s="210"/>
      <c r="S39" s="210"/>
    </row>
    <row r="40" spans="1:19" ht="21.75" customHeight="1">
      <c r="A40" s="216">
        <v>45002</v>
      </c>
      <c r="B40" s="217">
        <f t="shared" si="2"/>
        <v>386814.92000000004</v>
      </c>
      <c r="C40" s="218">
        <f t="shared" si="3"/>
        <v>10000</v>
      </c>
      <c r="D40" s="209" t="s">
        <v>436</v>
      </c>
      <c r="E40" s="219">
        <f t="shared" si="4"/>
        <v>10000</v>
      </c>
      <c r="F40" s="219"/>
      <c r="G40" s="219"/>
      <c r="H40" s="219"/>
      <c r="I40" s="219"/>
      <c r="J40" s="219"/>
      <c r="K40" s="219">
        <f>10000</f>
        <v>10000</v>
      </c>
      <c r="L40" s="219"/>
      <c r="M40" s="219"/>
      <c r="N40" s="219"/>
      <c r="O40" s="210"/>
      <c r="P40" s="210"/>
      <c r="Q40" s="210"/>
      <c r="R40" s="210"/>
      <c r="S40" s="210"/>
    </row>
    <row r="41" spans="1:19" ht="21.75" customHeight="1">
      <c r="A41" s="216">
        <v>45002</v>
      </c>
      <c r="B41" s="217">
        <f t="shared" si="2"/>
        <v>396814.92000000004</v>
      </c>
      <c r="C41" s="218">
        <f t="shared" si="3"/>
        <v>10000</v>
      </c>
      <c r="D41" s="209" t="s">
        <v>436</v>
      </c>
      <c r="E41" s="219">
        <f t="shared" si="4"/>
        <v>10000</v>
      </c>
      <c r="F41" s="219"/>
      <c r="G41" s="219"/>
      <c r="H41" s="219"/>
      <c r="I41" s="219"/>
      <c r="J41" s="219"/>
      <c r="K41" s="219">
        <f>10000</f>
        <v>10000</v>
      </c>
      <c r="L41" s="219"/>
      <c r="M41" s="219"/>
      <c r="N41" s="219"/>
      <c r="O41" s="210"/>
      <c r="P41" s="210"/>
      <c r="Q41" s="210"/>
      <c r="R41" s="210"/>
      <c r="S41" s="210"/>
    </row>
    <row r="42" spans="1:19" ht="21.75" customHeight="1">
      <c r="A42" s="216">
        <v>45002</v>
      </c>
      <c r="B42" s="217">
        <f t="shared" si="2"/>
        <v>406814.92000000004</v>
      </c>
      <c r="C42" s="218">
        <f t="shared" si="3"/>
        <v>10000</v>
      </c>
      <c r="D42" s="209" t="s">
        <v>436</v>
      </c>
      <c r="E42" s="219">
        <f t="shared" si="4"/>
        <v>10000</v>
      </c>
      <c r="F42" s="219"/>
      <c r="G42" s="219"/>
      <c r="H42" s="219"/>
      <c r="I42" s="219"/>
      <c r="J42" s="219"/>
      <c r="K42" s="219">
        <f>10000</f>
        <v>10000</v>
      </c>
      <c r="L42" s="219"/>
      <c r="M42" s="219"/>
      <c r="N42" s="219"/>
      <c r="O42" s="210"/>
      <c r="P42" s="210"/>
      <c r="Q42" s="210"/>
      <c r="R42" s="210"/>
      <c r="S42" s="210"/>
    </row>
    <row r="43" spans="1:19" ht="21.75" customHeight="1">
      <c r="A43" s="216">
        <v>45002</v>
      </c>
      <c r="B43" s="217">
        <f t="shared" si="2"/>
        <v>416814.92000000004</v>
      </c>
      <c r="C43" s="218">
        <f t="shared" si="3"/>
        <v>10000</v>
      </c>
      <c r="D43" s="209" t="s">
        <v>436</v>
      </c>
      <c r="E43" s="219">
        <f t="shared" si="4"/>
        <v>10000</v>
      </c>
      <c r="F43" s="219"/>
      <c r="G43" s="219"/>
      <c r="H43" s="219"/>
      <c r="I43" s="219"/>
      <c r="J43" s="219"/>
      <c r="K43" s="219">
        <f>10000</f>
        <v>10000</v>
      </c>
      <c r="L43" s="219"/>
      <c r="M43" s="219"/>
      <c r="N43" s="219"/>
      <c r="O43" s="210"/>
      <c r="P43" s="210"/>
      <c r="Q43" s="210"/>
      <c r="R43" s="210"/>
      <c r="S43" s="210"/>
    </row>
    <row r="44" spans="1:19" ht="21.75" customHeight="1">
      <c r="A44" s="216">
        <v>45002</v>
      </c>
      <c r="B44" s="217">
        <f t="shared" si="2"/>
        <v>426814.92000000004</v>
      </c>
      <c r="C44" s="218">
        <f t="shared" si="3"/>
        <v>10000</v>
      </c>
      <c r="D44" s="209" t="s">
        <v>436</v>
      </c>
      <c r="E44" s="219">
        <f t="shared" si="4"/>
        <v>10000</v>
      </c>
      <c r="F44" s="219"/>
      <c r="G44" s="219"/>
      <c r="H44" s="219"/>
      <c r="I44" s="219"/>
      <c r="J44" s="219"/>
      <c r="K44" s="219">
        <f>10000</f>
        <v>10000</v>
      </c>
      <c r="L44" s="219"/>
      <c r="M44" s="219"/>
      <c r="N44" s="219"/>
      <c r="O44" s="221"/>
      <c r="P44" s="210"/>
      <c r="Q44" s="210"/>
      <c r="R44" s="210"/>
      <c r="S44" s="210"/>
    </row>
    <row r="45" spans="1:19" ht="21.75" customHeight="1">
      <c r="A45" s="216">
        <v>45002</v>
      </c>
      <c r="B45" s="217">
        <f t="shared" si="2"/>
        <v>448814.92000000004</v>
      </c>
      <c r="C45" s="218">
        <f t="shared" si="3"/>
        <v>22000</v>
      </c>
      <c r="D45" s="209" t="s">
        <v>436</v>
      </c>
      <c r="E45" s="219">
        <f t="shared" si="4"/>
        <v>22000</v>
      </c>
      <c r="F45" s="219"/>
      <c r="G45" s="219"/>
      <c r="H45" s="219"/>
      <c r="I45" s="219"/>
      <c r="J45" s="219"/>
      <c r="K45" s="219">
        <f>22000</f>
        <v>22000</v>
      </c>
      <c r="L45" s="219"/>
      <c r="M45" s="219"/>
      <c r="N45" s="219"/>
      <c r="O45" s="210"/>
      <c r="P45" s="210"/>
      <c r="Q45" s="210"/>
      <c r="R45" s="210"/>
      <c r="S45" s="210"/>
    </row>
    <row r="46" spans="1:19" ht="21.75" customHeight="1">
      <c r="A46" s="216">
        <v>45017</v>
      </c>
      <c r="B46" s="217">
        <f t="shared" si="2"/>
        <v>448956.12000000005</v>
      </c>
      <c r="C46" s="218">
        <f t="shared" si="3"/>
        <v>141.19999999999999</v>
      </c>
      <c r="D46" s="209" t="s">
        <v>421</v>
      </c>
      <c r="E46" s="219">
        <f t="shared" si="4"/>
        <v>141.19999999999999</v>
      </c>
      <c r="F46" s="219"/>
      <c r="G46" s="219"/>
      <c r="H46" s="219"/>
      <c r="I46" s="219"/>
      <c r="J46" s="219">
        <v>141.19999999999999</v>
      </c>
      <c r="K46" s="219"/>
      <c r="L46" s="219"/>
      <c r="M46" s="219"/>
      <c r="N46" s="219"/>
      <c r="O46" s="210"/>
      <c r="P46" s="210"/>
      <c r="Q46" s="210"/>
      <c r="R46" s="210"/>
      <c r="S46" s="210"/>
    </row>
    <row r="47" spans="1:19" ht="21.75" customHeight="1">
      <c r="A47" s="216">
        <v>45019</v>
      </c>
      <c r="B47" s="217">
        <f t="shared" si="2"/>
        <v>448951.12000000005</v>
      </c>
      <c r="C47" s="218">
        <f t="shared" si="3"/>
        <v>-5</v>
      </c>
      <c r="D47" s="209" t="s">
        <v>348</v>
      </c>
      <c r="E47" s="219">
        <f t="shared" si="4"/>
        <v>-5</v>
      </c>
      <c r="F47" s="219"/>
      <c r="G47" s="219"/>
      <c r="H47" s="219"/>
      <c r="I47" s="219">
        <v>-5</v>
      </c>
      <c r="J47" s="219"/>
      <c r="K47" s="219"/>
      <c r="L47" s="219"/>
      <c r="M47" s="219"/>
      <c r="N47" s="219"/>
      <c r="O47" s="210"/>
      <c r="P47" s="210"/>
      <c r="Q47" s="210"/>
      <c r="R47" s="210"/>
      <c r="S47" s="210"/>
    </row>
    <row r="48" spans="1:19" ht="21.75" customHeight="1">
      <c r="A48" s="216">
        <v>45048</v>
      </c>
      <c r="B48" s="217">
        <f t="shared" si="2"/>
        <v>449181.75000000006</v>
      </c>
      <c r="C48" s="218">
        <f t="shared" si="3"/>
        <v>230.63</v>
      </c>
      <c r="D48" s="209" t="s">
        <v>421</v>
      </c>
      <c r="E48" s="219">
        <f t="shared" si="4"/>
        <v>230.63</v>
      </c>
      <c r="F48" s="219"/>
      <c r="G48" s="219"/>
      <c r="H48" s="219"/>
      <c r="I48" s="219"/>
      <c r="J48" s="219">
        <v>230.63</v>
      </c>
      <c r="K48" s="219"/>
      <c r="L48" s="219"/>
      <c r="M48" s="219"/>
      <c r="N48" s="219"/>
      <c r="O48" s="210"/>
      <c r="P48" s="210"/>
      <c r="Q48" s="210"/>
      <c r="R48" s="210"/>
      <c r="S48" s="210"/>
    </row>
    <row r="49" spans="1:19" ht="21.75" customHeight="1">
      <c r="A49" s="216">
        <v>45054</v>
      </c>
      <c r="B49" s="217">
        <f t="shared" si="2"/>
        <v>449176.75000000006</v>
      </c>
      <c r="C49" s="218">
        <f t="shared" si="3"/>
        <v>-5</v>
      </c>
      <c r="D49" s="209" t="s">
        <v>348</v>
      </c>
      <c r="E49" s="219">
        <f t="shared" si="4"/>
        <v>-5</v>
      </c>
      <c r="F49" s="219"/>
      <c r="G49" s="219"/>
      <c r="H49" s="219"/>
      <c r="I49" s="219">
        <v>-5</v>
      </c>
      <c r="J49" s="219"/>
      <c r="K49" s="219"/>
      <c r="L49" s="219"/>
      <c r="M49" s="219"/>
      <c r="N49" s="219"/>
      <c r="O49" s="210"/>
      <c r="P49" s="210"/>
      <c r="Q49" s="210"/>
      <c r="R49" s="210"/>
      <c r="S49" s="210"/>
    </row>
    <row r="50" spans="1:19" ht="21.75" customHeight="1">
      <c r="A50" s="216">
        <v>45078</v>
      </c>
      <c r="B50" s="217">
        <f t="shared" si="2"/>
        <v>449452.10000000003</v>
      </c>
      <c r="C50" s="218">
        <f t="shared" si="3"/>
        <v>275.35000000000002</v>
      </c>
      <c r="D50" s="209" t="s">
        <v>421</v>
      </c>
      <c r="E50" s="219">
        <f t="shared" si="4"/>
        <v>275.35000000000002</v>
      </c>
      <c r="F50" s="219"/>
      <c r="G50" s="219"/>
      <c r="H50" s="219"/>
      <c r="I50" s="219"/>
      <c r="J50" s="219">
        <v>275.35000000000002</v>
      </c>
      <c r="K50" s="219"/>
      <c r="L50" s="219"/>
      <c r="M50" s="219"/>
      <c r="N50" s="219"/>
      <c r="O50" s="210"/>
      <c r="P50" s="210"/>
      <c r="Q50" s="210"/>
      <c r="R50" s="210"/>
      <c r="S50" s="210"/>
    </row>
    <row r="51" spans="1:19" ht="21.75" customHeight="1">
      <c r="A51" s="216">
        <v>45089</v>
      </c>
      <c r="B51" s="217">
        <f t="shared" si="2"/>
        <v>253302.10000000003</v>
      </c>
      <c r="C51" s="218">
        <f t="shared" si="3"/>
        <v>-196150</v>
      </c>
      <c r="D51" s="209" t="s">
        <v>455</v>
      </c>
      <c r="E51" s="219">
        <f t="shared" si="4"/>
        <v>-196150</v>
      </c>
      <c r="F51" s="219"/>
      <c r="G51" s="219">
        <v>-196150</v>
      </c>
      <c r="H51" s="219"/>
      <c r="I51" s="219"/>
      <c r="J51" s="219"/>
      <c r="K51" s="219"/>
      <c r="L51" s="219"/>
      <c r="M51" s="219"/>
      <c r="N51" s="219"/>
      <c r="O51" s="210"/>
      <c r="P51" s="210"/>
      <c r="Q51" s="210"/>
      <c r="R51" s="210"/>
      <c r="S51" s="210"/>
    </row>
    <row r="52" spans="1:19" ht="21.75" customHeight="1">
      <c r="A52" s="216"/>
      <c r="B52" s="217"/>
      <c r="C52" s="218"/>
      <c r="D52" s="20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0"/>
      <c r="P52" s="210"/>
      <c r="Q52" s="210"/>
      <c r="R52" s="210"/>
      <c r="S52" s="210"/>
    </row>
    <row r="53" spans="1:19" ht="21.75" customHeight="1">
      <c r="A53" s="216"/>
      <c r="B53" s="217"/>
      <c r="C53" s="218"/>
      <c r="D53" s="20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0"/>
      <c r="P53" s="210"/>
      <c r="Q53" s="210"/>
      <c r="R53" s="210"/>
      <c r="S53" s="210"/>
    </row>
    <row r="54" spans="1:19" ht="21.75" customHeight="1">
      <c r="A54" s="216"/>
      <c r="B54" s="217"/>
      <c r="C54" s="218"/>
      <c r="D54" s="20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0"/>
      <c r="P54" s="210"/>
      <c r="Q54" s="210"/>
      <c r="R54" s="210"/>
      <c r="S54" s="210"/>
    </row>
    <row r="55" spans="1:19" ht="21.75" customHeight="1">
      <c r="A55" s="216"/>
      <c r="B55" s="217"/>
      <c r="C55" s="218"/>
      <c r="D55" s="20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0"/>
      <c r="P55" s="210"/>
      <c r="Q55" s="210"/>
      <c r="R55" s="210"/>
      <c r="S55" s="210"/>
    </row>
    <row r="56" spans="1:19" ht="21.75" customHeight="1">
      <c r="A56" s="216"/>
      <c r="B56" s="217"/>
      <c r="C56" s="218"/>
      <c r="D56" s="20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0"/>
      <c r="P56" s="210"/>
      <c r="Q56" s="210"/>
      <c r="R56" s="210"/>
      <c r="S56" s="210"/>
    </row>
    <row r="57" spans="1:19" ht="21.75" customHeight="1">
      <c r="A57" s="216"/>
      <c r="B57" s="217"/>
      <c r="C57" s="218"/>
      <c r="D57" s="20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0"/>
      <c r="P57" s="210"/>
      <c r="Q57" s="210"/>
      <c r="R57" s="210"/>
      <c r="S57" s="210"/>
    </row>
    <row r="58" spans="1:19" ht="21.75" customHeight="1">
      <c r="A58" s="216"/>
      <c r="B58" s="217"/>
      <c r="C58" s="218"/>
      <c r="D58" s="209"/>
      <c r="E58" s="219"/>
      <c r="F58" s="219"/>
      <c r="G58" s="219"/>
      <c r="H58" s="222"/>
      <c r="I58" s="222"/>
      <c r="J58" s="222"/>
      <c r="K58" s="219"/>
      <c r="L58" s="219"/>
      <c r="M58" s="219"/>
      <c r="N58" s="219"/>
      <c r="O58" s="210"/>
      <c r="P58" s="210"/>
      <c r="Q58" s="210"/>
      <c r="R58" s="210"/>
      <c r="S58" s="210"/>
    </row>
    <row r="59" spans="1:19" ht="21.75" customHeight="1">
      <c r="A59" s="216"/>
      <c r="B59" s="217"/>
      <c r="C59" s="218"/>
      <c r="D59" s="20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0"/>
      <c r="P59" s="210"/>
      <c r="Q59" s="210"/>
      <c r="R59" s="210"/>
      <c r="S59" s="210"/>
    </row>
    <row r="60" spans="1:19" ht="21.75" customHeight="1">
      <c r="A60" s="216"/>
      <c r="B60" s="217"/>
      <c r="C60" s="218"/>
      <c r="D60" s="20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0"/>
      <c r="P60" s="210"/>
      <c r="Q60" s="210"/>
      <c r="R60" s="210"/>
      <c r="S60" s="210"/>
    </row>
    <row r="61" spans="1:19" ht="21.75" customHeight="1">
      <c r="A61" s="216"/>
      <c r="B61" s="217"/>
      <c r="C61" s="218"/>
      <c r="D61" s="20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0"/>
      <c r="P61" s="210"/>
      <c r="Q61" s="210"/>
      <c r="R61" s="210"/>
      <c r="S61" s="210"/>
    </row>
    <row r="62" spans="1:19" ht="21.75" customHeight="1">
      <c r="A62" s="216"/>
      <c r="B62" s="217"/>
      <c r="C62" s="218"/>
      <c r="D62" s="20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0"/>
      <c r="P62" s="210"/>
      <c r="Q62" s="210"/>
      <c r="R62" s="210"/>
      <c r="S62" s="210"/>
    </row>
    <row r="63" spans="1:19" ht="21.75" customHeight="1">
      <c r="A63" s="216"/>
      <c r="B63" s="217"/>
      <c r="C63" s="218"/>
      <c r="D63" s="20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0"/>
      <c r="P63" s="210"/>
      <c r="Q63" s="210"/>
      <c r="R63" s="210"/>
      <c r="S63" s="210"/>
    </row>
    <row r="64" spans="1:19" ht="21.75" customHeight="1">
      <c r="A64" s="216"/>
      <c r="B64" s="217"/>
      <c r="C64" s="218"/>
      <c r="D64" s="20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0"/>
      <c r="P64" s="210"/>
      <c r="Q64" s="210"/>
      <c r="R64" s="210"/>
      <c r="S64" s="210"/>
    </row>
    <row r="65" spans="1:19" ht="21.75" customHeight="1">
      <c r="A65" s="216"/>
      <c r="B65" s="217"/>
      <c r="C65" s="218"/>
      <c r="D65" s="20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0"/>
      <c r="P65" s="210"/>
      <c r="Q65" s="210"/>
      <c r="R65" s="210"/>
      <c r="S65" s="210"/>
    </row>
    <row r="66" spans="1:19" ht="21.75" customHeight="1">
      <c r="A66" s="216"/>
      <c r="B66" s="217"/>
      <c r="C66" s="218"/>
      <c r="D66" s="20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0"/>
      <c r="P66" s="210"/>
      <c r="Q66" s="210"/>
      <c r="R66" s="210"/>
      <c r="S66" s="210"/>
    </row>
    <row r="67" spans="1:19" ht="21.75" customHeight="1">
      <c r="A67" s="216"/>
      <c r="B67" s="217"/>
      <c r="C67" s="218"/>
      <c r="D67" s="20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0"/>
      <c r="P67" s="210"/>
      <c r="Q67" s="210"/>
      <c r="R67" s="210"/>
      <c r="S67" s="210"/>
    </row>
    <row r="68" spans="1:19" ht="21.75" customHeight="1">
      <c r="A68" s="216"/>
      <c r="B68" s="217"/>
      <c r="C68" s="218"/>
      <c r="D68" s="20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0"/>
      <c r="P68" s="210"/>
      <c r="Q68" s="210"/>
      <c r="R68" s="210"/>
      <c r="S68" s="210"/>
    </row>
    <row r="69" spans="1:19" ht="21.75" customHeight="1">
      <c r="A69" s="216"/>
      <c r="B69" s="217"/>
      <c r="C69" s="218"/>
      <c r="D69" s="20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0"/>
      <c r="P69" s="210"/>
      <c r="Q69" s="210"/>
      <c r="R69" s="210"/>
      <c r="S69" s="210"/>
    </row>
    <row r="70" spans="1:19" ht="21.75" customHeight="1">
      <c r="A70" s="216"/>
      <c r="B70" s="217"/>
      <c r="C70" s="218"/>
      <c r="D70" s="20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0"/>
      <c r="P70" s="210"/>
      <c r="Q70" s="210"/>
      <c r="R70" s="210"/>
      <c r="S70" s="210"/>
    </row>
    <row r="71" spans="1:19" ht="21.75" customHeight="1">
      <c r="A71" s="216"/>
      <c r="B71" s="217"/>
      <c r="C71" s="218"/>
      <c r="D71" s="20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0"/>
      <c r="P71" s="210"/>
      <c r="Q71" s="210"/>
      <c r="R71" s="210"/>
      <c r="S71" s="210"/>
    </row>
    <row r="72" spans="1:19" ht="21.75" customHeight="1">
      <c r="A72" s="216"/>
      <c r="B72" s="217"/>
      <c r="C72" s="218"/>
      <c r="D72" s="20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0"/>
      <c r="P72" s="210"/>
      <c r="Q72" s="210"/>
      <c r="R72" s="210"/>
      <c r="S72" s="210"/>
    </row>
    <row r="73" spans="1:19" ht="21.75" customHeight="1">
      <c r="A73" s="216"/>
      <c r="B73" s="217"/>
      <c r="C73" s="218"/>
      <c r="D73" s="20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0"/>
      <c r="P73" s="210"/>
      <c r="Q73" s="210"/>
      <c r="R73" s="210"/>
      <c r="S73" s="210"/>
    </row>
    <row r="74" spans="1:19" ht="21.75" customHeight="1">
      <c r="A74" s="216"/>
      <c r="B74" s="217"/>
      <c r="C74" s="218"/>
      <c r="D74" s="20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0"/>
      <c r="P74" s="210"/>
      <c r="Q74" s="210"/>
      <c r="R74" s="210"/>
      <c r="S74" s="210"/>
    </row>
    <row r="75" spans="1:19" ht="21.75" customHeight="1">
      <c r="A75" s="216"/>
      <c r="B75" s="217"/>
      <c r="C75" s="218"/>
      <c r="D75" s="20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0"/>
      <c r="P75" s="210"/>
      <c r="Q75" s="210"/>
      <c r="R75" s="210"/>
      <c r="S75" s="210"/>
    </row>
    <row r="76" spans="1:19" ht="21.75" customHeight="1">
      <c r="A76" s="216"/>
      <c r="B76" s="217"/>
      <c r="C76" s="218"/>
      <c r="D76" s="20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0"/>
      <c r="P76" s="210"/>
      <c r="Q76" s="210"/>
      <c r="R76" s="210"/>
      <c r="S76" s="210"/>
    </row>
    <row r="77" spans="1:19" ht="21.75" customHeight="1">
      <c r="A77" s="216"/>
      <c r="B77" s="217"/>
      <c r="C77" s="218"/>
      <c r="D77" s="20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0"/>
      <c r="P77" s="210"/>
      <c r="Q77" s="210"/>
      <c r="R77" s="210"/>
      <c r="S77" s="210"/>
    </row>
    <row r="78" spans="1:19" ht="21.75" customHeight="1">
      <c r="A78" s="216"/>
      <c r="B78" s="217"/>
      <c r="C78" s="218"/>
      <c r="D78" s="20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0"/>
      <c r="P78" s="210"/>
      <c r="Q78" s="210"/>
      <c r="R78" s="210"/>
      <c r="S78" s="210"/>
    </row>
    <row r="79" spans="1:19" ht="21.75" customHeight="1">
      <c r="A79" s="216"/>
      <c r="B79" s="217"/>
      <c r="C79" s="218"/>
      <c r="D79" s="20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0"/>
      <c r="P79" s="210"/>
      <c r="Q79" s="210"/>
      <c r="R79" s="210"/>
      <c r="S79" s="210"/>
    </row>
    <row r="80" spans="1:19" ht="21.75" customHeight="1">
      <c r="A80" s="216"/>
      <c r="B80" s="217"/>
      <c r="C80" s="218"/>
      <c r="D80" s="20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0"/>
      <c r="P80" s="210"/>
      <c r="Q80" s="210"/>
      <c r="R80" s="210"/>
      <c r="S80" s="210"/>
    </row>
    <row r="81" spans="1:19" ht="21.75" customHeight="1">
      <c r="A81" s="216"/>
      <c r="B81" s="217"/>
      <c r="C81" s="218"/>
      <c r="D81" s="20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0"/>
      <c r="P81" s="210"/>
      <c r="Q81" s="210"/>
      <c r="R81" s="210"/>
      <c r="S81" s="210"/>
    </row>
    <row r="82" spans="1:19" ht="21.75" customHeight="1">
      <c r="A82" s="216"/>
      <c r="B82" s="217"/>
      <c r="C82" s="218"/>
      <c r="D82" s="20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0"/>
      <c r="P82" s="210"/>
      <c r="Q82" s="210"/>
      <c r="R82" s="210"/>
      <c r="S82" s="210"/>
    </row>
    <row r="83" spans="1:19" ht="21.75" customHeight="1">
      <c r="A83" s="216"/>
      <c r="B83" s="217"/>
      <c r="C83" s="218"/>
      <c r="D83" s="20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0"/>
      <c r="P83" s="210"/>
      <c r="Q83" s="210"/>
      <c r="R83" s="210"/>
      <c r="S83" s="210"/>
    </row>
    <row r="84" spans="1:19" ht="21.75" customHeight="1">
      <c r="A84" s="216"/>
      <c r="B84" s="217"/>
      <c r="C84" s="218"/>
      <c r="D84" s="20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0"/>
      <c r="P84" s="210"/>
      <c r="Q84" s="210"/>
      <c r="R84" s="210"/>
      <c r="S84" s="210"/>
    </row>
    <row r="85" spans="1:19" ht="21.75" customHeight="1">
      <c r="A85" s="223"/>
      <c r="B85" s="224"/>
      <c r="C85" s="218"/>
      <c r="D85" s="209"/>
      <c r="E85" s="219"/>
      <c r="F85" s="219"/>
      <c r="G85" s="219"/>
      <c r="H85" s="225"/>
      <c r="I85" s="225"/>
      <c r="J85" s="225"/>
      <c r="K85" s="219"/>
      <c r="L85" s="219"/>
      <c r="M85" s="219"/>
      <c r="N85" s="219"/>
      <c r="O85" s="210"/>
      <c r="P85" s="210"/>
      <c r="Q85" s="210"/>
      <c r="R85" s="210"/>
      <c r="S85" s="210"/>
    </row>
    <row r="86" spans="1:19" ht="21.75" customHeight="1">
      <c r="A86" s="216"/>
      <c r="B86" s="217"/>
      <c r="C86" s="218"/>
      <c r="D86" s="20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0"/>
      <c r="P86" s="210"/>
      <c r="Q86" s="210"/>
      <c r="R86" s="210"/>
      <c r="S86" s="210"/>
    </row>
    <row r="87" spans="1:19" ht="21.75" customHeight="1">
      <c r="A87" s="216"/>
      <c r="B87" s="217"/>
      <c r="C87" s="218"/>
      <c r="D87" s="20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0"/>
      <c r="P87" s="210"/>
      <c r="Q87" s="210"/>
      <c r="R87" s="210"/>
      <c r="S87" s="210"/>
    </row>
    <row r="88" spans="1:19" ht="21.75" customHeight="1">
      <c r="A88" s="216"/>
      <c r="B88" s="217"/>
      <c r="C88" s="218"/>
      <c r="D88" s="20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0"/>
      <c r="P88" s="210"/>
      <c r="Q88" s="210"/>
      <c r="R88" s="210"/>
      <c r="S88" s="210"/>
    </row>
    <row r="89" spans="1:19" ht="21.75" customHeight="1">
      <c r="A89" s="216"/>
      <c r="B89" s="217"/>
      <c r="C89" s="218"/>
      <c r="D89" s="20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0"/>
      <c r="P89" s="210"/>
      <c r="Q89" s="210"/>
      <c r="R89" s="210"/>
      <c r="S89" s="210"/>
    </row>
    <row r="90" spans="1:19" ht="21.75" customHeight="1">
      <c r="A90" s="216"/>
      <c r="B90" s="217"/>
      <c r="C90" s="218"/>
      <c r="D90" s="20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0"/>
      <c r="P90" s="210"/>
      <c r="Q90" s="210"/>
      <c r="R90" s="210"/>
      <c r="S90" s="210"/>
    </row>
    <row r="91" spans="1:19" ht="21.75" customHeight="1">
      <c r="A91" s="216"/>
      <c r="B91" s="217"/>
      <c r="C91" s="218"/>
      <c r="D91" s="20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0"/>
      <c r="P91" s="210"/>
      <c r="Q91" s="210"/>
      <c r="R91" s="210"/>
      <c r="S91" s="210"/>
    </row>
    <row r="92" spans="1:19" ht="21.75" customHeight="1">
      <c r="A92" s="216"/>
      <c r="B92" s="217"/>
      <c r="C92" s="218"/>
      <c r="D92" s="20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0"/>
      <c r="P92" s="210"/>
      <c r="Q92" s="210"/>
      <c r="R92" s="210"/>
      <c r="S92" s="210"/>
    </row>
    <row r="93" spans="1:19" ht="21.75" customHeight="1">
      <c r="A93" s="226"/>
      <c r="B93" s="227"/>
      <c r="C93" s="228"/>
      <c r="D93" s="209"/>
      <c r="E93" s="219"/>
    </row>
    <row r="94" spans="1:19" ht="21.75" customHeight="1">
      <c r="A94" s="226"/>
      <c r="B94" s="217"/>
      <c r="C94" s="218"/>
      <c r="D94" s="209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0"/>
      <c r="P94" s="210"/>
      <c r="Q94" s="210"/>
      <c r="R94" s="210"/>
      <c r="S94" s="210"/>
    </row>
    <row r="95" spans="1:19" ht="21.75" customHeight="1">
      <c r="A95" s="226"/>
      <c r="B95" s="217"/>
      <c r="C95" s="218"/>
      <c r="D95" s="20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0"/>
      <c r="P95" s="210"/>
      <c r="Q95" s="210"/>
      <c r="R95" s="210"/>
      <c r="S95" s="210"/>
    </row>
    <row r="96" spans="1:19" ht="21.75" customHeight="1">
      <c r="A96" s="226"/>
      <c r="B96" s="217"/>
      <c r="C96" s="218"/>
      <c r="D96" s="20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0"/>
      <c r="P96" s="210"/>
      <c r="Q96" s="210"/>
      <c r="R96" s="210"/>
      <c r="S96" s="210"/>
    </row>
    <row r="97" spans="1:19" ht="21.75" customHeight="1">
      <c r="A97" s="216"/>
      <c r="B97" s="217"/>
      <c r="C97" s="218"/>
      <c r="D97" s="20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0"/>
      <c r="P97" s="210"/>
      <c r="Q97" s="210"/>
      <c r="R97" s="210"/>
      <c r="S97" s="210"/>
    </row>
    <row r="98" spans="1:19" ht="21.75" customHeight="1">
      <c r="A98" s="216"/>
      <c r="B98" s="217"/>
      <c r="C98" s="218"/>
      <c r="D98" s="20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0"/>
      <c r="P98" s="210"/>
      <c r="Q98" s="210"/>
      <c r="R98" s="210"/>
      <c r="S98" s="210"/>
    </row>
    <row r="99" spans="1:19" ht="21.75" customHeight="1">
      <c r="A99" s="216"/>
      <c r="B99" s="217"/>
      <c r="C99" s="218"/>
      <c r="D99" s="20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0"/>
      <c r="P99" s="210"/>
      <c r="Q99" s="210"/>
      <c r="R99" s="210"/>
      <c r="S99" s="210"/>
    </row>
    <row r="100" spans="1:19" ht="21.75" customHeight="1">
      <c r="A100" s="216"/>
      <c r="B100" s="217"/>
      <c r="C100" s="218"/>
      <c r="D100" s="209"/>
      <c r="E100" s="219"/>
      <c r="F100" s="219"/>
      <c r="G100" s="219"/>
      <c r="H100" s="219"/>
      <c r="I100" s="219"/>
      <c r="J100" s="219"/>
      <c r="K100" s="219"/>
      <c r="L100" s="219"/>
      <c r="M100" s="219"/>
      <c r="N100" s="219"/>
      <c r="O100" s="210"/>
      <c r="P100" s="210"/>
      <c r="Q100" s="210"/>
      <c r="R100" s="210"/>
      <c r="S100" s="210"/>
    </row>
    <row r="101" spans="1:19" ht="21.75" customHeight="1">
      <c r="A101" s="216"/>
      <c r="B101" s="217"/>
      <c r="C101" s="218"/>
      <c r="D101" s="209"/>
      <c r="E101" s="219"/>
      <c r="F101" s="219"/>
      <c r="G101" s="219"/>
      <c r="H101" s="219"/>
      <c r="I101" s="219"/>
      <c r="J101" s="219"/>
      <c r="K101" s="219"/>
      <c r="L101" s="219"/>
      <c r="M101" s="219"/>
      <c r="N101" s="219"/>
      <c r="O101" s="210"/>
      <c r="P101" s="210"/>
      <c r="Q101" s="210"/>
      <c r="R101" s="210"/>
      <c r="S101" s="210"/>
    </row>
    <row r="102" spans="1:19" ht="21.75" customHeight="1">
      <c r="A102" s="216"/>
      <c r="B102" s="217"/>
      <c r="C102" s="218"/>
      <c r="D102" s="20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0"/>
      <c r="P102" s="210"/>
      <c r="Q102" s="210"/>
      <c r="R102" s="210"/>
      <c r="S102" s="210"/>
    </row>
    <row r="103" spans="1:19" ht="21.75" customHeight="1">
      <c r="A103" s="216"/>
      <c r="B103" s="217"/>
      <c r="C103" s="218"/>
      <c r="D103" s="20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0"/>
      <c r="P103" s="210"/>
      <c r="Q103" s="210"/>
      <c r="R103" s="210"/>
      <c r="S103" s="210"/>
    </row>
    <row r="104" spans="1:19" ht="21.75" customHeight="1">
      <c r="A104" s="216"/>
      <c r="B104" s="217"/>
      <c r="C104" s="218"/>
      <c r="D104" s="20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0"/>
      <c r="P104" s="210"/>
      <c r="Q104" s="210"/>
      <c r="R104" s="210"/>
      <c r="S104" s="210"/>
    </row>
    <row r="105" spans="1:19" ht="21.75" customHeight="1">
      <c r="A105" s="216"/>
      <c r="B105" s="217"/>
      <c r="C105" s="218"/>
      <c r="D105" s="20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0"/>
      <c r="P105" s="210"/>
      <c r="Q105" s="210"/>
      <c r="R105" s="210"/>
      <c r="S105" s="210"/>
    </row>
    <row r="106" spans="1:19" ht="21.75" customHeight="1">
      <c r="A106" s="216"/>
      <c r="B106" s="217"/>
      <c r="C106" s="218"/>
      <c r="D106" s="20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0"/>
      <c r="P106" s="210"/>
      <c r="Q106" s="210"/>
      <c r="R106" s="210"/>
      <c r="S106" s="210"/>
    </row>
    <row r="107" spans="1:19" ht="21.75" customHeight="1">
      <c r="A107" s="216"/>
      <c r="B107" s="217"/>
      <c r="C107" s="218"/>
      <c r="D107" s="20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0"/>
      <c r="P107" s="210"/>
      <c r="Q107" s="210"/>
      <c r="R107" s="210"/>
      <c r="S107" s="210"/>
    </row>
    <row r="108" spans="1:19" ht="21.75" customHeight="1">
      <c r="A108" s="223"/>
      <c r="B108" s="217"/>
      <c r="C108" s="218"/>
      <c r="D108" s="20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0"/>
      <c r="P108" s="210"/>
      <c r="Q108" s="210"/>
      <c r="R108" s="210"/>
      <c r="S108" s="210"/>
    </row>
    <row r="109" spans="1:19" ht="21.75" customHeight="1">
      <c r="A109" s="216"/>
      <c r="B109" s="217"/>
      <c r="C109" s="218"/>
      <c r="D109" s="20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0"/>
      <c r="P109" s="210"/>
      <c r="Q109" s="210"/>
      <c r="R109" s="210"/>
      <c r="S109" s="210"/>
    </row>
    <row r="110" spans="1:19" ht="21.75" customHeight="1">
      <c r="A110" s="216"/>
      <c r="B110" s="217"/>
      <c r="C110" s="218"/>
      <c r="D110" s="20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0"/>
      <c r="P110" s="210"/>
      <c r="Q110" s="210"/>
      <c r="R110" s="210"/>
      <c r="S110" s="210"/>
    </row>
    <row r="111" spans="1:19" ht="21.75" customHeight="1">
      <c r="A111" s="216"/>
      <c r="B111" s="217"/>
      <c r="C111" s="218"/>
      <c r="D111" s="20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0"/>
      <c r="P111" s="210"/>
      <c r="Q111" s="210"/>
      <c r="R111" s="210"/>
      <c r="S111" s="210"/>
    </row>
    <row r="112" spans="1:19" ht="21.75" customHeight="1">
      <c r="A112" s="216"/>
      <c r="B112" s="217"/>
      <c r="C112" s="218"/>
      <c r="D112" s="20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0"/>
      <c r="P112" s="210"/>
      <c r="Q112" s="210"/>
      <c r="R112" s="210"/>
      <c r="S112" s="210"/>
    </row>
    <row r="113" spans="1:19" ht="21.75" customHeight="1">
      <c r="A113" s="216"/>
      <c r="B113" s="217"/>
      <c r="C113" s="218"/>
      <c r="D113" s="20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0"/>
      <c r="P113" s="210"/>
      <c r="Q113" s="210"/>
      <c r="R113" s="210"/>
      <c r="S113" s="210"/>
    </row>
    <row r="114" spans="1:19" ht="21.75" customHeight="1">
      <c r="A114" s="216"/>
      <c r="B114" s="217"/>
      <c r="C114" s="218"/>
      <c r="D114" s="20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0"/>
      <c r="P114" s="210"/>
      <c r="Q114" s="210"/>
      <c r="R114" s="210"/>
      <c r="S114" s="210"/>
    </row>
    <row r="115" spans="1:19" ht="21.75" customHeight="1">
      <c r="A115" s="216"/>
      <c r="B115" s="217"/>
      <c r="C115" s="218"/>
      <c r="D115" s="20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0"/>
      <c r="P115" s="210"/>
      <c r="Q115" s="210"/>
      <c r="R115" s="210"/>
      <c r="S115" s="210"/>
    </row>
    <row r="116" spans="1:19" ht="21.75" customHeight="1">
      <c r="A116" s="216"/>
      <c r="B116" s="217"/>
      <c r="C116" s="218"/>
      <c r="D116" s="20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0"/>
      <c r="P116" s="210"/>
      <c r="Q116" s="210"/>
      <c r="R116" s="210"/>
      <c r="S116" s="210"/>
    </row>
    <row r="117" spans="1:19" ht="21.75" customHeight="1">
      <c r="A117" s="216"/>
      <c r="B117" s="217"/>
      <c r="C117" s="218"/>
      <c r="D117" s="20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0"/>
      <c r="P117" s="210"/>
      <c r="Q117" s="210"/>
      <c r="R117" s="210"/>
      <c r="S117" s="210"/>
    </row>
    <row r="118" spans="1:19" ht="21.75" customHeight="1">
      <c r="A118" s="216"/>
      <c r="B118" s="217"/>
      <c r="C118" s="218"/>
      <c r="D118" s="20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0"/>
      <c r="P118" s="210"/>
      <c r="Q118" s="210"/>
      <c r="R118" s="210"/>
      <c r="S118" s="210"/>
    </row>
    <row r="119" spans="1:19" ht="21.75" customHeight="1">
      <c r="A119" s="216"/>
      <c r="B119" s="217"/>
      <c r="C119" s="218"/>
      <c r="D119" s="20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0"/>
      <c r="P119" s="210"/>
      <c r="Q119" s="210"/>
      <c r="R119" s="210"/>
      <c r="S119" s="210"/>
    </row>
    <row r="120" spans="1:19" ht="21.75" customHeight="1">
      <c r="A120" s="216"/>
      <c r="B120" s="217"/>
      <c r="C120" s="218"/>
      <c r="D120" s="20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0"/>
      <c r="P120" s="210"/>
      <c r="Q120" s="210"/>
      <c r="R120" s="210"/>
      <c r="S120" s="210"/>
    </row>
    <row r="121" spans="1:19" ht="21.75" customHeight="1">
      <c r="A121" s="216"/>
      <c r="B121" s="217"/>
      <c r="C121" s="218"/>
      <c r="D121" s="20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0"/>
      <c r="P121" s="210"/>
      <c r="Q121" s="210"/>
      <c r="R121" s="210"/>
      <c r="S121" s="210"/>
    </row>
    <row r="122" spans="1:19" ht="21.75" customHeight="1">
      <c r="A122" s="216"/>
      <c r="B122" s="217"/>
      <c r="C122" s="218"/>
      <c r="D122" s="20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0"/>
      <c r="P122" s="210"/>
      <c r="Q122" s="210"/>
      <c r="R122" s="210"/>
      <c r="S122" s="210"/>
    </row>
    <row r="123" spans="1:19" ht="21.75" customHeight="1">
      <c r="A123" s="216"/>
      <c r="B123" s="217"/>
      <c r="C123" s="218"/>
      <c r="D123" s="20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0"/>
      <c r="P123" s="210"/>
      <c r="Q123" s="210"/>
      <c r="R123" s="210"/>
      <c r="S123" s="210"/>
    </row>
    <row r="124" spans="1:19" ht="21.75" customHeight="1">
      <c r="A124" s="223"/>
      <c r="B124" s="217"/>
      <c r="C124" s="218"/>
      <c r="D124" s="20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0"/>
      <c r="P124" s="210"/>
      <c r="Q124" s="210"/>
      <c r="R124" s="210"/>
      <c r="S124" s="210"/>
    </row>
    <row r="125" spans="1:19" ht="21.75" customHeight="1">
      <c r="A125" s="223"/>
      <c r="B125" s="217"/>
      <c r="C125" s="218"/>
      <c r="D125" s="20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0"/>
      <c r="P125" s="210"/>
      <c r="Q125" s="210"/>
      <c r="R125" s="210"/>
      <c r="S125" s="210"/>
    </row>
    <row r="126" spans="1:19" ht="21.75" customHeight="1">
      <c r="A126" s="223"/>
      <c r="B126" s="217"/>
      <c r="C126" s="218"/>
      <c r="D126" s="20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0"/>
      <c r="P126" s="210"/>
      <c r="Q126" s="210"/>
      <c r="R126" s="210"/>
      <c r="S126" s="210"/>
    </row>
    <row r="127" spans="1:19" ht="21.75" customHeight="1">
      <c r="A127" s="216"/>
      <c r="B127" s="217"/>
      <c r="C127" s="218"/>
      <c r="D127" s="20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0"/>
      <c r="P127" s="210"/>
      <c r="Q127" s="210"/>
      <c r="R127" s="210"/>
      <c r="S127" s="210"/>
    </row>
    <row r="128" spans="1:19" ht="21.75" customHeight="1">
      <c r="A128" s="223"/>
      <c r="B128" s="217"/>
      <c r="C128" s="218"/>
      <c r="D128" s="20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0"/>
      <c r="P128" s="210"/>
      <c r="Q128" s="210"/>
      <c r="R128" s="210"/>
      <c r="S128" s="210"/>
    </row>
    <row r="129" spans="1:19" ht="21.75" customHeight="1">
      <c r="A129" s="216"/>
      <c r="B129" s="217"/>
      <c r="C129" s="218"/>
      <c r="D129" s="20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0"/>
      <c r="P129" s="210"/>
      <c r="Q129" s="210"/>
      <c r="R129" s="210"/>
      <c r="S129" s="210"/>
    </row>
    <row r="130" spans="1:19" ht="21.75" customHeight="1">
      <c r="A130" s="216"/>
      <c r="B130" s="217"/>
      <c r="C130" s="218"/>
      <c r="D130" s="20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0"/>
      <c r="P130" s="210"/>
      <c r="Q130" s="210"/>
      <c r="R130" s="210"/>
      <c r="S130" s="210"/>
    </row>
    <row r="131" spans="1:19" ht="21.75" customHeight="1">
      <c r="A131" s="216"/>
      <c r="B131" s="217"/>
      <c r="C131" s="218"/>
      <c r="D131" s="20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0"/>
      <c r="P131" s="210"/>
      <c r="Q131" s="210"/>
      <c r="R131" s="210"/>
      <c r="S131" s="210"/>
    </row>
    <row r="132" spans="1:19" ht="21.75" customHeight="1">
      <c r="A132" s="216"/>
      <c r="B132" s="217"/>
      <c r="C132" s="218"/>
      <c r="D132" s="20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0"/>
      <c r="P132" s="210"/>
      <c r="Q132" s="210"/>
      <c r="R132" s="210"/>
      <c r="S132" s="210"/>
    </row>
    <row r="133" spans="1:19" ht="21.75" customHeight="1">
      <c r="A133" s="216"/>
      <c r="B133" s="217"/>
      <c r="C133" s="218"/>
      <c r="D133" s="20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0"/>
      <c r="P133" s="210"/>
      <c r="Q133" s="210"/>
      <c r="R133" s="210"/>
      <c r="S133" s="210"/>
    </row>
    <row r="134" spans="1:19" ht="21.75" customHeight="1">
      <c r="A134" s="216"/>
      <c r="B134" s="217"/>
      <c r="C134" s="218"/>
      <c r="D134" s="20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0"/>
      <c r="P134" s="210"/>
      <c r="Q134" s="210"/>
      <c r="R134" s="210"/>
      <c r="S134" s="210"/>
    </row>
    <row r="135" spans="1:19" ht="21.75" customHeight="1">
      <c r="A135" s="216"/>
      <c r="B135" s="217"/>
      <c r="C135" s="218"/>
      <c r="D135" s="20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0"/>
      <c r="P135" s="210"/>
      <c r="Q135" s="210"/>
      <c r="R135" s="210"/>
      <c r="S135" s="210"/>
    </row>
    <row r="136" spans="1:19" ht="21.75" customHeight="1">
      <c r="A136" s="216"/>
      <c r="B136" s="217"/>
      <c r="C136" s="218"/>
      <c r="D136" s="20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0"/>
      <c r="P136" s="210"/>
      <c r="Q136" s="210"/>
      <c r="R136" s="210"/>
      <c r="S136" s="210"/>
    </row>
    <row r="137" spans="1:19" ht="21.75" customHeight="1">
      <c r="A137" s="216"/>
      <c r="B137" s="217"/>
      <c r="C137" s="218"/>
      <c r="D137" s="20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0"/>
      <c r="P137" s="210"/>
      <c r="Q137" s="210"/>
      <c r="R137" s="210"/>
      <c r="S137" s="210"/>
    </row>
    <row r="138" spans="1:19" ht="21.75" customHeight="1">
      <c r="A138" s="216"/>
      <c r="B138" s="217"/>
      <c r="C138" s="218"/>
      <c r="D138" s="20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0"/>
      <c r="P138" s="210"/>
      <c r="Q138" s="210"/>
      <c r="R138" s="210"/>
      <c r="S138" s="210"/>
    </row>
    <row r="139" spans="1:19" ht="21.75" customHeight="1">
      <c r="A139" s="216"/>
      <c r="B139" s="217"/>
      <c r="C139" s="218"/>
      <c r="D139" s="20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0"/>
      <c r="P139" s="210"/>
      <c r="Q139" s="210"/>
      <c r="R139" s="210"/>
      <c r="S139" s="210"/>
    </row>
    <row r="140" spans="1:19" ht="21.75" customHeight="1">
      <c r="A140" s="216"/>
      <c r="B140" s="217"/>
      <c r="C140" s="218"/>
      <c r="D140" s="20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0"/>
      <c r="P140" s="210"/>
      <c r="Q140" s="210"/>
      <c r="R140" s="210"/>
      <c r="S140" s="210"/>
    </row>
    <row r="141" spans="1:19" ht="21.75" customHeight="1">
      <c r="A141" s="223"/>
      <c r="B141" s="217"/>
      <c r="C141" s="218"/>
      <c r="D141" s="20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0"/>
      <c r="P141" s="210"/>
      <c r="Q141" s="210"/>
      <c r="R141" s="210"/>
      <c r="S141" s="210"/>
    </row>
    <row r="142" spans="1:19" ht="21.75" customHeight="1">
      <c r="A142" s="223"/>
      <c r="B142" s="217"/>
      <c r="C142" s="218"/>
      <c r="D142" s="20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0"/>
      <c r="P142" s="210"/>
      <c r="Q142" s="210"/>
      <c r="R142" s="210"/>
      <c r="S142" s="210"/>
    </row>
    <row r="143" spans="1:19" ht="21.75" customHeight="1">
      <c r="A143" s="223"/>
      <c r="B143" s="217"/>
      <c r="C143" s="218"/>
      <c r="D143" s="20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0"/>
      <c r="P143" s="210"/>
      <c r="Q143" s="210"/>
      <c r="R143" s="210"/>
      <c r="S143" s="210"/>
    </row>
    <row r="144" spans="1:19" ht="21.75" customHeight="1">
      <c r="A144" s="223"/>
      <c r="B144" s="217"/>
      <c r="C144" s="218"/>
      <c r="D144" s="20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0"/>
      <c r="P144" s="210"/>
      <c r="Q144" s="210"/>
      <c r="R144" s="210"/>
      <c r="S144" s="210"/>
    </row>
    <row r="145" spans="1:19" ht="21.75" customHeight="1">
      <c r="A145" s="223"/>
      <c r="B145" s="217"/>
      <c r="C145" s="218"/>
      <c r="D145" s="20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0"/>
      <c r="P145" s="210"/>
      <c r="Q145" s="210"/>
      <c r="R145" s="210"/>
      <c r="S145" s="210"/>
    </row>
    <row r="146" spans="1:19" ht="21.75" customHeight="1">
      <c r="A146" s="223"/>
      <c r="B146" s="217"/>
      <c r="C146" s="218"/>
      <c r="D146" s="20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0"/>
      <c r="P146" s="210"/>
      <c r="Q146" s="210"/>
      <c r="R146" s="210"/>
      <c r="S146" s="210"/>
    </row>
    <row r="147" spans="1:19" ht="21.75" customHeight="1">
      <c r="A147" s="223"/>
      <c r="B147" s="217"/>
      <c r="C147" s="218"/>
      <c r="D147" s="20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0"/>
      <c r="P147" s="210"/>
      <c r="Q147" s="210"/>
      <c r="R147" s="210"/>
      <c r="S147" s="210"/>
    </row>
    <row r="148" spans="1:19" ht="21.75" customHeight="1">
      <c r="A148" s="223"/>
      <c r="B148" s="217"/>
      <c r="C148" s="218"/>
      <c r="D148" s="20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0"/>
      <c r="P148" s="210"/>
      <c r="Q148" s="210"/>
      <c r="R148" s="210"/>
      <c r="S148" s="210"/>
    </row>
    <row r="149" spans="1:19" ht="21.75" customHeight="1">
      <c r="A149" s="223"/>
      <c r="B149" s="217"/>
      <c r="C149" s="218"/>
      <c r="D149" s="20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0"/>
      <c r="P149" s="210"/>
      <c r="Q149" s="210"/>
      <c r="R149" s="210"/>
      <c r="S149" s="210"/>
    </row>
    <row r="150" spans="1:19" ht="21.75" customHeight="1">
      <c r="A150" s="216"/>
      <c r="B150" s="217"/>
      <c r="C150" s="218"/>
      <c r="D150" s="20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0"/>
      <c r="P150" s="210"/>
      <c r="Q150" s="210"/>
      <c r="R150" s="210"/>
      <c r="S150" s="210"/>
    </row>
    <row r="151" spans="1:19" ht="21.75" customHeight="1">
      <c r="A151" s="216"/>
      <c r="B151" s="217"/>
      <c r="C151" s="218"/>
      <c r="D151" s="20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0"/>
      <c r="P151" s="210"/>
      <c r="Q151" s="210"/>
      <c r="R151" s="210"/>
      <c r="S151" s="210"/>
    </row>
    <row r="152" spans="1:19" ht="21.75" customHeight="1">
      <c r="A152" s="216"/>
      <c r="B152" s="217"/>
      <c r="C152" s="218"/>
      <c r="D152" s="20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0"/>
      <c r="P152" s="210"/>
      <c r="Q152" s="210"/>
      <c r="R152" s="210"/>
      <c r="S152" s="210"/>
    </row>
    <row r="153" spans="1:19" ht="21.75" customHeight="1">
      <c r="A153" s="216"/>
      <c r="B153" s="217"/>
      <c r="C153" s="218"/>
      <c r="D153" s="20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0"/>
      <c r="P153" s="210"/>
      <c r="Q153" s="210"/>
      <c r="R153" s="210"/>
      <c r="S153" s="210"/>
    </row>
    <row r="154" spans="1:19" ht="21.75" customHeight="1">
      <c r="A154" s="216"/>
      <c r="B154" s="217"/>
      <c r="C154" s="218"/>
      <c r="D154" s="20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0"/>
      <c r="P154" s="210"/>
      <c r="Q154" s="210"/>
      <c r="R154" s="210"/>
      <c r="S154" s="210"/>
    </row>
    <row r="155" spans="1:19" ht="21.75" customHeight="1">
      <c r="A155" s="216"/>
      <c r="B155" s="217"/>
      <c r="C155" s="218"/>
      <c r="D155" s="20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0"/>
      <c r="P155" s="210"/>
      <c r="Q155" s="210"/>
      <c r="R155" s="210"/>
      <c r="S155" s="210"/>
    </row>
    <row r="156" spans="1:19" ht="21.75" customHeight="1">
      <c r="A156" s="216"/>
      <c r="B156" s="217"/>
      <c r="C156" s="218"/>
      <c r="D156" s="20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0"/>
      <c r="P156" s="210"/>
      <c r="Q156" s="210"/>
      <c r="R156" s="210"/>
      <c r="S156" s="210"/>
    </row>
    <row r="157" spans="1:19" ht="21.75" customHeight="1">
      <c r="A157" s="216"/>
      <c r="B157" s="217"/>
      <c r="C157" s="218"/>
      <c r="D157" s="20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0"/>
      <c r="P157" s="210"/>
      <c r="Q157" s="210"/>
      <c r="R157" s="210"/>
      <c r="S157" s="210"/>
    </row>
    <row r="158" spans="1:19" ht="21.75" customHeight="1">
      <c r="A158" s="216"/>
      <c r="B158" s="217"/>
      <c r="C158" s="218"/>
      <c r="D158" s="20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0"/>
      <c r="P158" s="210"/>
      <c r="Q158" s="210"/>
      <c r="R158" s="210"/>
      <c r="S158" s="210"/>
    </row>
    <row r="159" spans="1:19" ht="21.75" customHeight="1">
      <c r="A159" s="216"/>
      <c r="B159" s="217"/>
      <c r="C159" s="218"/>
      <c r="D159" s="20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0"/>
      <c r="P159" s="210"/>
      <c r="Q159" s="210"/>
      <c r="R159" s="210"/>
      <c r="S159" s="210"/>
    </row>
    <row r="160" spans="1:19" ht="21.75" customHeight="1">
      <c r="A160" s="216"/>
      <c r="B160" s="217"/>
      <c r="C160" s="218"/>
      <c r="D160" s="209"/>
      <c r="E160" s="219"/>
      <c r="F160" s="219"/>
      <c r="G160" s="219"/>
      <c r="H160" s="219"/>
      <c r="I160" s="219"/>
      <c r="J160" s="219"/>
      <c r="K160" s="219"/>
      <c r="L160" s="219"/>
      <c r="M160" s="219"/>
      <c r="N160" s="219"/>
      <c r="O160" s="210"/>
      <c r="P160" s="210"/>
      <c r="Q160" s="210"/>
      <c r="R160" s="210"/>
      <c r="S160" s="210"/>
    </row>
    <row r="161" spans="1:19" ht="21.75" customHeight="1">
      <c r="A161" s="223"/>
      <c r="B161" s="217"/>
      <c r="C161" s="218"/>
      <c r="D161" s="209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0"/>
      <c r="P161" s="210"/>
      <c r="Q161" s="210"/>
      <c r="R161" s="210"/>
      <c r="S161" s="210"/>
    </row>
    <row r="162" spans="1:19" ht="21.75" customHeight="1">
      <c r="A162" s="223"/>
      <c r="B162" s="217"/>
      <c r="C162" s="218"/>
      <c r="D162" s="20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0"/>
      <c r="P162" s="210"/>
      <c r="Q162" s="210"/>
      <c r="R162" s="210"/>
      <c r="S162" s="210"/>
    </row>
    <row r="163" spans="1:19" ht="21.75" customHeight="1">
      <c r="A163" s="223"/>
      <c r="B163" s="217"/>
      <c r="C163" s="218"/>
      <c r="D163" s="209"/>
      <c r="E163" s="219"/>
      <c r="F163" s="219"/>
      <c r="G163" s="219"/>
      <c r="H163" s="219"/>
      <c r="I163" s="219"/>
      <c r="J163" s="219"/>
      <c r="K163" s="219"/>
      <c r="L163" s="219"/>
      <c r="M163" s="219"/>
      <c r="N163" s="219"/>
      <c r="O163" s="210"/>
      <c r="P163" s="210"/>
      <c r="Q163" s="210"/>
      <c r="R163" s="210"/>
      <c r="S163" s="210"/>
    </row>
    <row r="164" spans="1:19" ht="21.75" customHeight="1">
      <c r="A164" s="223"/>
      <c r="B164" s="217"/>
      <c r="C164" s="218"/>
      <c r="D164" s="20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0"/>
      <c r="P164" s="210"/>
      <c r="Q164" s="210"/>
      <c r="R164" s="210"/>
      <c r="S164" s="210"/>
    </row>
    <row r="165" spans="1:19" ht="21.75" customHeight="1">
      <c r="A165" s="223"/>
      <c r="B165" s="217"/>
      <c r="C165" s="218"/>
      <c r="D165" s="20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0"/>
      <c r="P165" s="210"/>
      <c r="Q165" s="210"/>
      <c r="R165" s="210"/>
      <c r="S165" s="210"/>
    </row>
    <row r="166" spans="1:19" ht="21.75" customHeight="1">
      <c r="A166" s="223"/>
      <c r="B166" s="217"/>
      <c r="C166" s="218"/>
      <c r="D166" s="20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0"/>
      <c r="P166" s="210"/>
      <c r="Q166" s="210"/>
      <c r="R166" s="210"/>
      <c r="S166" s="210"/>
    </row>
    <row r="167" spans="1:19" ht="21.75" customHeight="1">
      <c r="A167" s="223"/>
      <c r="B167" s="217"/>
      <c r="C167" s="218"/>
      <c r="D167" s="20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0"/>
      <c r="P167" s="210"/>
      <c r="Q167" s="210"/>
      <c r="R167" s="210"/>
      <c r="S167" s="210"/>
    </row>
    <row r="168" spans="1:19" ht="21.75" customHeight="1">
      <c r="A168" s="223"/>
      <c r="B168" s="217"/>
      <c r="C168" s="218"/>
      <c r="D168" s="209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0"/>
      <c r="P168" s="210"/>
      <c r="Q168" s="210"/>
      <c r="R168" s="210"/>
      <c r="S168" s="210"/>
    </row>
    <row r="169" spans="1:19" ht="21.75" customHeight="1">
      <c r="A169" s="223"/>
      <c r="B169" s="217"/>
      <c r="C169" s="218"/>
      <c r="D169" s="20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0"/>
      <c r="P169" s="210"/>
      <c r="Q169" s="210"/>
      <c r="R169" s="210"/>
      <c r="S169" s="210"/>
    </row>
    <row r="170" spans="1:19" ht="21.75" customHeight="1">
      <c r="A170" s="223"/>
      <c r="B170" s="217"/>
      <c r="C170" s="218"/>
      <c r="D170" s="20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0"/>
      <c r="P170" s="210"/>
      <c r="Q170" s="210"/>
      <c r="R170" s="210"/>
      <c r="S170" s="210"/>
    </row>
    <row r="171" spans="1:19" ht="21.75" customHeight="1">
      <c r="A171" s="223"/>
      <c r="B171" s="217"/>
      <c r="C171" s="218"/>
      <c r="D171" s="209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0"/>
      <c r="P171" s="210"/>
      <c r="Q171" s="210"/>
      <c r="R171" s="210"/>
      <c r="S171" s="210"/>
    </row>
    <row r="172" spans="1:19" ht="21.75" customHeight="1">
      <c r="A172" s="223"/>
      <c r="B172" s="217"/>
      <c r="C172" s="218"/>
      <c r="D172" s="20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0"/>
      <c r="P172" s="210"/>
      <c r="Q172" s="210"/>
      <c r="R172" s="210"/>
      <c r="S172" s="210"/>
    </row>
    <row r="173" spans="1:19" ht="21.75" customHeight="1">
      <c r="A173" s="223"/>
      <c r="B173" s="217"/>
      <c r="C173" s="218"/>
      <c r="D173" s="20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0"/>
      <c r="P173" s="210"/>
      <c r="Q173" s="210"/>
      <c r="R173" s="210"/>
      <c r="S173" s="210"/>
    </row>
    <row r="174" spans="1:19" ht="21.75" customHeight="1">
      <c r="A174" s="223"/>
      <c r="B174" s="217"/>
      <c r="C174" s="218"/>
      <c r="D174" s="209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0"/>
      <c r="P174" s="210"/>
      <c r="Q174" s="210"/>
      <c r="R174" s="210"/>
      <c r="S174" s="210"/>
    </row>
    <row r="175" spans="1:19" ht="21.75" customHeight="1">
      <c r="A175" s="223"/>
      <c r="B175" s="217"/>
      <c r="C175" s="218"/>
      <c r="D175" s="209"/>
      <c r="E175" s="219"/>
      <c r="F175" s="219"/>
      <c r="G175" s="219"/>
      <c r="H175" s="219"/>
      <c r="I175" s="219"/>
      <c r="J175" s="219"/>
      <c r="K175" s="219"/>
      <c r="L175" s="219"/>
      <c r="M175" s="219"/>
      <c r="N175" s="219"/>
      <c r="O175" s="210"/>
      <c r="P175" s="210"/>
      <c r="Q175" s="210"/>
      <c r="R175" s="210"/>
      <c r="S175" s="210"/>
    </row>
    <row r="176" spans="1:19" ht="21.75" customHeight="1">
      <c r="A176" s="223"/>
      <c r="B176" s="217"/>
      <c r="C176" s="218"/>
      <c r="D176" s="20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0"/>
      <c r="P176" s="210"/>
      <c r="Q176" s="210"/>
      <c r="R176" s="210"/>
      <c r="S176" s="210"/>
    </row>
    <row r="177" spans="1:19" ht="21.75" customHeight="1">
      <c r="A177" s="223"/>
      <c r="B177" s="217"/>
      <c r="C177" s="218"/>
      <c r="D177" s="20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0"/>
      <c r="P177" s="210"/>
      <c r="Q177" s="210"/>
      <c r="R177" s="210"/>
      <c r="S177" s="210"/>
    </row>
    <row r="178" spans="1:19" ht="21.75" customHeight="1">
      <c r="A178" s="223"/>
      <c r="B178" s="217"/>
      <c r="C178" s="218"/>
      <c r="D178" s="20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0"/>
      <c r="P178" s="210"/>
      <c r="Q178" s="210"/>
      <c r="R178" s="210"/>
      <c r="S178" s="210"/>
    </row>
    <row r="179" spans="1:19" ht="21.75" customHeight="1">
      <c r="A179" s="223"/>
      <c r="B179" s="217"/>
      <c r="C179" s="218"/>
      <c r="D179" s="20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O179" s="210"/>
      <c r="P179" s="210"/>
      <c r="Q179" s="210"/>
      <c r="R179" s="210"/>
      <c r="S179" s="210"/>
    </row>
    <row r="180" spans="1:19" ht="21.75" customHeight="1">
      <c r="A180" s="223"/>
      <c r="B180" s="217"/>
      <c r="C180" s="218"/>
      <c r="D180" s="20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0"/>
      <c r="P180" s="210"/>
      <c r="Q180" s="210"/>
      <c r="R180" s="210"/>
      <c r="S180" s="210"/>
    </row>
    <row r="181" spans="1:19" ht="21.75" customHeight="1">
      <c r="A181" s="223"/>
      <c r="B181" s="217"/>
      <c r="C181" s="218"/>
      <c r="D181" s="209"/>
      <c r="E181" s="219"/>
      <c r="F181" s="219"/>
      <c r="G181" s="219"/>
      <c r="H181" s="219"/>
      <c r="I181" s="219"/>
      <c r="J181" s="219"/>
      <c r="K181" s="219"/>
      <c r="L181" s="219"/>
      <c r="M181" s="219"/>
      <c r="N181" s="219"/>
      <c r="O181" s="210"/>
      <c r="P181" s="210"/>
      <c r="Q181" s="210"/>
      <c r="R181" s="210"/>
      <c r="S181" s="210"/>
    </row>
    <row r="182" spans="1:19" ht="21.75" customHeight="1">
      <c r="A182" s="223"/>
      <c r="B182" s="217"/>
      <c r="C182" s="218"/>
      <c r="D182" s="230"/>
      <c r="E182" s="219"/>
      <c r="F182" s="219"/>
      <c r="G182" s="219"/>
      <c r="H182" s="219"/>
      <c r="I182" s="219"/>
      <c r="J182" s="219"/>
      <c r="K182" s="219"/>
      <c r="L182" s="219"/>
      <c r="M182" s="219"/>
      <c r="N182" s="219"/>
      <c r="O182" s="210"/>
      <c r="P182" s="210"/>
      <c r="Q182" s="210"/>
      <c r="R182" s="210"/>
      <c r="S182" s="210"/>
    </row>
    <row r="183" spans="1:19" ht="21.75" customHeight="1">
      <c r="A183" s="223"/>
      <c r="B183" s="217"/>
      <c r="C183" s="218"/>
      <c r="D183" s="20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O183" s="210"/>
      <c r="P183" s="210"/>
      <c r="Q183" s="210"/>
      <c r="R183" s="210"/>
      <c r="S183" s="210"/>
    </row>
    <row r="184" spans="1:19" ht="21.75" customHeight="1">
      <c r="A184" s="223"/>
      <c r="B184" s="217"/>
      <c r="C184" s="218"/>
      <c r="D184" s="20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0"/>
      <c r="P184" s="210"/>
      <c r="Q184" s="210"/>
      <c r="R184" s="210"/>
      <c r="S184" s="210"/>
    </row>
    <row r="185" spans="1:19" ht="21.75" customHeight="1">
      <c r="A185" s="223"/>
      <c r="B185" s="217"/>
      <c r="C185" s="218"/>
      <c r="D185" s="209"/>
      <c r="E185" s="219"/>
      <c r="F185" s="219"/>
      <c r="G185" s="219"/>
      <c r="H185" s="219"/>
      <c r="I185" s="219"/>
      <c r="J185" s="219"/>
      <c r="K185" s="219"/>
      <c r="L185" s="219"/>
      <c r="M185" s="219"/>
      <c r="N185" s="219"/>
      <c r="O185" s="210"/>
      <c r="P185" s="210"/>
      <c r="Q185" s="210"/>
      <c r="R185" s="210"/>
      <c r="S185" s="210"/>
    </row>
    <row r="186" spans="1:19" ht="21.75" customHeight="1">
      <c r="A186" s="223"/>
      <c r="B186" s="217"/>
      <c r="C186" s="218"/>
      <c r="D186" s="209"/>
      <c r="E186" s="219"/>
      <c r="F186" s="219"/>
      <c r="G186" s="219"/>
      <c r="H186" s="219"/>
      <c r="I186" s="219"/>
      <c r="J186" s="219"/>
      <c r="K186" s="219"/>
      <c r="L186" s="219"/>
      <c r="M186" s="219"/>
      <c r="N186" s="219"/>
      <c r="O186" s="210"/>
      <c r="P186" s="210"/>
      <c r="Q186" s="210"/>
      <c r="R186" s="210"/>
      <c r="S186" s="210"/>
    </row>
    <row r="187" spans="1:19" ht="21.75" customHeight="1">
      <c r="A187" s="223"/>
      <c r="B187" s="217"/>
      <c r="C187" s="218"/>
      <c r="D187" s="20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0"/>
      <c r="P187" s="210"/>
      <c r="Q187" s="210"/>
      <c r="R187" s="210"/>
      <c r="S187" s="210"/>
    </row>
    <row r="188" spans="1:19" ht="21.75" customHeight="1">
      <c r="A188" s="223"/>
      <c r="B188" s="217"/>
      <c r="C188" s="218"/>
      <c r="D188" s="209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0"/>
      <c r="P188" s="210"/>
      <c r="Q188" s="210"/>
      <c r="R188" s="210"/>
      <c r="S188" s="210"/>
    </row>
    <row r="189" spans="1:19" ht="21.75" customHeight="1">
      <c r="A189" s="223"/>
      <c r="B189" s="217"/>
      <c r="C189" s="218"/>
      <c r="D189" s="20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0"/>
      <c r="P189" s="210"/>
      <c r="Q189" s="210"/>
      <c r="R189" s="210"/>
      <c r="S189" s="210"/>
    </row>
    <row r="190" spans="1:19" ht="21.75" customHeight="1">
      <c r="A190" s="223"/>
      <c r="B190" s="217"/>
      <c r="C190" s="218"/>
      <c r="D190" s="209"/>
      <c r="E190" s="219"/>
      <c r="F190" s="219"/>
      <c r="G190" s="219"/>
      <c r="H190" s="219"/>
      <c r="I190" s="219"/>
      <c r="J190" s="219"/>
      <c r="K190" s="219"/>
      <c r="L190" s="219"/>
      <c r="M190" s="219"/>
      <c r="N190" s="219"/>
      <c r="O190" s="210"/>
      <c r="P190" s="210"/>
      <c r="Q190" s="210"/>
      <c r="R190" s="210"/>
      <c r="S190" s="210"/>
    </row>
    <row r="191" spans="1:19" ht="21.75" customHeight="1">
      <c r="A191" s="223"/>
      <c r="B191" s="217"/>
      <c r="C191" s="218"/>
      <c r="D191" s="209"/>
      <c r="E191" s="219"/>
      <c r="F191" s="219"/>
      <c r="G191" s="219"/>
      <c r="H191" s="219"/>
      <c r="I191" s="219"/>
      <c r="J191" s="219"/>
      <c r="K191" s="219"/>
      <c r="L191" s="219"/>
      <c r="M191" s="219"/>
      <c r="N191" s="219"/>
      <c r="O191" s="210"/>
      <c r="P191" s="210"/>
      <c r="Q191" s="210"/>
      <c r="R191" s="210"/>
      <c r="S191" s="210"/>
    </row>
    <row r="192" spans="1:19" ht="21.75" customHeight="1">
      <c r="A192" s="223"/>
      <c r="B192" s="217"/>
      <c r="C192" s="218"/>
      <c r="D192" s="20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0"/>
      <c r="P192" s="210"/>
      <c r="Q192" s="210"/>
      <c r="R192" s="210"/>
      <c r="S192" s="210"/>
    </row>
    <row r="193" spans="1:19" ht="21.75" customHeight="1">
      <c r="A193" s="223"/>
      <c r="B193" s="217"/>
      <c r="C193" s="218"/>
      <c r="D193" s="209"/>
      <c r="E193" s="219"/>
      <c r="F193" s="219"/>
      <c r="G193" s="219"/>
      <c r="H193" s="219"/>
      <c r="I193" s="219"/>
      <c r="J193" s="219"/>
      <c r="K193" s="219"/>
      <c r="L193" s="219"/>
      <c r="M193" s="219"/>
      <c r="N193" s="219"/>
      <c r="O193" s="210"/>
      <c r="P193" s="210"/>
      <c r="Q193" s="210"/>
      <c r="R193" s="210"/>
      <c r="S193" s="210"/>
    </row>
    <row r="194" spans="1:19" ht="21.75" customHeight="1">
      <c r="A194" s="223"/>
      <c r="B194" s="217"/>
      <c r="C194" s="218"/>
      <c r="D194" s="209"/>
      <c r="E194" s="219"/>
      <c r="F194" s="219"/>
      <c r="G194" s="219"/>
      <c r="H194" s="219"/>
      <c r="I194" s="219"/>
      <c r="J194" s="219"/>
      <c r="K194" s="219"/>
      <c r="L194" s="219"/>
      <c r="M194" s="219"/>
      <c r="N194" s="219"/>
      <c r="O194" s="210"/>
      <c r="P194" s="210"/>
      <c r="Q194" s="210"/>
      <c r="R194" s="210"/>
      <c r="S194" s="210"/>
    </row>
    <row r="195" spans="1:19" ht="21.75" customHeight="1">
      <c r="A195" s="223"/>
      <c r="B195" s="217"/>
      <c r="C195" s="218"/>
      <c r="D195" s="20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0"/>
      <c r="P195" s="210"/>
      <c r="Q195" s="210"/>
      <c r="R195" s="210"/>
      <c r="S195" s="210"/>
    </row>
    <row r="196" spans="1:19" ht="21.75" customHeight="1">
      <c r="A196" s="223"/>
      <c r="B196" s="217"/>
      <c r="C196" s="218"/>
      <c r="D196" s="209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0"/>
      <c r="P196" s="210"/>
      <c r="Q196" s="210"/>
      <c r="R196" s="210"/>
      <c r="S196" s="210"/>
    </row>
    <row r="197" spans="1:19" ht="21.75" customHeight="1">
      <c r="A197" s="223"/>
      <c r="B197" s="217"/>
      <c r="C197" s="218"/>
      <c r="D197" s="209"/>
      <c r="E197" s="219"/>
      <c r="F197" s="219"/>
      <c r="G197" s="219"/>
      <c r="H197" s="219"/>
      <c r="I197" s="219"/>
      <c r="J197" s="219"/>
      <c r="K197" s="219"/>
      <c r="L197" s="219"/>
      <c r="M197" s="219"/>
      <c r="N197" s="219"/>
      <c r="O197" s="210"/>
      <c r="P197" s="210"/>
      <c r="Q197" s="210"/>
      <c r="R197" s="210"/>
      <c r="S197" s="210"/>
    </row>
    <row r="198" spans="1:19" ht="21.75" customHeight="1">
      <c r="A198" s="223"/>
      <c r="B198" s="217"/>
      <c r="C198" s="218"/>
      <c r="D198" s="209"/>
      <c r="E198" s="219"/>
      <c r="F198" s="219"/>
      <c r="G198" s="219"/>
      <c r="H198" s="219"/>
      <c r="I198" s="219"/>
      <c r="J198" s="219"/>
      <c r="K198" s="219"/>
      <c r="L198" s="219"/>
      <c r="M198" s="219"/>
      <c r="N198" s="219"/>
      <c r="O198" s="210"/>
      <c r="P198" s="210"/>
      <c r="Q198" s="210"/>
      <c r="R198" s="210"/>
      <c r="S198" s="210"/>
    </row>
    <row r="199" spans="1:19" ht="21.75" customHeight="1">
      <c r="A199" s="223"/>
      <c r="B199" s="217"/>
      <c r="C199" s="218"/>
      <c r="D199" s="209"/>
      <c r="E199" s="219"/>
      <c r="F199" s="219"/>
      <c r="G199" s="219"/>
      <c r="H199" s="219"/>
      <c r="I199" s="219"/>
      <c r="J199" s="219"/>
      <c r="K199" s="219"/>
      <c r="L199" s="219"/>
      <c r="M199" s="219"/>
      <c r="N199" s="219"/>
      <c r="O199" s="210"/>
      <c r="P199" s="210"/>
      <c r="Q199" s="210"/>
      <c r="R199" s="210"/>
      <c r="S199" s="210"/>
    </row>
    <row r="200" spans="1:19" ht="21.75" customHeight="1">
      <c r="A200" s="223"/>
      <c r="B200" s="217"/>
      <c r="C200" s="218"/>
      <c r="D200" s="20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0"/>
      <c r="P200" s="210"/>
      <c r="Q200" s="210"/>
      <c r="R200" s="210"/>
      <c r="S200" s="210"/>
    </row>
    <row r="201" spans="1:19" ht="21.75" customHeight="1">
      <c r="A201" s="223"/>
      <c r="B201" s="217"/>
      <c r="C201" s="218"/>
      <c r="D201" s="20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0"/>
      <c r="P201" s="210"/>
      <c r="Q201" s="210"/>
      <c r="R201" s="210"/>
      <c r="S201" s="210"/>
    </row>
    <row r="202" spans="1:19" ht="21.75" customHeight="1">
      <c r="A202" s="223"/>
      <c r="B202" s="217"/>
      <c r="C202" s="218"/>
      <c r="D202" s="20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0"/>
      <c r="P202" s="210"/>
      <c r="Q202" s="210"/>
      <c r="R202" s="210"/>
      <c r="S202" s="210"/>
    </row>
    <row r="203" spans="1:19" ht="21.75" customHeight="1">
      <c r="A203" s="223"/>
      <c r="B203" s="217"/>
      <c r="C203" s="218"/>
      <c r="D203" s="209"/>
      <c r="E203" s="219"/>
      <c r="F203" s="219"/>
      <c r="G203" s="219"/>
      <c r="H203" s="219"/>
      <c r="I203" s="219"/>
      <c r="J203" s="219"/>
      <c r="K203" s="219"/>
      <c r="L203" s="219"/>
      <c r="M203" s="219"/>
      <c r="N203" s="219"/>
      <c r="O203" s="210"/>
      <c r="P203" s="210"/>
      <c r="Q203" s="210"/>
      <c r="R203" s="210"/>
      <c r="S203" s="210"/>
    </row>
    <row r="204" spans="1:19" ht="21.75" customHeight="1">
      <c r="A204" s="223"/>
      <c r="B204" s="217"/>
      <c r="C204" s="218"/>
      <c r="D204" s="209"/>
      <c r="E204" s="219"/>
      <c r="F204" s="219"/>
      <c r="G204" s="219"/>
      <c r="H204" s="219"/>
      <c r="I204" s="219"/>
      <c r="J204" s="219"/>
      <c r="K204" s="219"/>
      <c r="L204" s="219"/>
      <c r="M204" s="219"/>
      <c r="N204" s="219"/>
      <c r="O204" s="210"/>
      <c r="P204" s="210"/>
      <c r="Q204" s="210"/>
      <c r="R204" s="210"/>
      <c r="S204" s="210"/>
    </row>
    <row r="205" spans="1:19" ht="21.75" customHeight="1">
      <c r="A205" s="223"/>
      <c r="B205" s="217"/>
      <c r="C205" s="218"/>
      <c r="D205" s="209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0"/>
      <c r="P205" s="210"/>
      <c r="Q205" s="210"/>
      <c r="R205" s="210"/>
      <c r="S205" s="210"/>
    </row>
    <row r="206" spans="1:19" ht="21.75" customHeight="1">
      <c r="A206" s="223"/>
      <c r="B206" s="217"/>
      <c r="C206" s="218"/>
      <c r="D206" s="20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0"/>
      <c r="P206" s="210"/>
      <c r="Q206" s="210"/>
      <c r="R206" s="210"/>
      <c r="S206" s="210"/>
    </row>
    <row r="207" spans="1:19" ht="21.75" customHeight="1">
      <c r="A207" s="223"/>
      <c r="B207" s="217"/>
      <c r="C207" s="218"/>
      <c r="D207" s="20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0"/>
      <c r="P207" s="210"/>
      <c r="Q207" s="210"/>
      <c r="R207" s="210"/>
      <c r="S207" s="210"/>
    </row>
    <row r="208" spans="1:19" ht="21.75" customHeight="1">
      <c r="A208" s="223"/>
      <c r="B208" s="217"/>
      <c r="C208" s="218"/>
      <c r="D208" s="230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0"/>
      <c r="P208" s="210"/>
      <c r="Q208" s="210"/>
      <c r="R208" s="210"/>
      <c r="S208" s="210"/>
    </row>
    <row r="209" spans="1:19" ht="21.75" customHeight="1">
      <c r="A209" s="223"/>
      <c r="B209" s="217"/>
      <c r="C209" s="218"/>
      <c r="D209" s="20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0"/>
      <c r="P209" s="210"/>
      <c r="Q209" s="210"/>
      <c r="R209" s="210"/>
      <c r="S209" s="210"/>
    </row>
    <row r="210" spans="1:19" ht="21.75" customHeight="1">
      <c r="A210" s="223"/>
      <c r="B210" s="217"/>
      <c r="C210" s="218"/>
      <c r="D210" s="20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0"/>
      <c r="P210" s="210"/>
      <c r="Q210" s="210"/>
      <c r="R210" s="210"/>
      <c r="S210" s="210"/>
    </row>
    <row r="211" spans="1:19" ht="21.75" customHeight="1">
      <c r="A211" s="223"/>
      <c r="B211" s="217"/>
      <c r="C211" s="218"/>
      <c r="D211" s="20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0"/>
      <c r="P211" s="210"/>
      <c r="Q211" s="210"/>
      <c r="R211" s="210"/>
      <c r="S211" s="210"/>
    </row>
    <row r="212" spans="1:19" ht="21.75" customHeight="1">
      <c r="A212" s="223"/>
      <c r="B212" s="217"/>
      <c r="C212" s="218"/>
      <c r="D212" s="20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0"/>
      <c r="P212" s="210"/>
      <c r="Q212" s="210"/>
      <c r="R212" s="210"/>
      <c r="S212" s="210"/>
    </row>
    <row r="213" spans="1:19" ht="21.75" customHeight="1">
      <c r="A213" s="223"/>
      <c r="B213" s="217"/>
      <c r="C213" s="218"/>
      <c r="D213" s="20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0"/>
      <c r="P213" s="210"/>
      <c r="Q213" s="210"/>
      <c r="R213" s="210"/>
      <c r="S213" s="210"/>
    </row>
    <row r="214" spans="1:19" ht="21.75" customHeight="1">
      <c r="A214" s="223"/>
      <c r="B214" s="217"/>
      <c r="C214" s="218"/>
      <c r="D214" s="20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0"/>
      <c r="P214" s="210"/>
      <c r="Q214" s="210"/>
      <c r="R214" s="210"/>
      <c r="S214" s="210"/>
    </row>
    <row r="215" spans="1:19" ht="21.75" customHeight="1">
      <c r="A215" s="223"/>
      <c r="B215" s="217"/>
      <c r="C215" s="218"/>
      <c r="D215" s="20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0"/>
      <c r="P215" s="210"/>
      <c r="Q215" s="210"/>
      <c r="R215" s="210"/>
      <c r="S215" s="210"/>
    </row>
    <row r="216" spans="1:19" ht="21.75" customHeight="1">
      <c r="A216" s="223"/>
      <c r="B216" s="217"/>
      <c r="C216" s="218"/>
      <c r="D216" s="20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0"/>
      <c r="P216" s="210"/>
      <c r="Q216" s="210"/>
      <c r="R216" s="210"/>
      <c r="S216" s="210"/>
    </row>
    <row r="217" spans="1:19" ht="21.75" customHeight="1">
      <c r="A217" s="223"/>
      <c r="B217" s="217"/>
      <c r="C217" s="218"/>
      <c r="D217" s="209"/>
      <c r="E217" s="219"/>
      <c r="F217" s="219"/>
      <c r="G217" s="219"/>
      <c r="H217" s="219"/>
      <c r="I217" s="219"/>
      <c r="J217" s="219"/>
      <c r="K217" s="219"/>
      <c r="L217" s="219"/>
      <c r="M217" s="219"/>
      <c r="N217" s="219"/>
      <c r="O217" s="210"/>
      <c r="P217" s="210"/>
      <c r="Q217" s="210"/>
      <c r="R217" s="210"/>
      <c r="S217" s="210"/>
    </row>
    <row r="218" spans="1:19" ht="21.75" customHeight="1">
      <c r="A218" s="223"/>
      <c r="B218" s="217"/>
      <c r="C218" s="218"/>
      <c r="D218" s="209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0"/>
      <c r="P218" s="210"/>
      <c r="Q218" s="210"/>
      <c r="R218" s="210"/>
      <c r="S218" s="210"/>
    </row>
    <row r="219" spans="1:19" ht="21.75" customHeight="1">
      <c r="A219" s="216"/>
      <c r="B219" s="217"/>
      <c r="C219" s="218"/>
      <c r="D219" s="209"/>
      <c r="E219" s="219"/>
      <c r="F219" s="219"/>
      <c r="G219" s="219"/>
      <c r="H219" s="219"/>
      <c r="I219" s="219"/>
      <c r="J219" s="219"/>
      <c r="K219" s="219"/>
      <c r="L219" s="219"/>
      <c r="M219" s="219"/>
      <c r="N219" s="219"/>
      <c r="O219" s="210"/>
      <c r="P219" s="210"/>
      <c r="Q219" s="210"/>
      <c r="R219" s="210"/>
      <c r="S219" s="210"/>
    </row>
    <row r="220" spans="1:19" ht="21.75" customHeight="1">
      <c r="A220" s="216"/>
      <c r="B220" s="217"/>
      <c r="C220" s="218"/>
      <c r="D220" s="20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0"/>
      <c r="P220" s="210"/>
      <c r="Q220" s="210"/>
      <c r="R220" s="210"/>
      <c r="S220" s="210"/>
    </row>
    <row r="221" spans="1:19" ht="21.75" customHeight="1">
      <c r="A221" s="216"/>
      <c r="B221" s="217"/>
      <c r="C221" s="218"/>
      <c r="D221" s="209"/>
      <c r="E221" s="219"/>
      <c r="F221" s="219"/>
      <c r="G221" s="219"/>
      <c r="H221" s="219"/>
      <c r="I221" s="219"/>
      <c r="J221" s="219"/>
      <c r="K221" s="219"/>
      <c r="L221" s="219"/>
      <c r="M221" s="219"/>
      <c r="N221" s="219"/>
      <c r="O221" s="210"/>
      <c r="P221" s="210"/>
      <c r="Q221" s="210"/>
      <c r="R221" s="210"/>
      <c r="S221" s="210"/>
    </row>
    <row r="222" spans="1:19" ht="21.75" customHeight="1">
      <c r="A222" s="223"/>
      <c r="B222" s="217"/>
      <c r="C222" s="218"/>
      <c r="D222" s="209"/>
      <c r="E222" s="219"/>
      <c r="F222" s="219"/>
      <c r="G222" s="219"/>
      <c r="H222" s="219"/>
      <c r="I222" s="219"/>
      <c r="J222" s="219"/>
      <c r="K222" s="219"/>
      <c r="L222" s="219"/>
      <c r="M222" s="219"/>
      <c r="N222" s="219"/>
      <c r="O222" s="210"/>
      <c r="P222" s="210"/>
      <c r="Q222" s="210"/>
      <c r="R222" s="210"/>
      <c r="S222" s="210"/>
    </row>
    <row r="223" spans="1:19" ht="21.75" customHeight="1">
      <c r="A223" s="223"/>
      <c r="B223" s="217"/>
      <c r="C223" s="218"/>
      <c r="D223" s="209"/>
      <c r="E223" s="219"/>
      <c r="F223" s="219"/>
      <c r="G223" s="219"/>
      <c r="H223" s="219"/>
      <c r="I223" s="219"/>
      <c r="J223" s="219"/>
      <c r="K223" s="219"/>
      <c r="L223" s="219"/>
      <c r="M223" s="219"/>
      <c r="N223" s="219"/>
      <c r="O223" s="210"/>
      <c r="P223" s="210"/>
      <c r="Q223" s="210"/>
      <c r="R223" s="210"/>
      <c r="S223" s="210"/>
    </row>
    <row r="224" spans="1:19" ht="21.75" customHeight="1">
      <c r="A224" s="223"/>
      <c r="B224" s="217"/>
      <c r="C224" s="218"/>
      <c r="D224" s="209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0"/>
      <c r="P224" s="210"/>
      <c r="Q224" s="210"/>
      <c r="R224" s="210"/>
      <c r="S224" s="210"/>
    </row>
    <row r="225" spans="1:19" ht="21.75" customHeight="1">
      <c r="A225" s="223"/>
      <c r="B225" s="217"/>
      <c r="C225" s="218"/>
      <c r="D225" s="209"/>
      <c r="E225" s="219"/>
      <c r="F225" s="219"/>
      <c r="G225" s="219"/>
      <c r="H225" s="219"/>
      <c r="I225" s="219"/>
      <c r="J225" s="219"/>
      <c r="K225" s="219"/>
      <c r="L225" s="219"/>
      <c r="M225" s="219"/>
      <c r="N225" s="219"/>
      <c r="O225" s="210"/>
      <c r="P225" s="210"/>
      <c r="Q225" s="210"/>
      <c r="R225" s="210"/>
      <c r="S225" s="210"/>
    </row>
    <row r="226" spans="1:19" ht="21.75" customHeight="1">
      <c r="A226" s="223"/>
      <c r="B226" s="217"/>
      <c r="C226" s="218"/>
      <c r="D226" s="209"/>
      <c r="E226" s="219"/>
      <c r="F226" s="219"/>
      <c r="G226" s="219"/>
      <c r="H226" s="219"/>
      <c r="I226" s="219"/>
      <c r="J226" s="219"/>
      <c r="K226" s="219"/>
      <c r="L226" s="219"/>
      <c r="M226" s="219"/>
      <c r="N226" s="219"/>
      <c r="O226" s="210"/>
      <c r="P226" s="210"/>
      <c r="Q226" s="210"/>
      <c r="R226" s="210"/>
      <c r="S226" s="210"/>
    </row>
    <row r="227" spans="1:19" ht="21.75" customHeight="1">
      <c r="A227" s="223"/>
      <c r="B227" s="217"/>
      <c r="C227" s="218"/>
      <c r="D227" s="209"/>
      <c r="E227" s="219"/>
      <c r="F227" s="219"/>
      <c r="G227" s="219"/>
      <c r="H227" s="219"/>
      <c r="I227" s="219"/>
      <c r="J227" s="219"/>
      <c r="K227" s="219"/>
      <c r="L227" s="219"/>
      <c r="M227" s="219"/>
      <c r="N227" s="219"/>
      <c r="O227" s="210"/>
      <c r="P227" s="210"/>
      <c r="Q227" s="210"/>
      <c r="R227" s="210"/>
      <c r="S227" s="210"/>
    </row>
    <row r="228" spans="1:19" ht="21.75" customHeight="1">
      <c r="A228" s="223"/>
      <c r="B228" s="217"/>
      <c r="C228" s="218"/>
      <c r="D228" s="209"/>
      <c r="E228" s="219"/>
      <c r="F228" s="219"/>
      <c r="G228" s="219"/>
      <c r="H228" s="219"/>
      <c r="I228" s="219"/>
      <c r="J228" s="219"/>
      <c r="K228" s="219"/>
      <c r="L228" s="219"/>
      <c r="M228" s="219"/>
      <c r="N228" s="219"/>
      <c r="O228" s="210"/>
      <c r="P228" s="210"/>
      <c r="Q228" s="210"/>
      <c r="R228" s="210"/>
      <c r="S228" s="210"/>
    </row>
    <row r="229" spans="1:19" ht="21.75" customHeight="1">
      <c r="A229" s="223"/>
      <c r="B229" s="217"/>
      <c r="C229" s="218"/>
      <c r="D229" s="209"/>
      <c r="E229" s="219"/>
      <c r="F229" s="219"/>
      <c r="G229" s="219"/>
      <c r="H229" s="219"/>
      <c r="I229" s="219"/>
      <c r="J229" s="219"/>
      <c r="K229" s="219"/>
      <c r="L229" s="219"/>
      <c r="M229" s="219"/>
      <c r="N229" s="219"/>
      <c r="O229" s="210"/>
      <c r="P229" s="210"/>
      <c r="Q229" s="210"/>
      <c r="R229" s="210"/>
      <c r="S229" s="210"/>
    </row>
    <row r="230" spans="1:19" ht="21.75" customHeight="1">
      <c r="A230" s="223"/>
      <c r="B230" s="217"/>
      <c r="C230" s="218"/>
      <c r="D230" s="209"/>
      <c r="E230" s="219"/>
      <c r="F230" s="219"/>
      <c r="G230" s="219"/>
      <c r="H230" s="219"/>
      <c r="I230" s="219"/>
      <c r="J230" s="219"/>
      <c r="K230" s="219"/>
      <c r="L230" s="219"/>
      <c r="M230" s="219"/>
      <c r="N230" s="219"/>
      <c r="O230" s="210"/>
      <c r="P230" s="210"/>
      <c r="Q230" s="210"/>
      <c r="R230" s="210"/>
      <c r="S230" s="210"/>
    </row>
    <row r="231" spans="1:19" ht="21.75" customHeight="1">
      <c r="A231" s="223"/>
      <c r="B231" s="217"/>
      <c r="C231" s="218"/>
      <c r="D231" s="209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0"/>
      <c r="P231" s="210"/>
      <c r="Q231" s="210"/>
      <c r="R231" s="210"/>
      <c r="S231" s="210"/>
    </row>
    <row r="232" spans="1:19" ht="21.75" customHeight="1">
      <c r="A232" s="223"/>
      <c r="B232" s="217"/>
      <c r="C232" s="218"/>
      <c r="D232" s="230"/>
      <c r="E232" s="219"/>
      <c r="F232" s="219"/>
      <c r="G232" s="219"/>
      <c r="H232" s="219"/>
      <c r="I232" s="219"/>
      <c r="J232" s="219"/>
      <c r="K232" s="219"/>
      <c r="L232" s="219"/>
      <c r="M232" s="219"/>
      <c r="N232" s="219"/>
      <c r="O232" s="210"/>
      <c r="P232" s="210"/>
      <c r="Q232" s="210"/>
      <c r="R232" s="210"/>
      <c r="S232" s="210"/>
    </row>
    <row r="233" spans="1:19" ht="21.75" customHeight="1">
      <c r="A233" s="223"/>
      <c r="B233" s="217"/>
      <c r="C233" s="218"/>
      <c r="D233" s="209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0"/>
      <c r="P233" s="210"/>
      <c r="Q233" s="210"/>
      <c r="R233" s="210"/>
      <c r="S233" s="210"/>
    </row>
    <row r="234" spans="1:19" ht="21.75" customHeight="1">
      <c r="A234" s="223"/>
      <c r="B234" s="217"/>
      <c r="C234" s="218"/>
      <c r="D234" s="209"/>
      <c r="E234" s="219"/>
      <c r="F234" s="219"/>
      <c r="G234" s="219"/>
      <c r="H234" s="219"/>
      <c r="I234" s="219"/>
      <c r="J234" s="219"/>
      <c r="K234" s="219"/>
      <c r="L234" s="219"/>
      <c r="M234" s="219"/>
      <c r="N234" s="219"/>
      <c r="O234" s="210"/>
      <c r="P234" s="210"/>
      <c r="Q234" s="210"/>
      <c r="R234" s="210"/>
      <c r="S234" s="210"/>
    </row>
    <row r="235" spans="1:19" ht="21.75" customHeight="1">
      <c r="A235" s="223"/>
      <c r="B235" s="217"/>
      <c r="C235" s="218"/>
      <c r="D235" s="209"/>
      <c r="E235" s="219"/>
      <c r="F235" s="219"/>
      <c r="G235" s="219"/>
      <c r="H235" s="219"/>
      <c r="I235" s="219"/>
      <c r="J235" s="219"/>
      <c r="K235" s="219"/>
      <c r="L235" s="219"/>
      <c r="M235" s="219"/>
      <c r="N235" s="219"/>
      <c r="O235" s="210"/>
      <c r="P235" s="210"/>
      <c r="Q235" s="210"/>
      <c r="R235" s="210"/>
      <c r="S235" s="210"/>
    </row>
    <row r="236" spans="1:19" ht="21.75" customHeight="1">
      <c r="A236" s="223"/>
      <c r="B236" s="217"/>
      <c r="C236" s="218"/>
      <c r="D236" s="209"/>
      <c r="E236" s="219"/>
      <c r="F236" s="219"/>
      <c r="G236" s="219"/>
      <c r="H236" s="219"/>
      <c r="I236" s="219"/>
      <c r="J236" s="219"/>
      <c r="K236" s="219"/>
      <c r="L236" s="219"/>
      <c r="M236" s="219"/>
      <c r="N236" s="219"/>
      <c r="O236" s="210"/>
      <c r="P236" s="210"/>
      <c r="Q236" s="210"/>
      <c r="R236" s="210"/>
      <c r="S236" s="210"/>
    </row>
    <row r="237" spans="1:19" ht="21.75" customHeight="1">
      <c r="A237" s="223"/>
      <c r="B237" s="217"/>
      <c r="C237" s="218"/>
      <c r="D237" s="209"/>
      <c r="E237" s="219"/>
      <c r="F237" s="219"/>
      <c r="G237" s="219"/>
      <c r="H237" s="219"/>
      <c r="I237" s="219"/>
      <c r="J237" s="219"/>
      <c r="K237" s="219"/>
      <c r="L237" s="219"/>
      <c r="M237" s="219"/>
      <c r="N237" s="219"/>
      <c r="O237" s="210"/>
      <c r="P237" s="210"/>
      <c r="Q237" s="210"/>
      <c r="R237" s="210"/>
      <c r="S237" s="210"/>
    </row>
    <row r="238" spans="1:19" ht="21.75" customHeight="1">
      <c r="A238" s="223"/>
      <c r="B238" s="217"/>
      <c r="C238" s="218"/>
      <c r="D238" s="209"/>
      <c r="E238" s="219"/>
      <c r="F238" s="219"/>
      <c r="G238" s="219"/>
      <c r="H238" s="219"/>
      <c r="I238" s="219"/>
      <c r="J238" s="219"/>
      <c r="K238" s="219"/>
      <c r="L238" s="219"/>
      <c r="M238" s="219"/>
      <c r="N238" s="219"/>
      <c r="O238" s="210"/>
      <c r="P238" s="210"/>
      <c r="Q238" s="210"/>
      <c r="R238" s="210"/>
      <c r="S238" s="210"/>
    </row>
    <row r="239" spans="1:19" ht="21.75" customHeight="1">
      <c r="A239" s="223"/>
      <c r="B239" s="217"/>
      <c r="C239" s="218"/>
      <c r="D239" s="209"/>
      <c r="E239" s="219"/>
      <c r="F239" s="219"/>
      <c r="G239" s="219"/>
      <c r="H239" s="219"/>
      <c r="I239" s="219"/>
      <c r="J239" s="219"/>
      <c r="K239" s="219"/>
      <c r="L239" s="219"/>
      <c r="M239" s="219"/>
      <c r="N239" s="219"/>
      <c r="O239" s="210"/>
      <c r="P239" s="210"/>
      <c r="Q239" s="210"/>
      <c r="R239" s="210"/>
      <c r="S239" s="210"/>
    </row>
    <row r="240" spans="1:19" ht="21.75" customHeight="1">
      <c r="A240" s="223"/>
      <c r="B240" s="217"/>
      <c r="C240" s="218"/>
      <c r="D240" s="209"/>
      <c r="E240" s="219"/>
      <c r="F240" s="219"/>
      <c r="G240" s="219"/>
      <c r="H240" s="219"/>
      <c r="I240" s="219"/>
      <c r="J240" s="219"/>
      <c r="K240" s="219"/>
      <c r="L240" s="219"/>
      <c r="M240" s="219"/>
      <c r="N240" s="219"/>
      <c r="O240" s="210"/>
      <c r="P240" s="210"/>
      <c r="Q240" s="210"/>
      <c r="R240" s="210"/>
      <c r="S240" s="210"/>
    </row>
    <row r="241" spans="1:19" ht="21.75" customHeight="1">
      <c r="A241" s="223"/>
      <c r="B241" s="217"/>
      <c r="C241" s="218"/>
      <c r="D241" s="209"/>
      <c r="E241" s="219"/>
      <c r="F241" s="219"/>
      <c r="G241" s="219"/>
      <c r="H241" s="219"/>
      <c r="I241" s="219"/>
      <c r="J241" s="219"/>
      <c r="K241" s="219"/>
      <c r="L241" s="219"/>
      <c r="M241" s="219"/>
      <c r="N241" s="219"/>
      <c r="O241" s="210"/>
      <c r="P241" s="210"/>
      <c r="Q241" s="210"/>
      <c r="R241" s="210"/>
      <c r="S241" s="210"/>
    </row>
    <row r="242" spans="1:19" ht="21.75" customHeight="1">
      <c r="A242" s="216"/>
      <c r="B242" s="217"/>
      <c r="C242" s="218"/>
      <c r="D242" s="209"/>
      <c r="E242" s="219"/>
      <c r="F242" s="219"/>
      <c r="G242" s="219"/>
      <c r="H242" s="219"/>
      <c r="I242" s="219"/>
      <c r="J242" s="219"/>
      <c r="K242" s="219"/>
      <c r="L242" s="219"/>
      <c r="M242" s="219"/>
      <c r="N242" s="219"/>
      <c r="O242" s="210"/>
      <c r="P242" s="210"/>
      <c r="Q242" s="210"/>
      <c r="R242" s="210"/>
      <c r="S242" s="210"/>
    </row>
    <row r="243" spans="1:19" ht="21.75" customHeight="1">
      <c r="A243" s="223"/>
      <c r="B243" s="217"/>
      <c r="C243" s="218"/>
      <c r="D243" s="209"/>
      <c r="E243" s="219"/>
      <c r="F243" s="219"/>
      <c r="G243" s="219"/>
      <c r="H243" s="219"/>
      <c r="I243" s="219"/>
      <c r="J243" s="219"/>
      <c r="K243" s="219"/>
      <c r="L243" s="219"/>
      <c r="M243" s="219"/>
      <c r="N243" s="219"/>
      <c r="O243" s="210"/>
      <c r="P243" s="210"/>
      <c r="Q243" s="210"/>
      <c r="R243" s="210"/>
      <c r="S243" s="210"/>
    </row>
    <row r="244" spans="1:19" ht="21.75" customHeight="1">
      <c r="A244" s="223"/>
      <c r="B244" s="217"/>
      <c r="C244" s="218"/>
      <c r="D244" s="209"/>
      <c r="E244" s="219"/>
      <c r="F244" s="219"/>
      <c r="G244" s="219"/>
      <c r="H244" s="219"/>
      <c r="I244" s="219"/>
      <c r="J244" s="219"/>
      <c r="K244" s="219"/>
      <c r="L244" s="219"/>
      <c r="M244" s="219"/>
      <c r="N244" s="219"/>
      <c r="O244" s="210"/>
      <c r="P244" s="210"/>
      <c r="Q244" s="210"/>
      <c r="R244" s="210"/>
      <c r="S244" s="210"/>
    </row>
    <row r="245" spans="1:19" ht="21.75" customHeight="1">
      <c r="A245" s="223"/>
      <c r="B245" s="217"/>
      <c r="C245" s="218"/>
      <c r="D245" s="209"/>
      <c r="E245" s="219"/>
      <c r="F245" s="219"/>
      <c r="G245" s="219"/>
      <c r="H245" s="219"/>
      <c r="I245" s="219"/>
      <c r="J245" s="219"/>
      <c r="K245" s="219"/>
      <c r="L245" s="219"/>
      <c r="M245" s="219"/>
      <c r="N245" s="219"/>
      <c r="O245" s="210"/>
      <c r="P245" s="210"/>
      <c r="Q245" s="210"/>
      <c r="R245" s="210"/>
      <c r="S245" s="210"/>
    </row>
    <row r="246" spans="1:19" ht="21.75" customHeight="1">
      <c r="A246" s="223"/>
      <c r="B246" s="217"/>
      <c r="C246" s="218"/>
      <c r="D246" s="209"/>
      <c r="E246" s="219"/>
      <c r="F246" s="219"/>
      <c r="G246" s="219"/>
      <c r="H246" s="219"/>
      <c r="I246" s="219"/>
      <c r="J246" s="219"/>
      <c r="K246" s="219"/>
      <c r="L246" s="219"/>
      <c r="M246" s="219"/>
      <c r="N246" s="219"/>
      <c r="O246" s="210"/>
      <c r="P246" s="210"/>
      <c r="Q246" s="210"/>
      <c r="R246" s="210"/>
      <c r="S246" s="210"/>
    </row>
    <row r="247" spans="1:19" ht="21.75" customHeight="1">
      <c r="A247" s="223"/>
      <c r="B247" s="217"/>
      <c r="C247" s="218"/>
      <c r="D247" s="209"/>
      <c r="E247" s="219"/>
      <c r="F247" s="219"/>
      <c r="G247" s="219"/>
      <c r="H247" s="219"/>
      <c r="I247" s="219"/>
      <c r="J247" s="219"/>
      <c r="K247" s="219"/>
      <c r="L247" s="219"/>
      <c r="M247" s="219"/>
      <c r="N247" s="219"/>
      <c r="O247" s="210"/>
      <c r="P247" s="210"/>
      <c r="Q247" s="210"/>
      <c r="R247" s="210"/>
      <c r="S247" s="210"/>
    </row>
    <row r="248" spans="1:19" ht="21.75" customHeight="1">
      <c r="A248" s="223"/>
      <c r="B248" s="217"/>
      <c r="C248" s="218"/>
      <c r="D248" s="209"/>
      <c r="E248" s="219"/>
      <c r="F248" s="219"/>
      <c r="G248" s="219"/>
      <c r="H248" s="219"/>
      <c r="I248" s="219"/>
      <c r="J248" s="219"/>
      <c r="K248" s="219"/>
      <c r="L248" s="219"/>
      <c r="M248" s="219"/>
      <c r="N248" s="219"/>
      <c r="O248" s="210"/>
      <c r="P248" s="210"/>
      <c r="Q248" s="210"/>
      <c r="R248" s="210"/>
      <c r="S248" s="210"/>
    </row>
    <row r="249" spans="1:19" ht="21.75" customHeight="1">
      <c r="A249" s="223"/>
      <c r="B249" s="217"/>
      <c r="C249" s="218"/>
      <c r="D249" s="209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0"/>
      <c r="P249" s="210"/>
      <c r="Q249" s="210"/>
      <c r="R249" s="210"/>
      <c r="S249" s="210"/>
    </row>
    <row r="250" spans="1:19" ht="21.75" customHeight="1">
      <c r="A250" s="223"/>
      <c r="B250" s="217"/>
      <c r="C250" s="218"/>
      <c r="D250" s="209"/>
      <c r="E250" s="219"/>
      <c r="F250" s="219"/>
      <c r="G250" s="219"/>
      <c r="H250" s="219"/>
      <c r="I250" s="219"/>
      <c r="J250" s="219"/>
      <c r="K250" s="219"/>
      <c r="L250" s="219"/>
      <c r="M250" s="219"/>
      <c r="N250" s="219"/>
      <c r="O250" s="210"/>
      <c r="P250" s="210"/>
      <c r="Q250" s="210"/>
      <c r="R250" s="210"/>
      <c r="S250" s="210"/>
    </row>
    <row r="251" spans="1:19" ht="21.75" customHeight="1">
      <c r="A251" s="223"/>
      <c r="B251" s="217"/>
      <c r="C251" s="218"/>
      <c r="D251" s="209"/>
      <c r="E251" s="219"/>
      <c r="F251" s="219"/>
      <c r="G251" s="219"/>
      <c r="H251" s="219"/>
      <c r="I251" s="219"/>
      <c r="J251" s="219"/>
      <c r="K251" s="219"/>
      <c r="L251" s="219"/>
      <c r="M251" s="219"/>
      <c r="N251" s="219"/>
      <c r="O251" s="210"/>
      <c r="P251" s="210"/>
      <c r="Q251" s="210"/>
      <c r="R251" s="210"/>
      <c r="S251" s="210"/>
    </row>
    <row r="252" spans="1:19" ht="21.75" customHeight="1">
      <c r="A252" s="223"/>
      <c r="B252" s="217"/>
      <c r="C252" s="218"/>
      <c r="D252" s="209"/>
      <c r="E252" s="219"/>
      <c r="F252" s="219"/>
      <c r="G252" s="219"/>
      <c r="H252" s="219"/>
      <c r="I252" s="219"/>
      <c r="J252" s="219"/>
      <c r="K252" s="219"/>
      <c r="L252" s="219"/>
      <c r="M252" s="219"/>
      <c r="N252" s="219"/>
      <c r="O252" s="210"/>
      <c r="P252" s="210"/>
      <c r="Q252" s="210"/>
      <c r="R252" s="210"/>
      <c r="S252" s="210"/>
    </row>
    <row r="253" spans="1:19" ht="21.75" customHeight="1">
      <c r="A253" s="223"/>
      <c r="B253" s="217"/>
      <c r="C253" s="218"/>
      <c r="D253" s="209"/>
      <c r="E253" s="219"/>
      <c r="F253" s="219"/>
      <c r="G253" s="219"/>
      <c r="H253" s="219"/>
      <c r="I253" s="219"/>
      <c r="J253" s="219"/>
      <c r="K253" s="219"/>
      <c r="L253" s="219"/>
      <c r="M253" s="219"/>
      <c r="N253" s="219"/>
      <c r="O253" s="210"/>
      <c r="P253" s="210"/>
      <c r="Q253" s="210"/>
      <c r="R253" s="210"/>
      <c r="S253" s="210"/>
    </row>
    <row r="254" spans="1:19" ht="21.75" customHeight="1">
      <c r="A254" s="223"/>
      <c r="B254" s="217"/>
      <c r="C254" s="218"/>
      <c r="D254" s="209"/>
      <c r="E254" s="219"/>
      <c r="F254" s="219"/>
      <c r="G254" s="219"/>
      <c r="H254" s="219"/>
      <c r="I254" s="219"/>
      <c r="J254" s="219"/>
      <c r="K254" s="219"/>
      <c r="L254" s="219"/>
      <c r="M254" s="219"/>
      <c r="N254" s="219"/>
      <c r="O254" s="210"/>
      <c r="P254" s="210"/>
      <c r="Q254" s="210"/>
      <c r="R254" s="210"/>
      <c r="S254" s="210"/>
    </row>
    <row r="255" spans="1:19" ht="21.75" customHeight="1">
      <c r="A255" s="223"/>
      <c r="B255" s="217"/>
      <c r="C255" s="218"/>
      <c r="D255" s="209"/>
      <c r="E255" s="219"/>
      <c r="F255" s="219"/>
      <c r="G255" s="219"/>
      <c r="H255" s="219"/>
      <c r="I255" s="219"/>
      <c r="J255" s="219"/>
      <c r="K255" s="219"/>
      <c r="L255" s="219"/>
      <c r="M255" s="219"/>
      <c r="N255" s="219"/>
      <c r="O255" s="210"/>
      <c r="P255" s="210"/>
      <c r="Q255" s="210"/>
      <c r="R255" s="210"/>
      <c r="S255" s="210"/>
    </row>
    <row r="256" spans="1:19" ht="21.75" customHeight="1">
      <c r="A256" s="223"/>
      <c r="B256" s="217"/>
      <c r="C256" s="218"/>
      <c r="D256" s="209"/>
      <c r="E256" s="219"/>
      <c r="F256" s="219"/>
      <c r="G256" s="219"/>
      <c r="H256" s="219"/>
      <c r="I256" s="219"/>
      <c r="J256" s="219"/>
      <c r="K256" s="219"/>
      <c r="L256" s="219"/>
      <c r="M256" s="219"/>
      <c r="N256" s="219"/>
      <c r="O256" s="210"/>
      <c r="P256" s="210"/>
      <c r="Q256" s="210"/>
      <c r="R256" s="210"/>
      <c r="S256" s="210"/>
    </row>
    <row r="257" spans="1:19" ht="21.75" customHeight="1">
      <c r="A257" s="216"/>
      <c r="B257" s="217"/>
      <c r="C257" s="218"/>
      <c r="D257" s="209"/>
      <c r="E257" s="219">
        <f t="shared" ref="E257:E320" si="5">SUM(F257:O257)</f>
        <v>0</v>
      </c>
      <c r="F257" s="219"/>
      <c r="G257" s="219"/>
      <c r="H257" s="219"/>
      <c r="I257" s="219"/>
      <c r="J257" s="219"/>
      <c r="K257" s="219"/>
      <c r="L257" s="219"/>
      <c r="M257" s="219"/>
      <c r="N257" s="219"/>
      <c r="O257" s="210"/>
      <c r="P257" s="210"/>
      <c r="Q257" s="210"/>
      <c r="R257" s="210"/>
      <c r="S257" s="210"/>
    </row>
    <row r="258" spans="1:19" ht="21.75" customHeight="1">
      <c r="A258" s="216"/>
      <c r="B258" s="217"/>
      <c r="C258" s="218"/>
      <c r="D258" s="209"/>
      <c r="E258" s="219">
        <f t="shared" si="5"/>
        <v>0</v>
      </c>
      <c r="F258" s="219"/>
      <c r="G258" s="219"/>
      <c r="H258" s="219"/>
      <c r="I258" s="219"/>
      <c r="J258" s="219"/>
      <c r="K258" s="219"/>
      <c r="L258" s="219"/>
      <c r="M258" s="219"/>
      <c r="N258" s="219"/>
      <c r="O258" s="210"/>
      <c r="P258" s="210"/>
      <c r="Q258" s="210"/>
      <c r="R258" s="210"/>
      <c r="S258" s="210"/>
    </row>
    <row r="259" spans="1:19" ht="21.75" customHeight="1">
      <c r="A259" s="216"/>
      <c r="B259" s="217"/>
      <c r="C259" s="218"/>
      <c r="D259" s="209"/>
      <c r="E259" s="219">
        <f t="shared" si="5"/>
        <v>0</v>
      </c>
      <c r="F259" s="219"/>
      <c r="G259" s="219"/>
      <c r="H259" s="219"/>
      <c r="I259" s="219"/>
      <c r="J259" s="219"/>
      <c r="K259" s="219"/>
      <c r="L259" s="219"/>
      <c r="M259" s="219"/>
      <c r="N259" s="219"/>
      <c r="O259" s="210"/>
      <c r="P259" s="210"/>
      <c r="Q259" s="210"/>
      <c r="R259" s="210"/>
      <c r="S259" s="210"/>
    </row>
    <row r="260" spans="1:19" ht="21.75" customHeight="1">
      <c r="A260" s="216"/>
      <c r="B260" s="217"/>
      <c r="C260" s="218"/>
      <c r="D260" s="209"/>
      <c r="E260" s="219">
        <f t="shared" si="5"/>
        <v>0</v>
      </c>
      <c r="F260" s="219"/>
      <c r="G260" s="219"/>
      <c r="H260" s="219"/>
      <c r="I260" s="219"/>
      <c r="J260" s="219"/>
      <c r="K260" s="219"/>
      <c r="L260" s="219"/>
      <c r="M260" s="219"/>
      <c r="N260" s="219"/>
      <c r="O260" s="210"/>
      <c r="P260" s="210"/>
      <c r="Q260" s="210"/>
      <c r="R260" s="210"/>
      <c r="S260" s="210"/>
    </row>
    <row r="261" spans="1:19" ht="21.75" customHeight="1">
      <c r="A261" s="216"/>
      <c r="B261" s="217"/>
      <c r="C261" s="218"/>
      <c r="D261" s="209"/>
      <c r="E261" s="219">
        <f t="shared" si="5"/>
        <v>0</v>
      </c>
      <c r="F261" s="219"/>
      <c r="G261" s="219"/>
      <c r="H261" s="219"/>
      <c r="I261" s="219"/>
      <c r="J261" s="219"/>
      <c r="K261" s="219"/>
      <c r="L261" s="219"/>
      <c r="M261" s="219"/>
      <c r="N261" s="219"/>
      <c r="O261" s="210"/>
      <c r="P261" s="210"/>
      <c r="Q261" s="210"/>
      <c r="R261" s="210"/>
      <c r="S261" s="210"/>
    </row>
    <row r="262" spans="1:19" ht="21.75" customHeight="1">
      <c r="A262" s="216"/>
      <c r="B262" s="217"/>
      <c r="C262" s="218"/>
      <c r="D262" s="209"/>
      <c r="E262" s="219">
        <f t="shared" si="5"/>
        <v>0</v>
      </c>
      <c r="F262" s="219"/>
      <c r="G262" s="219"/>
      <c r="H262" s="219"/>
      <c r="I262" s="219"/>
      <c r="J262" s="219"/>
      <c r="K262" s="219"/>
      <c r="L262" s="219"/>
      <c r="M262" s="219"/>
      <c r="N262" s="219"/>
      <c r="O262" s="210"/>
      <c r="P262" s="210"/>
      <c r="Q262" s="210"/>
      <c r="R262" s="210"/>
      <c r="S262" s="210"/>
    </row>
    <row r="263" spans="1:19" ht="21.75" customHeight="1">
      <c r="A263" s="216"/>
      <c r="B263" s="217"/>
      <c r="C263" s="218"/>
      <c r="D263" s="209"/>
      <c r="E263" s="219">
        <f t="shared" si="5"/>
        <v>0</v>
      </c>
      <c r="F263" s="219"/>
      <c r="G263" s="219"/>
      <c r="H263" s="219"/>
      <c r="I263" s="219"/>
      <c r="J263" s="219"/>
      <c r="K263" s="219"/>
      <c r="L263" s="219"/>
      <c r="M263" s="219"/>
      <c r="N263" s="219"/>
      <c r="O263" s="210"/>
      <c r="P263" s="210"/>
      <c r="Q263" s="210"/>
      <c r="R263" s="210"/>
      <c r="S263" s="210"/>
    </row>
    <row r="264" spans="1:19" ht="21.75" customHeight="1">
      <c r="A264" s="216"/>
      <c r="B264" s="217"/>
      <c r="C264" s="218"/>
      <c r="D264" s="209"/>
      <c r="E264" s="219">
        <f t="shared" si="5"/>
        <v>0</v>
      </c>
      <c r="F264" s="219"/>
      <c r="G264" s="219"/>
      <c r="H264" s="219"/>
      <c r="I264" s="219"/>
      <c r="J264" s="219"/>
      <c r="K264" s="219"/>
      <c r="L264" s="219"/>
      <c r="M264" s="219"/>
      <c r="N264" s="219"/>
      <c r="O264" s="210"/>
      <c r="P264" s="210"/>
      <c r="Q264" s="210"/>
      <c r="R264" s="210"/>
      <c r="S264" s="210"/>
    </row>
    <row r="265" spans="1:19" ht="21.75" customHeight="1">
      <c r="A265" s="216"/>
      <c r="B265" s="217"/>
      <c r="C265" s="218"/>
      <c r="D265" s="209"/>
      <c r="E265" s="219">
        <f t="shared" si="5"/>
        <v>0</v>
      </c>
      <c r="F265" s="219"/>
      <c r="G265" s="219"/>
      <c r="H265" s="219"/>
      <c r="I265" s="219"/>
      <c r="J265" s="219"/>
      <c r="K265" s="219"/>
      <c r="L265" s="219"/>
      <c r="M265" s="219"/>
      <c r="N265" s="219"/>
      <c r="O265" s="210"/>
      <c r="P265" s="210"/>
      <c r="Q265" s="210"/>
      <c r="R265" s="210"/>
      <c r="S265" s="210"/>
    </row>
    <row r="266" spans="1:19" ht="21.75" customHeight="1">
      <c r="A266" s="216"/>
      <c r="B266" s="217"/>
      <c r="C266" s="218"/>
      <c r="D266" s="209"/>
      <c r="E266" s="219">
        <f t="shared" si="5"/>
        <v>0</v>
      </c>
      <c r="F266" s="219"/>
      <c r="G266" s="219"/>
      <c r="H266" s="219"/>
      <c r="I266" s="219"/>
      <c r="J266" s="219"/>
      <c r="K266" s="219"/>
      <c r="L266" s="219"/>
      <c r="M266" s="219"/>
      <c r="N266" s="219"/>
      <c r="O266" s="210"/>
      <c r="P266" s="210"/>
      <c r="Q266" s="210"/>
      <c r="R266" s="210"/>
      <c r="S266" s="210"/>
    </row>
    <row r="267" spans="1:19" ht="21.75" customHeight="1">
      <c r="A267" s="216"/>
      <c r="B267" s="217"/>
      <c r="C267" s="218"/>
      <c r="D267" s="209"/>
      <c r="E267" s="219">
        <f t="shared" si="5"/>
        <v>0</v>
      </c>
      <c r="F267" s="219"/>
      <c r="G267" s="219"/>
      <c r="H267" s="219"/>
      <c r="I267" s="219"/>
      <c r="J267" s="219"/>
      <c r="K267" s="219"/>
      <c r="L267" s="219"/>
      <c r="M267" s="219"/>
      <c r="N267" s="219"/>
      <c r="O267" s="210"/>
      <c r="P267" s="210"/>
      <c r="Q267" s="210"/>
      <c r="R267" s="210"/>
      <c r="S267" s="210"/>
    </row>
    <row r="268" spans="1:19" ht="21.75" customHeight="1">
      <c r="A268" s="216"/>
      <c r="B268" s="217"/>
      <c r="C268" s="218"/>
      <c r="D268" s="209"/>
      <c r="E268" s="219">
        <f t="shared" si="5"/>
        <v>0</v>
      </c>
      <c r="F268" s="219"/>
      <c r="G268" s="219"/>
      <c r="H268" s="219"/>
      <c r="I268" s="219"/>
      <c r="J268" s="219"/>
      <c r="K268" s="219"/>
      <c r="L268" s="219"/>
      <c r="M268" s="219"/>
      <c r="N268" s="219"/>
      <c r="O268" s="210"/>
      <c r="P268" s="210"/>
      <c r="Q268" s="210"/>
      <c r="R268" s="210"/>
      <c r="S268" s="210"/>
    </row>
    <row r="269" spans="1:19" ht="21.75" customHeight="1">
      <c r="A269" s="216"/>
      <c r="B269" s="217"/>
      <c r="C269" s="218"/>
      <c r="D269" s="209"/>
      <c r="E269" s="219">
        <f t="shared" si="5"/>
        <v>0</v>
      </c>
      <c r="F269" s="219"/>
      <c r="G269" s="219"/>
      <c r="H269" s="219"/>
      <c r="I269" s="219"/>
      <c r="J269" s="219"/>
      <c r="K269" s="219"/>
      <c r="L269" s="219"/>
      <c r="M269" s="219"/>
      <c r="N269" s="219"/>
      <c r="O269" s="210"/>
      <c r="P269" s="210"/>
      <c r="Q269" s="210"/>
      <c r="R269" s="210"/>
      <c r="S269" s="210"/>
    </row>
    <row r="270" spans="1:19" ht="21.75" customHeight="1">
      <c r="A270" s="216"/>
      <c r="B270" s="217"/>
      <c r="C270" s="218"/>
      <c r="D270" s="209"/>
      <c r="E270" s="219">
        <f t="shared" si="5"/>
        <v>0</v>
      </c>
      <c r="F270" s="219"/>
      <c r="G270" s="219"/>
      <c r="H270" s="219"/>
      <c r="I270" s="219"/>
      <c r="J270" s="219"/>
      <c r="K270" s="219"/>
      <c r="L270" s="219"/>
      <c r="M270" s="219"/>
      <c r="N270" s="219"/>
      <c r="O270" s="210"/>
      <c r="P270" s="210"/>
      <c r="Q270" s="210"/>
      <c r="R270" s="210"/>
      <c r="S270" s="210"/>
    </row>
    <row r="271" spans="1:19" ht="21.75" customHeight="1">
      <c r="A271" s="216"/>
      <c r="B271" s="217"/>
      <c r="C271" s="218"/>
      <c r="D271" s="209"/>
      <c r="E271" s="219">
        <f t="shared" si="5"/>
        <v>0</v>
      </c>
      <c r="F271" s="219"/>
      <c r="G271" s="219"/>
      <c r="H271" s="219"/>
      <c r="I271" s="219"/>
      <c r="J271" s="219"/>
      <c r="K271" s="219"/>
      <c r="L271" s="219"/>
      <c r="M271" s="219"/>
      <c r="N271" s="219"/>
      <c r="O271" s="210"/>
      <c r="P271" s="210"/>
      <c r="Q271" s="210"/>
      <c r="R271" s="210"/>
      <c r="S271" s="210"/>
    </row>
    <row r="272" spans="1:19" ht="21.75" customHeight="1">
      <c r="A272" s="216"/>
      <c r="B272" s="217"/>
      <c r="C272" s="218"/>
      <c r="D272" s="209"/>
      <c r="E272" s="219">
        <f t="shared" si="5"/>
        <v>0</v>
      </c>
      <c r="F272" s="219"/>
      <c r="G272" s="219"/>
      <c r="H272" s="219"/>
      <c r="I272" s="219"/>
      <c r="J272" s="219"/>
      <c r="K272" s="219"/>
      <c r="L272" s="219"/>
      <c r="M272" s="219"/>
      <c r="N272" s="219"/>
      <c r="O272" s="210"/>
      <c r="P272" s="210"/>
      <c r="Q272" s="210"/>
      <c r="R272" s="210"/>
      <c r="S272" s="210"/>
    </row>
    <row r="273" spans="1:19" ht="21.75" customHeight="1">
      <c r="A273" s="216"/>
      <c r="B273" s="217"/>
      <c r="C273" s="218"/>
      <c r="D273" s="209"/>
      <c r="E273" s="219">
        <f t="shared" si="5"/>
        <v>0</v>
      </c>
      <c r="F273" s="219"/>
      <c r="G273" s="219"/>
      <c r="H273" s="219"/>
      <c r="I273" s="219"/>
      <c r="J273" s="219"/>
      <c r="K273" s="219"/>
      <c r="L273" s="219"/>
      <c r="M273" s="219"/>
      <c r="N273" s="219"/>
      <c r="O273" s="210"/>
      <c r="P273" s="210"/>
      <c r="Q273" s="210"/>
      <c r="R273" s="210"/>
      <c r="S273" s="210"/>
    </row>
    <row r="274" spans="1:19" ht="21.75" customHeight="1">
      <c r="A274" s="216"/>
      <c r="B274" s="217"/>
      <c r="C274" s="218"/>
      <c r="D274" s="209"/>
      <c r="E274" s="219">
        <f t="shared" si="5"/>
        <v>0</v>
      </c>
      <c r="F274" s="219"/>
      <c r="G274" s="219"/>
      <c r="H274" s="219"/>
      <c r="I274" s="219"/>
      <c r="J274" s="219"/>
      <c r="K274" s="219"/>
      <c r="L274" s="219"/>
      <c r="M274" s="219"/>
      <c r="N274" s="219"/>
      <c r="O274" s="210"/>
      <c r="P274" s="210"/>
      <c r="Q274" s="210"/>
      <c r="R274" s="210"/>
      <c r="S274" s="210"/>
    </row>
    <row r="275" spans="1:19" ht="21.75" customHeight="1">
      <c r="A275" s="216"/>
      <c r="B275" s="217"/>
      <c r="C275" s="218"/>
      <c r="D275" s="209"/>
      <c r="E275" s="219">
        <f t="shared" si="5"/>
        <v>0</v>
      </c>
      <c r="F275" s="219"/>
      <c r="G275" s="219"/>
      <c r="H275" s="219"/>
      <c r="I275" s="219"/>
      <c r="J275" s="219"/>
      <c r="K275" s="219"/>
      <c r="L275" s="219"/>
      <c r="M275" s="219"/>
      <c r="N275" s="219"/>
      <c r="O275" s="210"/>
      <c r="P275" s="210"/>
      <c r="Q275" s="210"/>
      <c r="R275" s="210"/>
      <c r="S275" s="210"/>
    </row>
    <row r="276" spans="1:19" ht="21.75" customHeight="1">
      <c r="A276" s="216"/>
      <c r="B276" s="217"/>
      <c r="C276" s="218"/>
      <c r="D276" s="209"/>
      <c r="E276" s="219">
        <f t="shared" si="5"/>
        <v>0</v>
      </c>
      <c r="F276" s="219"/>
      <c r="G276" s="219"/>
      <c r="H276" s="219"/>
      <c r="I276" s="219"/>
      <c r="J276" s="219"/>
      <c r="K276" s="219"/>
      <c r="L276" s="219"/>
      <c r="M276" s="219"/>
      <c r="N276" s="219"/>
      <c r="O276" s="210"/>
      <c r="P276" s="210"/>
      <c r="Q276" s="210"/>
      <c r="R276" s="210"/>
      <c r="S276" s="210"/>
    </row>
    <row r="277" spans="1:19" ht="21.75" customHeight="1">
      <c r="A277" s="216"/>
      <c r="B277" s="217"/>
      <c r="C277" s="218"/>
      <c r="D277" s="209"/>
      <c r="E277" s="219">
        <f t="shared" si="5"/>
        <v>0</v>
      </c>
      <c r="F277" s="219"/>
      <c r="G277" s="219"/>
      <c r="H277" s="219"/>
      <c r="I277" s="219"/>
      <c r="J277" s="219"/>
      <c r="K277" s="219"/>
      <c r="L277" s="219"/>
      <c r="M277" s="219"/>
      <c r="N277" s="219"/>
      <c r="O277" s="210"/>
      <c r="P277" s="210"/>
      <c r="Q277" s="210"/>
      <c r="R277" s="210"/>
      <c r="S277" s="210"/>
    </row>
    <row r="278" spans="1:19" ht="21.75" customHeight="1">
      <c r="A278" s="216"/>
      <c r="B278" s="217"/>
      <c r="C278" s="218"/>
      <c r="D278" s="209"/>
      <c r="E278" s="219">
        <f t="shared" si="5"/>
        <v>0</v>
      </c>
      <c r="F278" s="219"/>
      <c r="G278" s="219"/>
      <c r="H278" s="219"/>
      <c r="I278" s="219"/>
      <c r="J278" s="219"/>
      <c r="K278" s="219"/>
      <c r="L278" s="219"/>
      <c r="M278" s="219"/>
      <c r="N278" s="219"/>
      <c r="O278" s="210"/>
      <c r="P278" s="210"/>
      <c r="Q278" s="210"/>
      <c r="R278" s="210"/>
      <c r="S278" s="210"/>
    </row>
    <row r="279" spans="1:19" ht="21.75" customHeight="1">
      <c r="A279" s="216"/>
      <c r="B279" s="217"/>
      <c r="C279" s="218"/>
      <c r="D279" s="209"/>
      <c r="E279" s="219">
        <f t="shared" si="5"/>
        <v>0</v>
      </c>
      <c r="F279" s="219"/>
      <c r="G279" s="219"/>
      <c r="H279" s="219"/>
      <c r="I279" s="219"/>
      <c r="J279" s="219"/>
      <c r="K279" s="219"/>
      <c r="L279" s="219"/>
      <c r="M279" s="219"/>
      <c r="N279" s="219"/>
      <c r="O279" s="210"/>
      <c r="P279" s="210"/>
      <c r="Q279" s="210"/>
      <c r="R279" s="210"/>
      <c r="S279" s="210"/>
    </row>
    <row r="280" spans="1:19" ht="21.75" customHeight="1">
      <c r="A280" s="216"/>
      <c r="B280" s="217"/>
      <c r="C280" s="218"/>
      <c r="D280" s="209"/>
      <c r="E280" s="219">
        <f t="shared" si="5"/>
        <v>0</v>
      </c>
      <c r="F280" s="219"/>
      <c r="G280" s="219"/>
      <c r="H280" s="219"/>
      <c r="I280" s="219"/>
      <c r="J280" s="219"/>
      <c r="K280" s="219"/>
      <c r="L280" s="219"/>
      <c r="M280" s="219"/>
      <c r="N280" s="219"/>
      <c r="O280" s="210"/>
      <c r="P280" s="210"/>
      <c r="Q280" s="210"/>
      <c r="R280" s="210"/>
      <c r="S280" s="210"/>
    </row>
    <row r="281" spans="1:19" ht="21.75" customHeight="1">
      <c r="A281" s="216"/>
      <c r="B281" s="217"/>
      <c r="C281" s="218"/>
      <c r="D281" s="209"/>
      <c r="E281" s="219">
        <f t="shared" si="5"/>
        <v>0</v>
      </c>
      <c r="F281" s="219"/>
      <c r="G281" s="219"/>
      <c r="H281" s="219"/>
      <c r="I281" s="219"/>
      <c r="J281" s="219"/>
      <c r="K281" s="219"/>
      <c r="L281" s="219"/>
      <c r="M281" s="219"/>
      <c r="N281" s="219"/>
      <c r="O281" s="210"/>
      <c r="P281" s="210"/>
      <c r="Q281" s="210"/>
      <c r="R281" s="210"/>
      <c r="S281" s="210"/>
    </row>
    <row r="282" spans="1:19" ht="21.75" customHeight="1">
      <c r="A282" s="216"/>
      <c r="B282" s="217"/>
      <c r="C282" s="218"/>
      <c r="D282" s="209"/>
      <c r="E282" s="219">
        <f t="shared" si="5"/>
        <v>0</v>
      </c>
      <c r="F282" s="219"/>
      <c r="G282" s="219"/>
      <c r="H282" s="219"/>
      <c r="I282" s="219"/>
      <c r="J282" s="219"/>
      <c r="K282" s="219"/>
      <c r="L282" s="219"/>
      <c r="M282" s="219"/>
      <c r="N282" s="219"/>
      <c r="O282" s="210"/>
      <c r="P282" s="210"/>
      <c r="Q282" s="210"/>
      <c r="R282" s="210"/>
      <c r="S282" s="210"/>
    </row>
    <row r="283" spans="1:19" ht="21.75" customHeight="1">
      <c r="A283" s="216"/>
      <c r="B283" s="217"/>
      <c r="C283" s="218"/>
      <c r="D283" s="209"/>
      <c r="E283" s="219">
        <f t="shared" si="5"/>
        <v>0</v>
      </c>
      <c r="F283" s="219"/>
      <c r="G283" s="219"/>
      <c r="H283" s="219"/>
      <c r="I283" s="219"/>
      <c r="J283" s="219"/>
      <c r="K283" s="219"/>
      <c r="L283" s="219"/>
      <c r="M283" s="219"/>
      <c r="N283" s="219"/>
      <c r="O283" s="210"/>
      <c r="P283" s="210"/>
      <c r="Q283" s="210"/>
      <c r="R283" s="210"/>
      <c r="S283" s="210"/>
    </row>
    <row r="284" spans="1:19" ht="21.75" customHeight="1">
      <c r="A284" s="216"/>
      <c r="B284" s="217"/>
      <c r="C284" s="218"/>
      <c r="D284" s="209"/>
      <c r="E284" s="219">
        <f t="shared" si="5"/>
        <v>0</v>
      </c>
      <c r="F284" s="219"/>
      <c r="G284" s="219"/>
      <c r="H284" s="219"/>
      <c r="I284" s="219"/>
      <c r="J284" s="219"/>
      <c r="K284" s="219"/>
      <c r="L284" s="219"/>
      <c r="M284" s="219"/>
      <c r="N284" s="219"/>
      <c r="O284" s="210"/>
      <c r="P284" s="210"/>
      <c r="Q284" s="210"/>
      <c r="R284" s="210"/>
      <c r="S284" s="210"/>
    </row>
    <row r="285" spans="1:19" ht="21.75" customHeight="1">
      <c r="A285" s="216"/>
      <c r="B285" s="217"/>
      <c r="C285" s="218"/>
      <c r="D285" s="209"/>
      <c r="E285" s="219">
        <f t="shared" si="5"/>
        <v>0</v>
      </c>
      <c r="F285" s="219"/>
      <c r="G285" s="219"/>
      <c r="H285" s="219"/>
      <c r="I285" s="219"/>
      <c r="J285" s="219"/>
      <c r="K285" s="219"/>
      <c r="L285" s="219"/>
      <c r="M285" s="219"/>
      <c r="N285" s="219"/>
      <c r="O285" s="210"/>
      <c r="P285" s="210"/>
      <c r="Q285" s="210"/>
      <c r="R285" s="210"/>
      <c r="S285" s="210"/>
    </row>
    <row r="286" spans="1:19" ht="21.75" customHeight="1">
      <c r="A286" s="216"/>
      <c r="B286" s="217"/>
      <c r="C286" s="218"/>
      <c r="D286" s="209"/>
      <c r="E286" s="219">
        <f t="shared" si="5"/>
        <v>0</v>
      </c>
      <c r="F286" s="219"/>
      <c r="G286" s="219"/>
      <c r="H286" s="219"/>
      <c r="I286" s="219"/>
      <c r="J286" s="219"/>
      <c r="K286" s="219"/>
      <c r="L286" s="219"/>
      <c r="M286" s="219"/>
      <c r="N286" s="219"/>
      <c r="O286" s="210"/>
      <c r="P286" s="210"/>
      <c r="Q286" s="210"/>
      <c r="R286" s="210"/>
      <c r="S286" s="210"/>
    </row>
    <row r="287" spans="1:19" ht="21.75" customHeight="1">
      <c r="A287" s="216"/>
      <c r="B287" s="217"/>
      <c r="C287" s="218"/>
      <c r="D287" s="209"/>
      <c r="E287" s="219">
        <f t="shared" si="5"/>
        <v>0</v>
      </c>
      <c r="F287" s="219"/>
      <c r="G287" s="219"/>
      <c r="H287" s="219"/>
      <c r="I287" s="219"/>
      <c r="J287" s="219"/>
      <c r="K287" s="219"/>
      <c r="L287" s="219"/>
      <c r="M287" s="219"/>
      <c r="N287" s="219"/>
      <c r="O287" s="210"/>
      <c r="P287" s="210"/>
      <c r="Q287" s="210"/>
      <c r="R287" s="210"/>
      <c r="S287" s="210"/>
    </row>
    <row r="288" spans="1:19" ht="21.75" customHeight="1">
      <c r="A288" s="216"/>
      <c r="B288" s="217"/>
      <c r="C288" s="218"/>
      <c r="D288" s="209"/>
      <c r="E288" s="219">
        <f t="shared" si="5"/>
        <v>0</v>
      </c>
      <c r="F288" s="219"/>
      <c r="G288" s="219"/>
      <c r="H288" s="219"/>
      <c r="I288" s="219"/>
      <c r="J288" s="219"/>
      <c r="K288" s="219"/>
      <c r="L288" s="219"/>
      <c r="M288" s="219"/>
      <c r="N288" s="219"/>
      <c r="O288" s="210"/>
      <c r="P288" s="210"/>
      <c r="Q288" s="210"/>
      <c r="R288" s="210"/>
      <c r="S288" s="210"/>
    </row>
    <row r="289" spans="1:19" ht="21.75" customHeight="1">
      <c r="A289" s="216"/>
      <c r="B289" s="217"/>
      <c r="C289" s="218"/>
      <c r="D289" s="209"/>
      <c r="E289" s="219">
        <f t="shared" si="5"/>
        <v>0</v>
      </c>
      <c r="F289" s="219"/>
      <c r="G289" s="219"/>
      <c r="H289" s="219"/>
      <c r="I289" s="219"/>
      <c r="J289" s="219"/>
      <c r="K289" s="219"/>
      <c r="L289" s="219"/>
      <c r="M289" s="219"/>
      <c r="N289" s="219"/>
      <c r="O289" s="210"/>
      <c r="P289" s="210"/>
      <c r="Q289" s="210"/>
      <c r="R289" s="210"/>
      <c r="S289" s="210"/>
    </row>
    <row r="290" spans="1:19" ht="21.75" customHeight="1">
      <c r="A290" s="216"/>
      <c r="B290" s="217"/>
      <c r="C290" s="218"/>
      <c r="D290" s="209"/>
      <c r="E290" s="219">
        <f t="shared" si="5"/>
        <v>0</v>
      </c>
      <c r="F290" s="219"/>
      <c r="G290" s="219"/>
      <c r="H290" s="219"/>
      <c r="I290" s="219"/>
      <c r="J290" s="219"/>
      <c r="K290" s="219"/>
      <c r="L290" s="219"/>
      <c r="M290" s="219"/>
      <c r="N290" s="219"/>
      <c r="O290" s="210"/>
      <c r="P290" s="210"/>
      <c r="Q290" s="210"/>
      <c r="R290" s="210"/>
      <c r="S290" s="210"/>
    </row>
    <row r="291" spans="1:19" ht="21.75" customHeight="1">
      <c r="A291" s="216"/>
      <c r="B291" s="217"/>
      <c r="C291" s="218"/>
      <c r="D291" s="209"/>
      <c r="E291" s="219">
        <f t="shared" si="5"/>
        <v>0</v>
      </c>
      <c r="F291" s="219"/>
      <c r="G291" s="219"/>
      <c r="H291" s="219"/>
      <c r="I291" s="219"/>
      <c r="J291" s="219"/>
      <c r="K291" s="219"/>
      <c r="L291" s="219"/>
      <c r="M291" s="219"/>
      <c r="N291" s="219"/>
      <c r="O291" s="210"/>
      <c r="P291" s="210"/>
      <c r="Q291" s="210"/>
      <c r="R291" s="210"/>
      <c r="S291" s="210"/>
    </row>
    <row r="292" spans="1:19" ht="21.75" customHeight="1">
      <c r="A292" s="216"/>
      <c r="B292" s="217"/>
      <c r="C292" s="218"/>
      <c r="D292" s="209"/>
      <c r="E292" s="219">
        <f t="shared" si="5"/>
        <v>0</v>
      </c>
      <c r="F292" s="219"/>
      <c r="G292" s="219"/>
      <c r="H292" s="219"/>
      <c r="I292" s="219"/>
      <c r="J292" s="219"/>
      <c r="K292" s="219"/>
      <c r="L292" s="219"/>
      <c r="M292" s="219"/>
      <c r="N292" s="219"/>
      <c r="O292" s="210"/>
      <c r="P292" s="210"/>
      <c r="Q292" s="210"/>
      <c r="R292" s="210"/>
      <c r="S292" s="210"/>
    </row>
    <row r="293" spans="1:19" ht="21.75" customHeight="1">
      <c r="A293" s="216"/>
      <c r="B293" s="217"/>
      <c r="C293" s="218"/>
      <c r="D293" s="209"/>
      <c r="E293" s="219">
        <f t="shared" si="5"/>
        <v>0</v>
      </c>
      <c r="F293" s="219"/>
      <c r="G293" s="219"/>
      <c r="H293" s="219"/>
      <c r="I293" s="219"/>
      <c r="J293" s="219"/>
      <c r="K293" s="219"/>
      <c r="L293" s="219"/>
      <c r="M293" s="219"/>
      <c r="N293" s="219"/>
      <c r="O293" s="210"/>
      <c r="P293" s="210"/>
      <c r="Q293" s="210"/>
      <c r="R293" s="210"/>
      <c r="S293" s="210"/>
    </row>
    <row r="294" spans="1:19" ht="21.75" customHeight="1">
      <c r="A294" s="216"/>
      <c r="B294" s="217"/>
      <c r="C294" s="218"/>
      <c r="D294" s="209"/>
      <c r="E294" s="219">
        <f t="shared" si="5"/>
        <v>0</v>
      </c>
      <c r="F294" s="219"/>
      <c r="G294" s="219"/>
      <c r="H294" s="219"/>
      <c r="I294" s="219"/>
      <c r="J294" s="219"/>
      <c r="K294" s="219"/>
      <c r="L294" s="219"/>
      <c r="M294" s="219"/>
      <c r="N294" s="219"/>
      <c r="O294" s="210"/>
      <c r="P294" s="210"/>
      <c r="Q294" s="210"/>
      <c r="R294" s="210"/>
      <c r="S294" s="210"/>
    </row>
    <row r="295" spans="1:19" ht="21.75" customHeight="1">
      <c r="A295" s="216"/>
      <c r="B295" s="217"/>
      <c r="C295" s="218"/>
      <c r="D295" s="209"/>
      <c r="E295" s="219">
        <f t="shared" si="5"/>
        <v>0</v>
      </c>
      <c r="F295" s="219"/>
      <c r="G295" s="219"/>
      <c r="H295" s="219"/>
      <c r="I295" s="219"/>
      <c r="J295" s="219"/>
      <c r="K295" s="219"/>
      <c r="L295" s="219"/>
      <c r="M295" s="219"/>
      <c r="N295" s="219"/>
      <c r="O295" s="210"/>
      <c r="P295" s="210"/>
      <c r="Q295" s="210"/>
      <c r="R295" s="210"/>
      <c r="S295" s="210"/>
    </row>
    <row r="296" spans="1:19" ht="21.75" customHeight="1">
      <c r="A296" s="216"/>
      <c r="B296" s="217"/>
      <c r="C296" s="218"/>
      <c r="D296" s="209"/>
      <c r="E296" s="219">
        <f t="shared" si="5"/>
        <v>0</v>
      </c>
      <c r="F296" s="219"/>
      <c r="G296" s="219"/>
      <c r="H296" s="219"/>
      <c r="I296" s="219"/>
      <c r="J296" s="219"/>
      <c r="K296" s="219"/>
      <c r="L296" s="219"/>
      <c r="M296" s="219"/>
      <c r="N296" s="219"/>
      <c r="O296" s="210"/>
      <c r="P296" s="210"/>
      <c r="Q296" s="210"/>
      <c r="R296" s="210"/>
      <c r="S296" s="210"/>
    </row>
    <row r="297" spans="1:19" ht="21.75" customHeight="1">
      <c r="A297" s="216"/>
      <c r="B297" s="217"/>
      <c r="C297" s="218"/>
      <c r="D297" s="209"/>
      <c r="E297" s="219">
        <f t="shared" si="5"/>
        <v>0</v>
      </c>
      <c r="F297" s="219"/>
      <c r="G297" s="219"/>
      <c r="H297" s="219"/>
      <c r="I297" s="219"/>
      <c r="J297" s="219"/>
      <c r="K297" s="219"/>
      <c r="L297" s="219"/>
      <c r="M297" s="219"/>
      <c r="N297" s="219"/>
      <c r="O297" s="210"/>
      <c r="P297" s="210"/>
      <c r="Q297" s="210"/>
      <c r="R297" s="210"/>
      <c r="S297" s="210"/>
    </row>
    <row r="298" spans="1:19" ht="21.75" customHeight="1">
      <c r="A298" s="216"/>
      <c r="B298" s="217"/>
      <c r="C298" s="218"/>
      <c r="D298" s="209"/>
      <c r="E298" s="219">
        <f t="shared" si="5"/>
        <v>0</v>
      </c>
      <c r="F298" s="219"/>
      <c r="G298" s="219"/>
      <c r="H298" s="219"/>
      <c r="I298" s="219"/>
      <c r="J298" s="219"/>
      <c r="K298" s="219"/>
      <c r="L298" s="219"/>
      <c r="M298" s="219"/>
      <c r="N298" s="219"/>
      <c r="O298" s="210"/>
      <c r="P298" s="210"/>
      <c r="Q298" s="210"/>
      <c r="R298" s="210"/>
      <c r="S298" s="210"/>
    </row>
    <row r="299" spans="1:19" ht="21.75" customHeight="1">
      <c r="A299" s="216"/>
      <c r="B299" s="217"/>
      <c r="C299" s="218"/>
      <c r="D299" s="209"/>
      <c r="E299" s="219">
        <f t="shared" si="5"/>
        <v>0</v>
      </c>
      <c r="F299" s="219"/>
      <c r="G299" s="219"/>
      <c r="H299" s="219"/>
      <c r="I299" s="219"/>
      <c r="J299" s="219"/>
      <c r="K299" s="219"/>
      <c r="L299" s="219"/>
      <c r="M299" s="219"/>
      <c r="N299" s="219"/>
      <c r="O299" s="210"/>
      <c r="P299" s="210"/>
      <c r="Q299" s="210"/>
      <c r="R299" s="210"/>
      <c r="S299" s="210"/>
    </row>
    <row r="300" spans="1:19" ht="21.75" customHeight="1">
      <c r="A300" s="216"/>
      <c r="B300" s="217"/>
      <c r="C300" s="218"/>
      <c r="D300" s="209"/>
      <c r="E300" s="219">
        <f t="shared" si="5"/>
        <v>0</v>
      </c>
      <c r="F300" s="219"/>
      <c r="G300" s="219"/>
      <c r="H300" s="219"/>
      <c r="I300" s="219"/>
      <c r="J300" s="219"/>
      <c r="K300" s="219"/>
      <c r="L300" s="219"/>
      <c r="M300" s="219"/>
      <c r="N300" s="219"/>
      <c r="O300" s="210"/>
      <c r="P300" s="210"/>
      <c r="Q300" s="210"/>
      <c r="R300" s="210"/>
      <c r="S300" s="210"/>
    </row>
    <row r="301" spans="1:19" ht="21.75" customHeight="1">
      <c r="A301" s="216"/>
      <c r="B301" s="217"/>
      <c r="C301" s="218"/>
      <c r="D301" s="209"/>
      <c r="E301" s="219">
        <f t="shared" si="5"/>
        <v>0</v>
      </c>
      <c r="F301" s="219"/>
      <c r="G301" s="219"/>
      <c r="H301" s="219"/>
      <c r="I301" s="219"/>
      <c r="J301" s="219"/>
      <c r="K301" s="219"/>
      <c r="L301" s="219"/>
      <c r="M301" s="219"/>
      <c r="N301" s="219"/>
      <c r="O301" s="210"/>
      <c r="P301" s="210"/>
      <c r="Q301" s="210"/>
      <c r="R301" s="210"/>
      <c r="S301" s="210"/>
    </row>
    <row r="302" spans="1:19" ht="21.75" customHeight="1">
      <c r="A302" s="216"/>
      <c r="B302" s="217"/>
      <c r="C302" s="218"/>
      <c r="D302" s="209"/>
      <c r="E302" s="219">
        <f t="shared" si="5"/>
        <v>0</v>
      </c>
      <c r="F302" s="219"/>
      <c r="G302" s="219"/>
      <c r="H302" s="219"/>
      <c r="I302" s="219"/>
      <c r="J302" s="219"/>
      <c r="K302" s="219"/>
      <c r="L302" s="219"/>
      <c r="M302" s="219"/>
      <c r="N302" s="219"/>
      <c r="O302" s="210"/>
      <c r="P302" s="210"/>
      <c r="Q302" s="210"/>
      <c r="R302" s="210"/>
      <c r="S302" s="210"/>
    </row>
    <row r="303" spans="1:19" ht="21.75" customHeight="1">
      <c r="A303" s="216"/>
      <c r="B303" s="217"/>
      <c r="C303" s="218"/>
      <c r="D303" s="209"/>
      <c r="E303" s="219">
        <f t="shared" si="5"/>
        <v>0</v>
      </c>
      <c r="F303" s="219"/>
      <c r="G303" s="219"/>
      <c r="H303" s="219"/>
      <c r="I303" s="219"/>
      <c r="J303" s="219"/>
      <c r="K303" s="219"/>
      <c r="L303" s="219"/>
      <c r="M303" s="219"/>
      <c r="N303" s="219"/>
      <c r="O303" s="210"/>
      <c r="P303" s="210"/>
      <c r="Q303" s="210"/>
      <c r="R303" s="210"/>
      <c r="S303" s="210"/>
    </row>
    <row r="304" spans="1:19" ht="21.75" customHeight="1">
      <c r="A304" s="216"/>
      <c r="B304" s="217"/>
      <c r="C304" s="218"/>
      <c r="D304" s="209"/>
      <c r="E304" s="219">
        <f t="shared" si="5"/>
        <v>0</v>
      </c>
      <c r="F304" s="219"/>
      <c r="G304" s="219"/>
      <c r="H304" s="219"/>
      <c r="I304" s="219"/>
      <c r="J304" s="219"/>
      <c r="K304" s="219"/>
      <c r="L304" s="219"/>
      <c r="M304" s="219"/>
      <c r="N304" s="219"/>
      <c r="O304" s="210"/>
      <c r="P304" s="210"/>
      <c r="Q304" s="210"/>
      <c r="R304" s="210"/>
      <c r="S304" s="210"/>
    </row>
    <row r="305" spans="1:19" ht="21.75" customHeight="1">
      <c r="A305" s="216"/>
      <c r="B305" s="217"/>
      <c r="C305" s="218"/>
      <c r="D305" s="209"/>
      <c r="E305" s="219">
        <f t="shared" si="5"/>
        <v>0</v>
      </c>
      <c r="F305" s="219"/>
      <c r="G305" s="219"/>
      <c r="H305" s="219"/>
      <c r="I305" s="219"/>
      <c r="J305" s="219"/>
      <c r="K305" s="219"/>
      <c r="L305" s="219"/>
      <c r="M305" s="219"/>
      <c r="N305" s="219"/>
      <c r="O305" s="210"/>
      <c r="P305" s="210"/>
      <c r="Q305" s="210"/>
      <c r="R305" s="210"/>
      <c r="S305" s="210"/>
    </row>
    <row r="306" spans="1:19" ht="21.75" customHeight="1">
      <c r="A306" s="216"/>
      <c r="B306" s="217"/>
      <c r="C306" s="218"/>
      <c r="D306" s="209"/>
      <c r="E306" s="219">
        <f t="shared" si="5"/>
        <v>0</v>
      </c>
      <c r="F306" s="219"/>
      <c r="G306" s="219"/>
      <c r="H306" s="219"/>
      <c r="I306" s="219"/>
      <c r="J306" s="219"/>
      <c r="K306" s="219"/>
      <c r="L306" s="219"/>
      <c r="M306" s="219"/>
      <c r="N306" s="219"/>
      <c r="O306" s="210"/>
      <c r="P306" s="210"/>
      <c r="Q306" s="210"/>
      <c r="R306" s="210"/>
      <c r="S306" s="210"/>
    </row>
    <row r="307" spans="1:19" ht="21.75" customHeight="1">
      <c r="A307" s="216"/>
      <c r="B307" s="217"/>
      <c r="C307" s="218"/>
      <c r="D307" s="209"/>
      <c r="E307" s="219">
        <f t="shared" si="5"/>
        <v>0</v>
      </c>
      <c r="F307" s="219"/>
      <c r="G307" s="219"/>
      <c r="H307" s="219"/>
      <c r="I307" s="219"/>
      <c r="J307" s="219"/>
      <c r="K307" s="219"/>
      <c r="L307" s="219"/>
      <c r="M307" s="219"/>
      <c r="N307" s="219"/>
      <c r="O307" s="210"/>
      <c r="P307" s="210"/>
      <c r="Q307" s="210"/>
      <c r="R307" s="210"/>
      <c r="S307" s="210"/>
    </row>
    <row r="308" spans="1:19" ht="21.75" customHeight="1">
      <c r="A308" s="216"/>
      <c r="B308" s="217"/>
      <c r="C308" s="218"/>
      <c r="D308" s="209"/>
      <c r="E308" s="219">
        <f t="shared" si="5"/>
        <v>0</v>
      </c>
      <c r="F308" s="219"/>
      <c r="G308" s="219"/>
      <c r="H308" s="219"/>
      <c r="I308" s="219"/>
      <c r="J308" s="219"/>
      <c r="K308" s="219"/>
      <c r="L308" s="219"/>
      <c r="M308" s="219"/>
      <c r="N308" s="219"/>
      <c r="O308" s="210"/>
      <c r="P308" s="210"/>
      <c r="Q308" s="210"/>
      <c r="R308" s="210"/>
      <c r="S308" s="210"/>
    </row>
    <row r="309" spans="1:19" ht="21.75" customHeight="1">
      <c r="A309" s="216"/>
      <c r="B309" s="217"/>
      <c r="C309" s="218"/>
      <c r="D309" s="209"/>
      <c r="E309" s="219">
        <f t="shared" si="5"/>
        <v>0</v>
      </c>
      <c r="F309" s="219"/>
      <c r="G309" s="219"/>
      <c r="H309" s="219"/>
      <c r="I309" s="219"/>
      <c r="J309" s="219"/>
      <c r="K309" s="219"/>
      <c r="L309" s="219"/>
      <c r="M309" s="219"/>
      <c r="N309" s="219"/>
      <c r="O309" s="210"/>
      <c r="P309" s="210"/>
      <c r="Q309" s="210"/>
      <c r="R309" s="210"/>
      <c r="S309" s="210"/>
    </row>
    <row r="310" spans="1:19" ht="21.75" customHeight="1">
      <c r="A310" s="216"/>
      <c r="B310" s="217"/>
      <c r="C310" s="218"/>
      <c r="D310" s="209"/>
      <c r="E310" s="219">
        <f t="shared" si="5"/>
        <v>0</v>
      </c>
      <c r="F310" s="219"/>
      <c r="G310" s="219"/>
      <c r="H310" s="219"/>
      <c r="I310" s="219"/>
      <c r="J310" s="219"/>
      <c r="K310" s="219"/>
      <c r="L310" s="219"/>
      <c r="M310" s="219"/>
      <c r="N310" s="219"/>
      <c r="O310" s="210"/>
      <c r="P310" s="210"/>
      <c r="Q310" s="210"/>
      <c r="R310" s="210"/>
      <c r="S310" s="210"/>
    </row>
    <row r="311" spans="1:19" ht="21.75" customHeight="1">
      <c r="A311" s="216"/>
      <c r="B311" s="217"/>
      <c r="C311" s="218"/>
      <c r="D311" s="209"/>
      <c r="E311" s="219">
        <f t="shared" si="5"/>
        <v>0</v>
      </c>
      <c r="F311" s="219"/>
      <c r="G311" s="219"/>
      <c r="H311" s="219"/>
      <c r="I311" s="219"/>
      <c r="J311" s="219"/>
      <c r="K311" s="219"/>
      <c r="L311" s="219"/>
      <c r="M311" s="219"/>
      <c r="N311" s="219"/>
      <c r="O311" s="210"/>
      <c r="P311" s="210"/>
      <c r="Q311" s="210"/>
      <c r="R311" s="210"/>
      <c r="S311" s="210"/>
    </row>
    <row r="312" spans="1:19" ht="21.75" customHeight="1">
      <c r="A312" s="216"/>
      <c r="B312" s="217"/>
      <c r="C312" s="218"/>
      <c r="D312" s="209"/>
      <c r="E312" s="219">
        <f t="shared" si="5"/>
        <v>0</v>
      </c>
      <c r="F312" s="219"/>
      <c r="G312" s="219"/>
      <c r="H312" s="219"/>
      <c r="I312" s="219"/>
      <c r="J312" s="219"/>
      <c r="K312" s="219"/>
      <c r="L312" s="219"/>
      <c r="M312" s="219"/>
      <c r="N312" s="219"/>
      <c r="O312" s="210"/>
      <c r="P312" s="210"/>
      <c r="Q312" s="210"/>
      <c r="R312" s="210"/>
      <c r="S312" s="210"/>
    </row>
    <row r="313" spans="1:19" ht="21.75" customHeight="1">
      <c r="A313" s="216"/>
      <c r="B313" s="217"/>
      <c r="C313" s="218"/>
      <c r="D313" s="209"/>
      <c r="E313" s="219">
        <f t="shared" si="5"/>
        <v>0</v>
      </c>
      <c r="F313" s="219"/>
      <c r="G313" s="219"/>
      <c r="H313" s="219"/>
      <c r="I313" s="219"/>
      <c r="J313" s="219"/>
      <c r="K313" s="219"/>
      <c r="L313" s="219"/>
      <c r="M313" s="219"/>
      <c r="N313" s="219"/>
      <c r="O313" s="210"/>
      <c r="P313" s="210"/>
      <c r="Q313" s="210"/>
      <c r="R313" s="210"/>
      <c r="S313" s="210"/>
    </row>
    <row r="314" spans="1:19" ht="21.75" customHeight="1">
      <c r="A314" s="216"/>
      <c r="B314" s="217"/>
      <c r="C314" s="218"/>
      <c r="D314" s="209"/>
      <c r="E314" s="219">
        <f t="shared" si="5"/>
        <v>0</v>
      </c>
      <c r="F314" s="219"/>
      <c r="G314" s="219"/>
      <c r="H314" s="219"/>
      <c r="I314" s="219"/>
      <c r="J314" s="219"/>
      <c r="K314" s="219"/>
      <c r="L314" s="219"/>
      <c r="M314" s="219"/>
      <c r="N314" s="219"/>
      <c r="O314" s="210"/>
      <c r="P314" s="210"/>
      <c r="Q314" s="210"/>
      <c r="R314" s="210"/>
      <c r="S314" s="210"/>
    </row>
    <row r="315" spans="1:19" ht="21.75" customHeight="1">
      <c r="A315" s="216"/>
      <c r="B315" s="217"/>
      <c r="C315" s="218"/>
      <c r="D315" s="209"/>
      <c r="E315" s="219">
        <f t="shared" si="5"/>
        <v>0</v>
      </c>
      <c r="F315" s="219"/>
      <c r="G315" s="219"/>
      <c r="H315" s="219"/>
      <c r="I315" s="219"/>
      <c r="J315" s="219"/>
      <c r="K315" s="219"/>
      <c r="L315" s="219"/>
      <c r="M315" s="219"/>
      <c r="N315" s="219"/>
      <c r="O315" s="210"/>
      <c r="P315" s="210"/>
      <c r="Q315" s="210"/>
      <c r="R315" s="210"/>
      <c r="S315" s="210"/>
    </row>
    <row r="316" spans="1:19" ht="21.75" customHeight="1">
      <c r="A316" s="216"/>
      <c r="B316" s="217"/>
      <c r="C316" s="218"/>
      <c r="D316" s="209"/>
      <c r="E316" s="219">
        <f t="shared" si="5"/>
        <v>0</v>
      </c>
      <c r="F316" s="219"/>
      <c r="G316" s="219"/>
      <c r="H316" s="219"/>
      <c r="I316" s="219"/>
      <c r="J316" s="219"/>
      <c r="K316" s="219"/>
      <c r="L316" s="219"/>
      <c r="M316" s="219"/>
      <c r="N316" s="219"/>
      <c r="O316" s="210"/>
      <c r="P316" s="210"/>
      <c r="Q316" s="210"/>
      <c r="R316" s="210"/>
      <c r="S316" s="210"/>
    </row>
    <row r="317" spans="1:19" ht="21.75" customHeight="1">
      <c r="A317" s="216"/>
      <c r="B317" s="217"/>
      <c r="C317" s="218"/>
      <c r="D317" s="209"/>
      <c r="E317" s="219">
        <f t="shared" si="5"/>
        <v>0</v>
      </c>
      <c r="F317" s="219"/>
      <c r="G317" s="219"/>
      <c r="H317" s="219"/>
      <c r="I317" s="219"/>
      <c r="J317" s="219"/>
      <c r="K317" s="219"/>
      <c r="L317" s="219"/>
      <c r="M317" s="219"/>
      <c r="N317" s="219"/>
      <c r="O317" s="210"/>
      <c r="P317" s="210"/>
      <c r="Q317" s="210"/>
      <c r="R317" s="210"/>
      <c r="S317" s="210"/>
    </row>
    <row r="318" spans="1:19" ht="21.75" customHeight="1">
      <c r="A318" s="216"/>
      <c r="B318" s="217"/>
      <c r="C318" s="218"/>
      <c r="D318" s="209"/>
      <c r="E318" s="219">
        <f t="shared" si="5"/>
        <v>0</v>
      </c>
      <c r="F318" s="219"/>
      <c r="G318" s="219"/>
      <c r="H318" s="219"/>
      <c r="I318" s="219"/>
      <c r="J318" s="219"/>
      <c r="K318" s="219"/>
      <c r="L318" s="219"/>
      <c r="M318" s="219"/>
      <c r="N318" s="219"/>
      <c r="O318" s="210"/>
      <c r="P318" s="210"/>
      <c r="Q318" s="210"/>
      <c r="R318" s="210"/>
      <c r="S318" s="210"/>
    </row>
    <row r="319" spans="1:19" ht="21.75" customHeight="1">
      <c r="A319" s="216"/>
      <c r="B319" s="217"/>
      <c r="C319" s="218"/>
      <c r="D319" s="209"/>
      <c r="E319" s="219">
        <f t="shared" si="5"/>
        <v>0</v>
      </c>
      <c r="F319" s="219"/>
      <c r="G319" s="219"/>
      <c r="H319" s="219"/>
      <c r="I319" s="219"/>
      <c r="J319" s="219"/>
      <c r="K319" s="219"/>
      <c r="L319" s="219"/>
      <c r="M319" s="219"/>
      <c r="N319" s="219"/>
      <c r="O319" s="210"/>
      <c r="P319" s="210"/>
      <c r="Q319" s="210"/>
      <c r="R319" s="210"/>
      <c r="S319" s="210"/>
    </row>
    <row r="320" spans="1:19" ht="21.75" customHeight="1">
      <c r="A320" s="216"/>
      <c r="B320" s="217"/>
      <c r="C320" s="218"/>
      <c r="D320" s="209"/>
      <c r="E320" s="219">
        <f t="shared" si="5"/>
        <v>0</v>
      </c>
      <c r="F320" s="219"/>
      <c r="G320" s="219"/>
      <c r="H320" s="219"/>
      <c r="I320" s="219"/>
      <c r="J320" s="219"/>
      <c r="K320" s="219"/>
      <c r="L320" s="219"/>
      <c r="M320" s="219"/>
      <c r="N320" s="219"/>
      <c r="O320" s="210"/>
      <c r="P320" s="210"/>
      <c r="Q320" s="210"/>
      <c r="R320" s="210"/>
      <c r="S320" s="210"/>
    </row>
    <row r="321" spans="1:19" ht="21.75" customHeight="1">
      <c r="A321" s="216"/>
      <c r="B321" s="217"/>
      <c r="C321" s="218"/>
      <c r="D321" s="209"/>
      <c r="E321" s="219">
        <f t="shared" ref="E321:E384" si="6">SUM(F321:O321)</f>
        <v>0</v>
      </c>
      <c r="F321" s="219"/>
      <c r="G321" s="219"/>
      <c r="H321" s="219"/>
      <c r="I321" s="219"/>
      <c r="J321" s="219"/>
      <c r="K321" s="219"/>
      <c r="L321" s="219"/>
      <c r="M321" s="219"/>
      <c r="N321" s="219"/>
      <c r="O321" s="210"/>
      <c r="P321" s="210"/>
      <c r="Q321" s="210"/>
      <c r="R321" s="210"/>
      <c r="S321" s="210"/>
    </row>
    <row r="322" spans="1:19" ht="21.75" customHeight="1">
      <c r="A322" s="216"/>
      <c r="B322" s="217"/>
      <c r="C322" s="218"/>
      <c r="D322" s="209"/>
      <c r="E322" s="219">
        <f t="shared" si="6"/>
        <v>0</v>
      </c>
      <c r="F322" s="219"/>
      <c r="G322" s="219"/>
      <c r="H322" s="219"/>
      <c r="I322" s="219"/>
      <c r="J322" s="219"/>
      <c r="K322" s="219"/>
      <c r="L322" s="219"/>
      <c r="M322" s="219"/>
      <c r="N322" s="219"/>
      <c r="O322" s="210"/>
      <c r="P322" s="210"/>
      <c r="Q322" s="210"/>
      <c r="R322" s="210"/>
      <c r="S322" s="210"/>
    </row>
    <row r="323" spans="1:19" ht="21.75" customHeight="1">
      <c r="A323" s="216"/>
      <c r="B323" s="217"/>
      <c r="C323" s="218"/>
      <c r="D323" s="209"/>
      <c r="E323" s="219">
        <f t="shared" si="6"/>
        <v>0</v>
      </c>
      <c r="F323" s="219"/>
      <c r="G323" s="219"/>
      <c r="H323" s="219"/>
      <c r="I323" s="219"/>
      <c r="J323" s="219"/>
      <c r="K323" s="219"/>
      <c r="L323" s="219"/>
      <c r="M323" s="219"/>
      <c r="N323" s="219"/>
      <c r="O323" s="210"/>
      <c r="P323" s="210"/>
      <c r="Q323" s="210"/>
      <c r="R323" s="210"/>
      <c r="S323" s="210"/>
    </row>
    <row r="324" spans="1:19" ht="21.75" customHeight="1">
      <c r="A324" s="216"/>
      <c r="B324" s="217"/>
      <c r="C324" s="218"/>
      <c r="D324" s="209"/>
      <c r="E324" s="219">
        <f t="shared" si="6"/>
        <v>0</v>
      </c>
      <c r="F324" s="219"/>
      <c r="G324" s="219"/>
      <c r="H324" s="219"/>
      <c r="I324" s="219"/>
      <c r="J324" s="219"/>
      <c r="K324" s="219"/>
      <c r="L324" s="219"/>
      <c r="M324" s="219"/>
      <c r="N324" s="219"/>
      <c r="O324" s="210"/>
      <c r="P324" s="210"/>
      <c r="Q324" s="210"/>
      <c r="R324" s="210"/>
      <c r="S324" s="210"/>
    </row>
    <row r="325" spans="1:19" ht="21.75" customHeight="1">
      <c r="A325" s="216"/>
      <c r="B325" s="217"/>
      <c r="C325" s="218"/>
      <c r="D325" s="209"/>
      <c r="E325" s="219">
        <f t="shared" si="6"/>
        <v>0</v>
      </c>
      <c r="F325" s="219"/>
      <c r="G325" s="219"/>
      <c r="H325" s="219"/>
      <c r="I325" s="219"/>
      <c r="J325" s="219"/>
      <c r="K325" s="219"/>
      <c r="L325" s="219"/>
      <c r="M325" s="219"/>
      <c r="N325" s="219"/>
      <c r="O325" s="210"/>
      <c r="P325" s="210"/>
      <c r="Q325" s="210"/>
      <c r="R325" s="210"/>
      <c r="S325" s="210"/>
    </row>
    <row r="326" spans="1:19" ht="21.75" customHeight="1">
      <c r="A326" s="216"/>
      <c r="B326" s="217"/>
      <c r="C326" s="218"/>
      <c r="D326" s="209"/>
      <c r="E326" s="219">
        <f t="shared" si="6"/>
        <v>0</v>
      </c>
      <c r="F326" s="219"/>
      <c r="G326" s="219"/>
      <c r="H326" s="219"/>
      <c r="I326" s="219"/>
      <c r="J326" s="219"/>
      <c r="K326" s="219"/>
      <c r="L326" s="219"/>
      <c r="M326" s="219"/>
      <c r="N326" s="219"/>
      <c r="O326" s="210"/>
      <c r="P326" s="210"/>
      <c r="Q326" s="210"/>
      <c r="R326" s="210"/>
      <c r="S326" s="210"/>
    </row>
    <row r="327" spans="1:19" ht="21.75" customHeight="1">
      <c r="A327" s="216"/>
      <c r="B327" s="217"/>
      <c r="C327" s="218"/>
      <c r="D327" s="209"/>
      <c r="E327" s="219">
        <f t="shared" si="6"/>
        <v>0</v>
      </c>
      <c r="F327" s="219"/>
      <c r="G327" s="219"/>
      <c r="H327" s="219"/>
      <c r="I327" s="219"/>
      <c r="J327" s="219"/>
      <c r="K327" s="219"/>
      <c r="L327" s="219"/>
      <c r="M327" s="219"/>
      <c r="N327" s="219"/>
      <c r="O327" s="210"/>
      <c r="P327" s="210"/>
      <c r="Q327" s="210"/>
      <c r="R327" s="210"/>
      <c r="S327" s="210"/>
    </row>
    <row r="328" spans="1:19" ht="21.75" customHeight="1">
      <c r="A328" s="216"/>
      <c r="B328" s="217"/>
      <c r="C328" s="218"/>
      <c r="D328" s="209"/>
      <c r="E328" s="219">
        <f t="shared" si="6"/>
        <v>0</v>
      </c>
      <c r="F328" s="219"/>
      <c r="G328" s="219"/>
      <c r="H328" s="219"/>
      <c r="I328" s="219"/>
      <c r="J328" s="219"/>
      <c r="K328" s="219"/>
      <c r="L328" s="219"/>
      <c r="M328" s="219"/>
      <c r="N328" s="219"/>
      <c r="O328" s="210"/>
      <c r="P328" s="210"/>
      <c r="Q328" s="210"/>
      <c r="R328" s="210"/>
      <c r="S328" s="210"/>
    </row>
    <row r="329" spans="1:19" ht="21.75" customHeight="1">
      <c r="A329" s="216"/>
      <c r="B329" s="217"/>
      <c r="C329" s="218"/>
      <c r="D329" s="209"/>
      <c r="E329" s="219">
        <f t="shared" si="6"/>
        <v>0</v>
      </c>
      <c r="F329" s="219"/>
      <c r="G329" s="219"/>
      <c r="H329" s="219"/>
      <c r="I329" s="219"/>
      <c r="J329" s="219"/>
      <c r="K329" s="219"/>
      <c r="L329" s="219"/>
      <c r="M329" s="219"/>
      <c r="N329" s="219"/>
      <c r="O329" s="210"/>
      <c r="P329" s="210"/>
      <c r="Q329" s="210"/>
      <c r="R329" s="210"/>
      <c r="S329" s="210"/>
    </row>
    <row r="330" spans="1:19" ht="21.75" customHeight="1">
      <c r="A330" s="216"/>
      <c r="B330" s="217"/>
      <c r="C330" s="218"/>
      <c r="D330" s="209"/>
      <c r="E330" s="219">
        <f t="shared" si="6"/>
        <v>0</v>
      </c>
      <c r="F330" s="219"/>
      <c r="G330" s="219"/>
      <c r="H330" s="219"/>
      <c r="I330" s="219"/>
      <c r="J330" s="219"/>
      <c r="K330" s="219"/>
      <c r="L330" s="219"/>
      <c r="M330" s="219"/>
      <c r="N330" s="219"/>
      <c r="O330" s="210"/>
      <c r="P330" s="210"/>
      <c r="Q330" s="210"/>
      <c r="R330" s="210"/>
      <c r="S330" s="210"/>
    </row>
    <row r="331" spans="1:19" ht="21.75" customHeight="1">
      <c r="A331" s="216"/>
      <c r="B331" s="217"/>
      <c r="C331" s="218"/>
      <c r="D331" s="209"/>
      <c r="E331" s="219">
        <f t="shared" si="6"/>
        <v>0</v>
      </c>
      <c r="F331" s="219"/>
      <c r="G331" s="219"/>
      <c r="H331" s="219"/>
      <c r="I331" s="219"/>
      <c r="J331" s="219"/>
      <c r="K331" s="219"/>
      <c r="L331" s="219"/>
      <c r="M331" s="219"/>
      <c r="N331" s="219"/>
      <c r="O331" s="210"/>
      <c r="P331" s="210"/>
      <c r="Q331" s="210"/>
      <c r="R331" s="210"/>
      <c r="S331" s="210"/>
    </row>
    <row r="332" spans="1:19" ht="21.75" customHeight="1">
      <c r="A332" s="216"/>
      <c r="B332" s="217"/>
      <c r="C332" s="218"/>
      <c r="D332" s="209"/>
      <c r="E332" s="219">
        <f t="shared" si="6"/>
        <v>0</v>
      </c>
      <c r="F332" s="219"/>
      <c r="G332" s="219"/>
      <c r="H332" s="219"/>
      <c r="I332" s="219"/>
      <c r="J332" s="219"/>
      <c r="K332" s="219"/>
      <c r="L332" s="219"/>
      <c r="M332" s="219"/>
      <c r="N332" s="219"/>
      <c r="O332" s="210"/>
      <c r="P332" s="210"/>
      <c r="Q332" s="210"/>
      <c r="R332" s="210"/>
      <c r="S332" s="210"/>
    </row>
    <row r="333" spans="1:19" ht="21.75" customHeight="1">
      <c r="A333" s="216"/>
      <c r="B333" s="217"/>
      <c r="C333" s="218"/>
      <c r="D333" s="209"/>
      <c r="E333" s="219">
        <f t="shared" si="6"/>
        <v>0</v>
      </c>
      <c r="F333" s="219"/>
      <c r="G333" s="219"/>
      <c r="H333" s="219"/>
      <c r="I333" s="219"/>
      <c r="J333" s="219"/>
      <c r="K333" s="219"/>
      <c r="L333" s="219"/>
      <c r="M333" s="219"/>
      <c r="N333" s="219"/>
      <c r="O333" s="210"/>
      <c r="P333" s="210"/>
      <c r="Q333" s="210"/>
      <c r="R333" s="210"/>
      <c r="S333" s="210"/>
    </row>
    <row r="334" spans="1:19" ht="21.75" customHeight="1">
      <c r="A334" s="216"/>
      <c r="B334" s="217"/>
      <c r="C334" s="218"/>
      <c r="D334" s="209"/>
      <c r="E334" s="219">
        <f t="shared" si="6"/>
        <v>0</v>
      </c>
      <c r="F334" s="219"/>
      <c r="G334" s="219"/>
      <c r="H334" s="219"/>
      <c r="I334" s="219"/>
      <c r="J334" s="219"/>
      <c r="K334" s="219"/>
      <c r="L334" s="219"/>
      <c r="M334" s="219"/>
      <c r="N334" s="219"/>
      <c r="O334" s="210"/>
      <c r="P334" s="210"/>
      <c r="Q334" s="210"/>
      <c r="R334" s="210"/>
      <c r="S334" s="210"/>
    </row>
    <row r="335" spans="1:19" ht="21.75" customHeight="1">
      <c r="A335" s="216"/>
      <c r="B335" s="217"/>
      <c r="C335" s="218"/>
      <c r="D335" s="209"/>
      <c r="E335" s="219">
        <f t="shared" si="6"/>
        <v>0</v>
      </c>
      <c r="F335" s="219"/>
      <c r="G335" s="219"/>
      <c r="H335" s="219"/>
      <c r="I335" s="219"/>
      <c r="J335" s="219"/>
      <c r="K335" s="219"/>
      <c r="L335" s="219"/>
      <c r="M335" s="219"/>
      <c r="N335" s="219"/>
      <c r="O335" s="210"/>
      <c r="P335" s="210"/>
      <c r="Q335" s="210"/>
      <c r="R335" s="210"/>
      <c r="S335" s="210"/>
    </row>
    <row r="336" spans="1:19" ht="21.75" customHeight="1">
      <c r="A336" s="216"/>
      <c r="B336" s="217"/>
      <c r="C336" s="218"/>
      <c r="D336" s="209"/>
      <c r="E336" s="219">
        <f t="shared" si="6"/>
        <v>0</v>
      </c>
      <c r="F336" s="219"/>
      <c r="G336" s="219"/>
      <c r="H336" s="219"/>
      <c r="I336" s="219"/>
      <c r="J336" s="219"/>
      <c r="K336" s="219"/>
      <c r="L336" s="219"/>
      <c r="M336" s="219"/>
      <c r="N336" s="219"/>
      <c r="O336" s="210"/>
      <c r="P336" s="210"/>
      <c r="Q336" s="210"/>
      <c r="R336" s="210"/>
      <c r="S336" s="210"/>
    </row>
    <row r="337" spans="1:19" ht="21.75" customHeight="1">
      <c r="A337" s="216"/>
      <c r="B337" s="217"/>
      <c r="C337" s="218"/>
      <c r="D337" s="209"/>
      <c r="E337" s="219">
        <f t="shared" si="6"/>
        <v>0</v>
      </c>
      <c r="F337" s="219"/>
      <c r="G337" s="219"/>
      <c r="H337" s="219"/>
      <c r="I337" s="219"/>
      <c r="J337" s="219"/>
      <c r="K337" s="219"/>
      <c r="L337" s="219"/>
      <c r="M337" s="219"/>
      <c r="N337" s="219"/>
      <c r="O337" s="210"/>
      <c r="P337" s="210"/>
      <c r="Q337" s="210"/>
      <c r="R337" s="210"/>
      <c r="S337" s="210"/>
    </row>
    <row r="338" spans="1:19" ht="21.75" customHeight="1">
      <c r="A338" s="216"/>
      <c r="B338" s="217"/>
      <c r="C338" s="218"/>
      <c r="D338" s="209"/>
      <c r="E338" s="219">
        <f t="shared" si="6"/>
        <v>0</v>
      </c>
      <c r="F338" s="219"/>
      <c r="G338" s="219"/>
      <c r="H338" s="219"/>
      <c r="I338" s="219"/>
      <c r="J338" s="219"/>
      <c r="K338" s="219"/>
      <c r="L338" s="219"/>
      <c r="M338" s="219"/>
      <c r="N338" s="219"/>
      <c r="O338" s="210"/>
      <c r="P338" s="210"/>
      <c r="Q338" s="210"/>
      <c r="R338" s="210"/>
      <c r="S338" s="210"/>
    </row>
    <row r="339" spans="1:19" ht="21.75" customHeight="1">
      <c r="A339" s="216"/>
      <c r="B339" s="217"/>
      <c r="C339" s="218"/>
      <c r="D339" s="209"/>
      <c r="E339" s="219">
        <f t="shared" si="6"/>
        <v>0</v>
      </c>
      <c r="F339" s="219"/>
      <c r="G339" s="219"/>
      <c r="H339" s="219"/>
      <c r="I339" s="219"/>
      <c r="J339" s="219"/>
      <c r="K339" s="219"/>
      <c r="L339" s="219"/>
      <c r="M339" s="219"/>
      <c r="N339" s="219"/>
      <c r="O339" s="210"/>
      <c r="P339" s="210"/>
      <c r="Q339" s="210"/>
      <c r="R339" s="210"/>
      <c r="S339" s="210"/>
    </row>
    <row r="340" spans="1:19" ht="21.75" customHeight="1">
      <c r="A340" s="216"/>
      <c r="B340" s="217"/>
      <c r="C340" s="218"/>
      <c r="D340" s="209"/>
      <c r="E340" s="219">
        <f t="shared" si="6"/>
        <v>0</v>
      </c>
      <c r="F340" s="219"/>
      <c r="G340" s="219"/>
      <c r="H340" s="219"/>
      <c r="I340" s="219"/>
      <c r="J340" s="219"/>
      <c r="K340" s="219"/>
      <c r="L340" s="219"/>
      <c r="M340" s="219"/>
      <c r="N340" s="219"/>
      <c r="O340" s="210"/>
      <c r="P340" s="210"/>
      <c r="Q340" s="210"/>
      <c r="R340" s="210"/>
      <c r="S340" s="210"/>
    </row>
    <row r="341" spans="1:19" ht="21.75" customHeight="1">
      <c r="A341" s="216"/>
      <c r="B341" s="217"/>
      <c r="C341" s="218"/>
      <c r="D341" s="209"/>
      <c r="E341" s="219">
        <f t="shared" si="6"/>
        <v>0</v>
      </c>
      <c r="F341" s="219"/>
      <c r="G341" s="219"/>
      <c r="H341" s="219"/>
      <c r="I341" s="219"/>
      <c r="J341" s="219"/>
      <c r="K341" s="219"/>
      <c r="L341" s="219"/>
      <c r="M341" s="219"/>
      <c r="N341" s="219"/>
      <c r="O341" s="210"/>
      <c r="P341" s="210"/>
      <c r="Q341" s="210"/>
      <c r="R341" s="210"/>
      <c r="S341" s="210"/>
    </row>
    <row r="342" spans="1:19" ht="21.75" customHeight="1">
      <c r="A342" s="216"/>
      <c r="B342" s="217"/>
      <c r="C342" s="218"/>
      <c r="D342" s="209"/>
      <c r="E342" s="219">
        <f t="shared" si="6"/>
        <v>0</v>
      </c>
      <c r="F342" s="219"/>
      <c r="G342" s="219"/>
      <c r="H342" s="219"/>
      <c r="I342" s="219"/>
      <c r="J342" s="219"/>
      <c r="K342" s="219"/>
      <c r="L342" s="219"/>
      <c r="M342" s="219"/>
      <c r="N342" s="219"/>
      <c r="O342" s="210"/>
      <c r="P342" s="210"/>
      <c r="Q342" s="210"/>
      <c r="R342" s="210"/>
      <c r="S342" s="210"/>
    </row>
    <row r="343" spans="1:19" ht="21.75" customHeight="1">
      <c r="A343" s="216"/>
      <c r="B343" s="217"/>
      <c r="C343" s="218"/>
      <c r="D343" s="209"/>
      <c r="E343" s="219">
        <f t="shared" si="6"/>
        <v>0</v>
      </c>
      <c r="F343" s="219"/>
      <c r="G343" s="219"/>
      <c r="H343" s="219"/>
      <c r="I343" s="219"/>
      <c r="J343" s="219"/>
      <c r="K343" s="219"/>
      <c r="L343" s="219"/>
      <c r="M343" s="219"/>
      <c r="N343" s="219"/>
      <c r="O343" s="210"/>
      <c r="P343" s="210"/>
      <c r="Q343" s="210"/>
      <c r="R343" s="210"/>
      <c r="S343" s="210"/>
    </row>
    <row r="344" spans="1:19" ht="21.75" customHeight="1">
      <c r="A344" s="216"/>
      <c r="B344" s="217"/>
      <c r="C344" s="218"/>
      <c r="D344" s="209"/>
      <c r="E344" s="219">
        <f t="shared" si="6"/>
        <v>0</v>
      </c>
      <c r="F344" s="219"/>
      <c r="G344" s="219"/>
      <c r="H344" s="219"/>
      <c r="I344" s="219"/>
      <c r="J344" s="219"/>
      <c r="K344" s="219"/>
      <c r="L344" s="219"/>
      <c r="M344" s="219"/>
      <c r="N344" s="219"/>
      <c r="O344" s="210"/>
      <c r="P344" s="210"/>
      <c r="Q344" s="210"/>
      <c r="R344" s="210"/>
      <c r="S344" s="210"/>
    </row>
    <row r="345" spans="1:19" ht="21.75" customHeight="1">
      <c r="A345" s="216"/>
      <c r="B345" s="217"/>
      <c r="C345" s="218"/>
      <c r="D345" s="209"/>
      <c r="E345" s="219">
        <f t="shared" si="6"/>
        <v>0</v>
      </c>
      <c r="F345" s="219"/>
      <c r="G345" s="219"/>
      <c r="H345" s="219"/>
      <c r="I345" s="219"/>
      <c r="J345" s="219"/>
      <c r="K345" s="219"/>
      <c r="L345" s="219"/>
      <c r="M345" s="219"/>
      <c r="N345" s="219"/>
      <c r="O345" s="210"/>
      <c r="P345" s="210"/>
      <c r="Q345" s="210"/>
      <c r="R345" s="210"/>
      <c r="S345" s="210"/>
    </row>
    <row r="346" spans="1:19" ht="21.75" customHeight="1">
      <c r="A346" s="216"/>
      <c r="B346" s="217"/>
      <c r="C346" s="218"/>
      <c r="D346" s="209"/>
      <c r="E346" s="219">
        <f t="shared" si="6"/>
        <v>0</v>
      </c>
      <c r="F346" s="219"/>
      <c r="G346" s="219"/>
      <c r="H346" s="219"/>
      <c r="I346" s="219"/>
      <c r="J346" s="219"/>
      <c r="K346" s="219"/>
      <c r="L346" s="219"/>
      <c r="M346" s="219"/>
      <c r="N346" s="219"/>
      <c r="O346" s="210"/>
      <c r="P346" s="210"/>
      <c r="Q346" s="210"/>
      <c r="R346" s="210"/>
      <c r="S346" s="210"/>
    </row>
    <row r="347" spans="1:19" ht="21.75" customHeight="1">
      <c r="A347" s="216"/>
      <c r="B347" s="217"/>
      <c r="C347" s="218"/>
      <c r="D347" s="209"/>
      <c r="E347" s="219">
        <f t="shared" si="6"/>
        <v>0</v>
      </c>
      <c r="F347" s="219"/>
      <c r="G347" s="219"/>
      <c r="H347" s="219"/>
      <c r="I347" s="219"/>
      <c r="J347" s="219"/>
      <c r="K347" s="219"/>
      <c r="L347" s="219"/>
      <c r="M347" s="219"/>
      <c r="N347" s="219"/>
      <c r="O347" s="210"/>
      <c r="P347" s="210"/>
      <c r="Q347" s="210"/>
      <c r="R347" s="210"/>
      <c r="S347" s="210"/>
    </row>
    <row r="348" spans="1:19" ht="21.75" customHeight="1">
      <c r="A348" s="216"/>
      <c r="B348" s="217"/>
      <c r="C348" s="218"/>
      <c r="D348" s="209"/>
      <c r="E348" s="219">
        <f t="shared" si="6"/>
        <v>0</v>
      </c>
      <c r="F348" s="219"/>
      <c r="G348" s="219"/>
      <c r="H348" s="219"/>
      <c r="I348" s="219"/>
      <c r="J348" s="219"/>
      <c r="K348" s="219"/>
      <c r="L348" s="219"/>
      <c r="M348" s="219"/>
      <c r="N348" s="219"/>
      <c r="O348" s="210"/>
      <c r="P348" s="210"/>
      <c r="Q348" s="210"/>
      <c r="R348" s="210"/>
      <c r="S348" s="210"/>
    </row>
    <row r="349" spans="1:19" ht="21.75" customHeight="1">
      <c r="A349" s="216"/>
      <c r="B349" s="217"/>
      <c r="C349" s="218"/>
      <c r="D349" s="209"/>
      <c r="E349" s="219">
        <f t="shared" si="6"/>
        <v>0</v>
      </c>
      <c r="F349" s="219"/>
      <c r="G349" s="219"/>
      <c r="H349" s="219"/>
      <c r="I349" s="219"/>
      <c r="J349" s="219"/>
      <c r="K349" s="219"/>
      <c r="L349" s="219"/>
      <c r="M349" s="219"/>
      <c r="N349" s="219"/>
      <c r="O349" s="210"/>
      <c r="P349" s="210"/>
      <c r="Q349" s="210"/>
      <c r="R349" s="210"/>
      <c r="S349" s="210"/>
    </row>
    <row r="350" spans="1:19" ht="21.75" customHeight="1">
      <c r="A350" s="216"/>
      <c r="B350" s="217"/>
      <c r="C350" s="218"/>
      <c r="D350" s="209"/>
      <c r="E350" s="219">
        <f t="shared" si="6"/>
        <v>0</v>
      </c>
      <c r="F350" s="219"/>
      <c r="G350" s="219"/>
      <c r="H350" s="219"/>
      <c r="I350" s="219"/>
      <c r="J350" s="219"/>
      <c r="K350" s="219"/>
      <c r="L350" s="219"/>
      <c r="M350" s="219"/>
      <c r="N350" s="219"/>
      <c r="O350" s="210"/>
      <c r="P350" s="210"/>
      <c r="Q350" s="210"/>
      <c r="R350" s="210"/>
      <c r="S350" s="210"/>
    </row>
    <row r="351" spans="1:19" ht="21.75" customHeight="1">
      <c r="A351" s="216"/>
      <c r="B351" s="217"/>
      <c r="C351" s="218"/>
      <c r="D351" s="209"/>
      <c r="E351" s="219">
        <f t="shared" si="6"/>
        <v>0</v>
      </c>
      <c r="F351" s="219"/>
      <c r="G351" s="219"/>
      <c r="H351" s="219"/>
      <c r="I351" s="219"/>
      <c r="J351" s="219"/>
      <c r="K351" s="219"/>
      <c r="L351" s="219"/>
      <c r="M351" s="219"/>
      <c r="N351" s="219"/>
      <c r="O351" s="210"/>
      <c r="P351" s="210"/>
      <c r="Q351" s="210"/>
      <c r="R351" s="210"/>
      <c r="S351" s="210"/>
    </row>
    <row r="352" spans="1:19" ht="21.75" customHeight="1">
      <c r="A352" s="216"/>
      <c r="B352" s="217"/>
      <c r="C352" s="218"/>
      <c r="D352" s="209"/>
      <c r="E352" s="219">
        <f t="shared" si="6"/>
        <v>0</v>
      </c>
      <c r="F352" s="219"/>
      <c r="G352" s="219"/>
      <c r="H352" s="219"/>
      <c r="I352" s="219"/>
      <c r="J352" s="219"/>
      <c r="K352" s="219"/>
      <c r="L352" s="219"/>
      <c r="M352" s="219"/>
      <c r="N352" s="219"/>
      <c r="O352" s="210"/>
      <c r="P352" s="210"/>
      <c r="Q352" s="210"/>
      <c r="R352" s="210"/>
      <c r="S352" s="210"/>
    </row>
    <row r="353" spans="1:19" ht="21.75" customHeight="1">
      <c r="A353" s="216"/>
      <c r="B353" s="217"/>
      <c r="C353" s="218"/>
      <c r="D353" s="209"/>
      <c r="E353" s="219">
        <f t="shared" si="6"/>
        <v>0</v>
      </c>
      <c r="F353" s="219"/>
      <c r="G353" s="219"/>
      <c r="H353" s="219"/>
      <c r="I353" s="219"/>
      <c r="J353" s="219"/>
      <c r="K353" s="219"/>
      <c r="L353" s="219"/>
      <c r="M353" s="219"/>
      <c r="N353" s="219"/>
      <c r="O353" s="210"/>
      <c r="P353" s="210"/>
      <c r="Q353" s="210"/>
      <c r="R353" s="210"/>
      <c r="S353" s="210"/>
    </row>
    <row r="354" spans="1:19" ht="21.75" customHeight="1">
      <c r="A354" s="216"/>
      <c r="B354" s="217"/>
      <c r="C354" s="218"/>
      <c r="D354" s="209"/>
      <c r="E354" s="219">
        <f t="shared" si="6"/>
        <v>0</v>
      </c>
      <c r="F354" s="219"/>
      <c r="G354" s="219"/>
      <c r="H354" s="219"/>
      <c r="I354" s="219"/>
      <c r="J354" s="219"/>
      <c r="K354" s="219"/>
      <c r="L354" s="219"/>
      <c r="M354" s="219"/>
      <c r="N354" s="219"/>
      <c r="O354" s="210"/>
      <c r="P354" s="210"/>
      <c r="Q354" s="210"/>
      <c r="R354" s="210"/>
      <c r="S354" s="210"/>
    </row>
    <row r="355" spans="1:19" ht="21.75" customHeight="1">
      <c r="A355" s="216"/>
      <c r="B355" s="217"/>
      <c r="C355" s="218"/>
      <c r="D355" s="209"/>
      <c r="E355" s="219">
        <f t="shared" si="6"/>
        <v>0</v>
      </c>
      <c r="F355" s="219"/>
      <c r="G355" s="219"/>
      <c r="H355" s="219"/>
      <c r="I355" s="219"/>
      <c r="J355" s="219"/>
      <c r="K355" s="219"/>
      <c r="L355" s="219"/>
      <c r="M355" s="219"/>
      <c r="N355" s="219"/>
      <c r="O355" s="210"/>
      <c r="P355" s="210"/>
      <c r="Q355" s="210"/>
      <c r="R355" s="210"/>
      <c r="S355" s="210"/>
    </row>
    <row r="356" spans="1:19" ht="21.75" customHeight="1">
      <c r="A356" s="216"/>
      <c r="B356" s="217"/>
      <c r="C356" s="218"/>
      <c r="D356" s="209"/>
      <c r="E356" s="219">
        <f t="shared" si="6"/>
        <v>0</v>
      </c>
      <c r="F356" s="219"/>
      <c r="G356" s="219"/>
      <c r="H356" s="219"/>
      <c r="I356" s="219"/>
      <c r="J356" s="219"/>
      <c r="K356" s="219"/>
      <c r="L356" s="219"/>
      <c r="M356" s="219"/>
      <c r="N356" s="219"/>
      <c r="O356" s="210"/>
      <c r="P356" s="210"/>
      <c r="Q356" s="210"/>
      <c r="R356" s="210"/>
      <c r="S356" s="210"/>
    </row>
    <row r="357" spans="1:19" ht="21.75" customHeight="1">
      <c r="A357" s="216"/>
      <c r="B357" s="217"/>
      <c r="C357" s="218"/>
      <c r="D357" s="209"/>
      <c r="E357" s="219">
        <f t="shared" si="6"/>
        <v>0</v>
      </c>
      <c r="F357" s="219"/>
      <c r="G357" s="219"/>
      <c r="H357" s="219"/>
      <c r="I357" s="219"/>
      <c r="J357" s="219"/>
      <c r="K357" s="219"/>
      <c r="L357" s="219"/>
      <c r="M357" s="219"/>
      <c r="N357" s="219"/>
      <c r="O357" s="210"/>
      <c r="P357" s="210"/>
      <c r="Q357" s="210"/>
      <c r="R357" s="210"/>
      <c r="S357" s="210"/>
    </row>
    <row r="358" spans="1:19" ht="21.75" customHeight="1">
      <c r="A358" s="216"/>
      <c r="B358" s="217"/>
      <c r="C358" s="218"/>
      <c r="D358" s="209"/>
      <c r="E358" s="219">
        <f t="shared" si="6"/>
        <v>0</v>
      </c>
      <c r="F358" s="219"/>
      <c r="G358" s="219"/>
      <c r="H358" s="219"/>
      <c r="I358" s="219"/>
      <c r="J358" s="219"/>
      <c r="K358" s="219"/>
      <c r="L358" s="219"/>
      <c r="M358" s="219"/>
      <c r="N358" s="219"/>
      <c r="O358" s="210"/>
      <c r="P358" s="210"/>
      <c r="Q358" s="210"/>
      <c r="R358" s="210"/>
      <c r="S358" s="210"/>
    </row>
    <row r="359" spans="1:19" ht="21.75" customHeight="1">
      <c r="A359" s="216"/>
      <c r="B359" s="217"/>
      <c r="C359" s="218"/>
      <c r="D359" s="209"/>
      <c r="E359" s="219">
        <f t="shared" si="6"/>
        <v>0</v>
      </c>
      <c r="F359" s="219"/>
      <c r="G359" s="219"/>
      <c r="H359" s="219"/>
      <c r="I359" s="219"/>
      <c r="J359" s="219"/>
      <c r="K359" s="219"/>
      <c r="L359" s="219"/>
      <c r="M359" s="219"/>
      <c r="N359" s="219"/>
      <c r="O359" s="210"/>
      <c r="P359" s="210"/>
      <c r="Q359" s="210"/>
      <c r="R359" s="210"/>
      <c r="S359" s="210"/>
    </row>
    <row r="360" spans="1:19" ht="21.75" customHeight="1">
      <c r="A360" s="216"/>
      <c r="B360" s="217"/>
      <c r="C360" s="218"/>
      <c r="D360" s="209"/>
      <c r="E360" s="219">
        <f t="shared" si="6"/>
        <v>0</v>
      </c>
      <c r="F360" s="219"/>
      <c r="G360" s="219"/>
      <c r="H360" s="219"/>
      <c r="I360" s="219"/>
      <c r="J360" s="219"/>
      <c r="K360" s="219"/>
      <c r="L360" s="219"/>
      <c r="M360" s="219"/>
      <c r="N360" s="219"/>
      <c r="O360" s="210"/>
      <c r="P360" s="210"/>
      <c r="Q360" s="210"/>
      <c r="R360" s="210"/>
      <c r="S360" s="210"/>
    </row>
    <row r="361" spans="1:19" ht="21.75" customHeight="1">
      <c r="A361" s="216"/>
      <c r="B361" s="217"/>
      <c r="C361" s="218"/>
      <c r="D361" s="209"/>
      <c r="E361" s="219">
        <f t="shared" si="6"/>
        <v>0</v>
      </c>
      <c r="F361" s="219"/>
      <c r="G361" s="219"/>
      <c r="H361" s="219"/>
      <c r="I361" s="219"/>
      <c r="J361" s="219"/>
      <c r="K361" s="219"/>
      <c r="L361" s="219"/>
      <c r="M361" s="219"/>
      <c r="N361" s="219"/>
      <c r="O361" s="210"/>
      <c r="P361" s="210"/>
      <c r="Q361" s="210"/>
      <c r="R361" s="210"/>
      <c r="S361" s="210"/>
    </row>
    <row r="362" spans="1:19" ht="21.75" customHeight="1">
      <c r="A362" s="216"/>
      <c r="B362" s="217"/>
      <c r="C362" s="218"/>
      <c r="D362" s="209"/>
      <c r="E362" s="219">
        <f t="shared" si="6"/>
        <v>0</v>
      </c>
      <c r="F362" s="219"/>
      <c r="G362" s="219"/>
      <c r="H362" s="219"/>
      <c r="I362" s="219"/>
      <c r="J362" s="219"/>
      <c r="K362" s="219"/>
      <c r="L362" s="219"/>
      <c r="M362" s="219"/>
      <c r="N362" s="219"/>
      <c r="O362" s="210"/>
      <c r="P362" s="210"/>
      <c r="Q362" s="210"/>
      <c r="R362" s="210"/>
      <c r="S362" s="210"/>
    </row>
    <row r="363" spans="1:19" ht="21.75" customHeight="1">
      <c r="A363" s="216"/>
      <c r="B363" s="217"/>
      <c r="C363" s="218"/>
      <c r="D363" s="209"/>
      <c r="E363" s="219">
        <f t="shared" si="6"/>
        <v>0</v>
      </c>
      <c r="F363" s="219"/>
      <c r="G363" s="219"/>
      <c r="H363" s="219"/>
      <c r="I363" s="219"/>
      <c r="J363" s="219"/>
      <c r="K363" s="219"/>
      <c r="L363" s="219"/>
      <c r="M363" s="219"/>
      <c r="N363" s="219"/>
      <c r="O363" s="210"/>
      <c r="P363" s="210"/>
      <c r="Q363" s="210"/>
      <c r="R363" s="210"/>
      <c r="S363" s="210"/>
    </row>
    <row r="364" spans="1:19" ht="21.75" customHeight="1">
      <c r="A364" s="216"/>
      <c r="B364" s="217"/>
      <c r="C364" s="218"/>
      <c r="D364" s="209"/>
      <c r="E364" s="219">
        <f t="shared" si="6"/>
        <v>0</v>
      </c>
      <c r="F364" s="219"/>
      <c r="G364" s="219"/>
      <c r="H364" s="219"/>
      <c r="I364" s="219"/>
      <c r="J364" s="219"/>
      <c r="K364" s="219"/>
      <c r="L364" s="219"/>
      <c r="M364" s="219"/>
      <c r="N364" s="219"/>
      <c r="O364" s="210"/>
      <c r="P364" s="210"/>
      <c r="Q364" s="210"/>
      <c r="R364" s="210"/>
      <c r="S364" s="210"/>
    </row>
    <row r="365" spans="1:19" ht="21.75" customHeight="1">
      <c r="A365" s="216"/>
      <c r="B365" s="217"/>
      <c r="C365" s="218"/>
      <c r="D365" s="209"/>
      <c r="E365" s="219">
        <f t="shared" si="6"/>
        <v>0</v>
      </c>
      <c r="F365" s="219"/>
      <c r="G365" s="219"/>
      <c r="H365" s="219"/>
      <c r="I365" s="219"/>
      <c r="J365" s="219"/>
      <c r="K365" s="219"/>
      <c r="L365" s="219"/>
      <c r="M365" s="219"/>
      <c r="N365" s="219"/>
      <c r="O365" s="210"/>
      <c r="P365" s="210"/>
      <c r="Q365" s="210"/>
      <c r="R365" s="210"/>
      <c r="S365" s="210"/>
    </row>
    <row r="366" spans="1:19" ht="21.75" customHeight="1">
      <c r="A366" s="216"/>
      <c r="B366" s="217"/>
      <c r="C366" s="218"/>
      <c r="D366" s="209"/>
      <c r="E366" s="219">
        <f t="shared" si="6"/>
        <v>0</v>
      </c>
      <c r="F366" s="219"/>
      <c r="G366" s="219"/>
      <c r="H366" s="219"/>
      <c r="I366" s="219"/>
      <c r="J366" s="219"/>
      <c r="K366" s="219"/>
      <c r="L366" s="219"/>
      <c r="M366" s="219"/>
      <c r="N366" s="219"/>
      <c r="O366" s="210"/>
      <c r="P366" s="210"/>
      <c r="Q366" s="210"/>
      <c r="R366" s="210"/>
      <c r="S366" s="210"/>
    </row>
    <row r="367" spans="1:19" ht="21.75" customHeight="1">
      <c r="A367" s="216"/>
      <c r="B367" s="217"/>
      <c r="C367" s="218"/>
      <c r="D367" s="209"/>
      <c r="E367" s="219">
        <f t="shared" si="6"/>
        <v>0</v>
      </c>
      <c r="F367" s="219"/>
      <c r="G367" s="219"/>
      <c r="H367" s="219"/>
      <c r="I367" s="219"/>
      <c r="J367" s="219"/>
      <c r="K367" s="219"/>
      <c r="L367" s="219"/>
      <c r="M367" s="219"/>
      <c r="N367" s="219"/>
      <c r="O367" s="210"/>
      <c r="P367" s="210"/>
      <c r="Q367" s="210"/>
      <c r="R367" s="210"/>
      <c r="S367" s="210"/>
    </row>
    <row r="368" spans="1:19" ht="21.75" customHeight="1">
      <c r="A368" s="216"/>
      <c r="B368" s="217"/>
      <c r="C368" s="218"/>
      <c r="D368" s="209"/>
      <c r="E368" s="219">
        <f t="shared" si="6"/>
        <v>0</v>
      </c>
      <c r="F368" s="219"/>
      <c r="G368" s="219"/>
      <c r="H368" s="219"/>
      <c r="I368" s="219"/>
      <c r="J368" s="219"/>
      <c r="K368" s="219"/>
      <c r="L368" s="219"/>
      <c r="M368" s="219"/>
      <c r="N368" s="219"/>
      <c r="O368" s="210"/>
      <c r="P368" s="210"/>
      <c r="Q368" s="210"/>
      <c r="R368" s="210"/>
      <c r="S368" s="210"/>
    </row>
    <row r="369" spans="1:19" ht="21.75" customHeight="1">
      <c r="A369" s="216"/>
      <c r="B369" s="217"/>
      <c r="C369" s="218"/>
      <c r="D369" s="209"/>
      <c r="E369" s="219">
        <f t="shared" si="6"/>
        <v>0</v>
      </c>
      <c r="F369" s="219"/>
      <c r="G369" s="219"/>
      <c r="H369" s="219"/>
      <c r="I369" s="219"/>
      <c r="J369" s="219"/>
      <c r="K369" s="219"/>
      <c r="L369" s="219"/>
      <c r="M369" s="219"/>
      <c r="N369" s="219"/>
      <c r="O369" s="210"/>
      <c r="P369" s="210"/>
      <c r="Q369" s="210"/>
      <c r="R369" s="210"/>
      <c r="S369" s="210"/>
    </row>
    <row r="370" spans="1:19" ht="21.75" customHeight="1">
      <c r="A370" s="216"/>
      <c r="B370" s="217"/>
      <c r="C370" s="218"/>
      <c r="D370" s="209"/>
      <c r="E370" s="219">
        <f t="shared" si="6"/>
        <v>0</v>
      </c>
      <c r="F370" s="219"/>
      <c r="G370" s="219"/>
      <c r="H370" s="219"/>
      <c r="I370" s="219"/>
      <c r="J370" s="219"/>
      <c r="K370" s="219"/>
      <c r="L370" s="219"/>
      <c r="M370" s="219"/>
      <c r="N370" s="219"/>
      <c r="O370" s="210"/>
      <c r="P370" s="210"/>
      <c r="Q370" s="210"/>
      <c r="R370" s="210"/>
      <c r="S370" s="210"/>
    </row>
    <row r="371" spans="1:19" ht="21.75" customHeight="1">
      <c r="A371" s="216"/>
      <c r="B371" s="217"/>
      <c r="C371" s="218"/>
      <c r="D371" s="209"/>
      <c r="E371" s="219">
        <f t="shared" si="6"/>
        <v>0</v>
      </c>
      <c r="F371" s="219"/>
      <c r="G371" s="219"/>
      <c r="H371" s="219"/>
      <c r="I371" s="219"/>
      <c r="J371" s="219"/>
      <c r="K371" s="219"/>
      <c r="L371" s="219"/>
      <c r="M371" s="219"/>
      <c r="N371" s="219"/>
      <c r="O371" s="210"/>
      <c r="P371" s="210"/>
      <c r="Q371" s="210"/>
      <c r="R371" s="210"/>
      <c r="S371" s="210"/>
    </row>
    <row r="372" spans="1:19" ht="21.75" customHeight="1">
      <c r="A372" s="216"/>
      <c r="B372" s="217"/>
      <c r="C372" s="218"/>
      <c r="D372" s="209"/>
      <c r="E372" s="219">
        <f t="shared" si="6"/>
        <v>0</v>
      </c>
      <c r="F372" s="219"/>
      <c r="G372" s="219"/>
      <c r="H372" s="219"/>
      <c r="I372" s="219"/>
      <c r="J372" s="219"/>
      <c r="K372" s="219"/>
      <c r="L372" s="219"/>
      <c r="M372" s="219"/>
      <c r="N372" s="219"/>
      <c r="O372" s="210"/>
      <c r="P372" s="210"/>
      <c r="Q372" s="210"/>
      <c r="R372" s="210"/>
      <c r="S372" s="210"/>
    </row>
    <row r="373" spans="1:19" ht="21.75" customHeight="1">
      <c r="A373" s="216"/>
      <c r="B373" s="217"/>
      <c r="C373" s="218"/>
      <c r="D373" s="209"/>
      <c r="E373" s="219">
        <f t="shared" si="6"/>
        <v>0</v>
      </c>
      <c r="F373" s="219"/>
      <c r="G373" s="219"/>
      <c r="H373" s="219"/>
      <c r="I373" s="219"/>
      <c r="J373" s="219"/>
      <c r="K373" s="219"/>
      <c r="L373" s="219"/>
      <c r="M373" s="219"/>
      <c r="N373" s="219"/>
      <c r="O373" s="210"/>
      <c r="P373" s="210"/>
      <c r="Q373" s="210"/>
      <c r="R373" s="210"/>
      <c r="S373" s="210"/>
    </row>
    <row r="374" spans="1:19" ht="21.75" customHeight="1">
      <c r="A374" s="216"/>
      <c r="B374" s="217"/>
      <c r="C374" s="218"/>
      <c r="D374" s="209"/>
      <c r="E374" s="219">
        <f t="shared" si="6"/>
        <v>0</v>
      </c>
      <c r="F374" s="219"/>
      <c r="G374" s="219"/>
      <c r="H374" s="219"/>
      <c r="I374" s="219"/>
      <c r="J374" s="219"/>
      <c r="K374" s="219"/>
      <c r="L374" s="219"/>
      <c r="M374" s="219"/>
      <c r="N374" s="219"/>
      <c r="O374" s="210"/>
      <c r="P374" s="210"/>
      <c r="Q374" s="210"/>
      <c r="R374" s="210"/>
      <c r="S374" s="210"/>
    </row>
    <row r="375" spans="1:19" ht="21.75" customHeight="1">
      <c r="A375" s="216"/>
      <c r="B375" s="217"/>
      <c r="C375" s="218"/>
      <c r="D375" s="209"/>
      <c r="E375" s="219">
        <f t="shared" si="6"/>
        <v>0</v>
      </c>
      <c r="F375" s="219"/>
      <c r="G375" s="219"/>
      <c r="H375" s="219"/>
      <c r="I375" s="219"/>
      <c r="J375" s="219"/>
      <c r="K375" s="219"/>
      <c r="L375" s="219"/>
      <c r="M375" s="219"/>
      <c r="N375" s="219"/>
      <c r="O375" s="210"/>
      <c r="P375" s="210"/>
      <c r="Q375" s="210"/>
      <c r="R375" s="210"/>
      <c r="S375" s="210"/>
    </row>
    <row r="376" spans="1:19" ht="21.75" customHeight="1">
      <c r="A376" s="216"/>
      <c r="B376" s="217"/>
      <c r="C376" s="218"/>
      <c r="D376" s="209"/>
      <c r="E376" s="219">
        <f t="shared" si="6"/>
        <v>0</v>
      </c>
      <c r="F376" s="219"/>
      <c r="G376" s="219"/>
      <c r="H376" s="219"/>
      <c r="I376" s="219"/>
      <c r="J376" s="219"/>
      <c r="K376" s="219"/>
      <c r="L376" s="219"/>
      <c r="M376" s="219"/>
      <c r="N376" s="219"/>
      <c r="O376" s="210"/>
      <c r="P376" s="210"/>
      <c r="Q376" s="210"/>
      <c r="R376" s="210"/>
      <c r="S376" s="210"/>
    </row>
    <row r="377" spans="1:19" ht="21.75" customHeight="1">
      <c r="A377" s="216"/>
      <c r="B377" s="217"/>
      <c r="C377" s="218"/>
      <c r="D377" s="209"/>
      <c r="E377" s="219">
        <f t="shared" si="6"/>
        <v>0</v>
      </c>
      <c r="F377" s="219"/>
      <c r="G377" s="219"/>
      <c r="H377" s="219"/>
      <c r="I377" s="219"/>
      <c r="J377" s="219"/>
      <c r="K377" s="219"/>
      <c r="L377" s="219"/>
      <c r="M377" s="219"/>
      <c r="N377" s="219"/>
      <c r="O377" s="210"/>
      <c r="P377" s="210"/>
      <c r="Q377" s="210"/>
      <c r="R377" s="210"/>
      <c r="S377" s="210"/>
    </row>
    <row r="378" spans="1:19" ht="21.75" customHeight="1">
      <c r="A378" s="216"/>
      <c r="B378" s="217"/>
      <c r="C378" s="218"/>
      <c r="D378" s="209"/>
      <c r="E378" s="219">
        <f t="shared" si="6"/>
        <v>0</v>
      </c>
      <c r="F378" s="219"/>
      <c r="G378" s="219"/>
      <c r="H378" s="219"/>
      <c r="I378" s="219"/>
      <c r="J378" s="219"/>
      <c r="K378" s="219"/>
      <c r="L378" s="219"/>
      <c r="M378" s="219"/>
      <c r="N378" s="219"/>
      <c r="O378" s="210"/>
      <c r="P378" s="210"/>
      <c r="Q378" s="210"/>
      <c r="R378" s="210"/>
      <c r="S378" s="210"/>
    </row>
    <row r="379" spans="1:19" ht="21.75" customHeight="1">
      <c r="A379" s="216"/>
      <c r="B379" s="217"/>
      <c r="C379" s="218"/>
      <c r="D379" s="209"/>
      <c r="E379" s="219">
        <f t="shared" si="6"/>
        <v>0</v>
      </c>
      <c r="F379" s="219"/>
      <c r="G379" s="219"/>
      <c r="H379" s="219"/>
      <c r="I379" s="219"/>
      <c r="J379" s="219"/>
      <c r="K379" s="219"/>
      <c r="L379" s="219"/>
      <c r="M379" s="219"/>
      <c r="N379" s="219"/>
      <c r="O379" s="210"/>
      <c r="P379" s="210"/>
      <c r="Q379" s="210"/>
      <c r="R379" s="210"/>
      <c r="S379" s="210"/>
    </row>
    <row r="380" spans="1:19" ht="21.75" customHeight="1">
      <c r="A380" s="216"/>
      <c r="B380" s="217"/>
      <c r="C380" s="218"/>
      <c r="D380" s="209"/>
      <c r="E380" s="219">
        <f t="shared" si="6"/>
        <v>0</v>
      </c>
      <c r="F380" s="219"/>
      <c r="G380" s="219"/>
      <c r="H380" s="219"/>
      <c r="I380" s="219"/>
      <c r="J380" s="219"/>
      <c r="K380" s="219"/>
      <c r="L380" s="219"/>
      <c r="M380" s="219"/>
      <c r="N380" s="219"/>
      <c r="O380" s="210"/>
      <c r="P380" s="210"/>
      <c r="Q380" s="210"/>
      <c r="R380" s="210"/>
      <c r="S380" s="210"/>
    </row>
    <row r="381" spans="1:19" ht="21.75" customHeight="1">
      <c r="A381" s="216"/>
      <c r="B381" s="217"/>
      <c r="C381" s="218"/>
      <c r="D381" s="209"/>
      <c r="E381" s="219">
        <f t="shared" si="6"/>
        <v>0</v>
      </c>
      <c r="F381" s="219"/>
      <c r="G381" s="219"/>
      <c r="H381" s="219"/>
      <c r="I381" s="219"/>
      <c r="J381" s="219"/>
      <c r="K381" s="219"/>
      <c r="L381" s="219"/>
      <c r="M381" s="219"/>
      <c r="N381" s="219"/>
      <c r="O381" s="210"/>
      <c r="P381" s="210"/>
      <c r="Q381" s="210"/>
      <c r="R381" s="210"/>
      <c r="S381" s="210"/>
    </row>
    <row r="382" spans="1:19" ht="21.75" customHeight="1">
      <c r="A382" s="216"/>
      <c r="B382" s="217"/>
      <c r="C382" s="218"/>
      <c r="D382" s="209"/>
      <c r="E382" s="219">
        <f t="shared" si="6"/>
        <v>0</v>
      </c>
      <c r="F382" s="219"/>
      <c r="G382" s="219"/>
      <c r="H382" s="219"/>
      <c r="I382" s="219"/>
      <c r="J382" s="219"/>
      <c r="K382" s="219"/>
      <c r="L382" s="219"/>
      <c r="M382" s="219"/>
      <c r="N382" s="219"/>
      <c r="O382" s="210"/>
      <c r="P382" s="210"/>
      <c r="Q382" s="210"/>
      <c r="R382" s="210"/>
      <c r="S382" s="210"/>
    </row>
    <row r="383" spans="1:19" ht="21.75" customHeight="1">
      <c r="A383" s="216"/>
      <c r="B383" s="217"/>
      <c r="C383" s="218"/>
      <c r="D383" s="209"/>
      <c r="E383" s="219">
        <f t="shared" si="6"/>
        <v>0</v>
      </c>
      <c r="F383" s="219"/>
      <c r="G383" s="219"/>
      <c r="H383" s="219"/>
      <c r="I383" s="219"/>
      <c r="J383" s="219"/>
      <c r="K383" s="219"/>
      <c r="L383" s="219"/>
      <c r="M383" s="219"/>
      <c r="N383" s="219"/>
      <c r="O383" s="210"/>
      <c r="P383" s="210"/>
      <c r="Q383" s="210"/>
      <c r="R383" s="210"/>
      <c r="S383" s="210"/>
    </row>
    <row r="384" spans="1:19" ht="21.75" customHeight="1">
      <c r="A384" s="216"/>
      <c r="B384" s="217"/>
      <c r="C384" s="218"/>
      <c r="D384" s="209"/>
      <c r="E384" s="219">
        <f t="shared" si="6"/>
        <v>0</v>
      </c>
      <c r="F384" s="219"/>
      <c r="G384" s="219"/>
      <c r="H384" s="219"/>
      <c r="I384" s="219"/>
      <c r="J384" s="219"/>
      <c r="K384" s="219"/>
      <c r="L384" s="219"/>
      <c r="M384" s="219"/>
      <c r="N384" s="219"/>
      <c r="O384" s="210"/>
      <c r="P384" s="210"/>
      <c r="Q384" s="210"/>
      <c r="R384" s="210"/>
      <c r="S384" s="210"/>
    </row>
    <row r="385" spans="1:19" ht="21.75" customHeight="1">
      <c r="A385" s="216"/>
      <c r="B385" s="217"/>
      <c r="C385" s="218"/>
      <c r="D385" s="209"/>
      <c r="E385" s="219">
        <f t="shared" ref="E385:E448" si="7">SUM(F385:O385)</f>
        <v>0</v>
      </c>
      <c r="F385" s="219"/>
      <c r="G385" s="219"/>
      <c r="H385" s="219"/>
      <c r="I385" s="219"/>
      <c r="J385" s="219"/>
      <c r="K385" s="219"/>
      <c r="L385" s="219"/>
      <c r="M385" s="219"/>
      <c r="N385" s="219"/>
      <c r="O385" s="210"/>
      <c r="P385" s="210"/>
      <c r="Q385" s="210"/>
      <c r="R385" s="210"/>
      <c r="S385" s="210"/>
    </row>
    <row r="386" spans="1:19" ht="21.75" customHeight="1">
      <c r="A386" s="216"/>
      <c r="B386" s="217"/>
      <c r="C386" s="218"/>
      <c r="D386" s="209"/>
      <c r="E386" s="219">
        <f t="shared" si="7"/>
        <v>0</v>
      </c>
      <c r="F386" s="219"/>
      <c r="G386" s="219"/>
      <c r="H386" s="219"/>
      <c r="I386" s="219"/>
      <c r="J386" s="219"/>
      <c r="K386" s="219"/>
      <c r="L386" s="219"/>
      <c r="M386" s="219"/>
      <c r="N386" s="219"/>
      <c r="O386" s="210"/>
      <c r="P386" s="210"/>
      <c r="Q386" s="210"/>
      <c r="R386" s="210"/>
      <c r="S386" s="210"/>
    </row>
    <row r="387" spans="1:19" ht="21.75" customHeight="1">
      <c r="A387" s="216"/>
      <c r="B387" s="217"/>
      <c r="C387" s="218"/>
      <c r="D387" s="209"/>
      <c r="E387" s="219">
        <f t="shared" si="7"/>
        <v>0</v>
      </c>
      <c r="F387" s="219"/>
      <c r="G387" s="219"/>
      <c r="H387" s="219"/>
      <c r="I387" s="219"/>
      <c r="J387" s="219"/>
      <c r="K387" s="219"/>
      <c r="L387" s="219"/>
      <c r="M387" s="219"/>
      <c r="N387" s="219"/>
      <c r="O387" s="210"/>
      <c r="P387" s="210"/>
      <c r="Q387" s="210"/>
      <c r="R387" s="210"/>
      <c r="S387" s="210"/>
    </row>
    <row r="388" spans="1:19" ht="21.75" customHeight="1">
      <c r="A388" s="216"/>
      <c r="B388" s="217"/>
      <c r="C388" s="218"/>
      <c r="D388" s="209"/>
      <c r="E388" s="219">
        <f t="shared" si="7"/>
        <v>0</v>
      </c>
      <c r="F388" s="219"/>
      <c r="G388" s="219"/>
      <c r="H388" s="219"/>
      <c r="I388" s="219"/>
      <c r="J388" s="219"/>
      <c r="K388" s="219"/>
      <c r="L388" s="219"/>
      <c r="M388" s="219"/>
      <c r="N388" s="219"/>
      <c r="O388" s="210"/>
      <c r="P388" s="210"/>
      <c r="Q388" s="210"/>
      <c r="R388" s="210"/>
      <c r="S388" s="210"/>
    </row>
    <row r="389" spans="1:19" ht="21.75" customHeight="1">
      <c r="A389" s="216"/>
      <c r="B389" s="217"/>
      <c r="C389" s="218"/>
      <c r="D389" s="209"/>
      <c r="E389" s="219">
        <f t="shared" si="7"/>
        <v>0</v>
      </c>
      <c r="F389" s="219"/>
      <c r="G389" s="219"/>
      <c r="H389" s="219"/>
      <c r="I389" s="219"/>
      <c r="J389" s="219"/>
      <c r="K389" s="219"/>
      <c r="L389" s="219"/>
      <c r="M389" s="219"/>
      <c r="N389" s="219"/>
      <c r="O389" s="210"/>
      <c r="P389" s="210"/>
      <c r="Q389" s="210"/>
      <c r="R389" s="210"/>
      <c r="S389" s="210"/>
    </row>
    <row r="390" spans="1:19" ht="21.75" customHeight="1">
      <c r="A390" s="216"/>
      <c r="B390" s="217"/>
      <c r="C390" s="218"/>
      <c r="D390" s="209"/>
      <c r="E390" s="219">
        <f t="shared" si="7"/>
        <v>0</v>
      </c>
      <c r="F390" s="219"/>
      <c r="G390" s="219"/>
      <c r="H390" s="219"/>
      <c r="I390" s="219"/>
      <c r="J390" s="219"/>
      <c r="K390" s="219"/>
      <c r="L390" s="219"/>
      <c r="M390" s="219"/>
      <c r="N390" s="219"/>
      <c r="O390" s="210"/>
      <c r="P390" s="210"/>
      <c r="Q390" s="210"/>
      <c r="R390" s="210"/>
      <c r="S390" s="210"/>
    </row>
    <row r="391" spans="1:19" ht="21.75" customHeight="1">
      <c r="A391" s="216"/>
      <c r="B391" s="217"/>
      <c r="C391" s="218"/>
      <c r="D391" s="209"/>
      <c r="E391" s="219">
        <f t="shared" si="7"/>
        <v>0</v>
      </c>
      <c r="F391" s="219"/>
      <c r="G391" s="219"/>
      <c r="H391" s="219"/>
      <c r="I391" s="219"/>
      <c r="J391" s="219"/>
      <c r="K391" s="219"/>
      <c r="L391" s="219"/>
      <c r="M391" s="219"/>
      <c r="N391" s="219"/>
      <c r="O391" s="210"/>
      <c r="P391" s="210"/>
      <c r="Q391" s="210"/>
      <c r="R391" s="210"/>
      <c r="S391" s="210"/>
    </row>
    <row r="392" spans="1:19" ht="21.75" customHeight="1">
      <c r="A392" s="216"/>
      <c r="B392" s="217"/>
      <c r="C392" s="218"/>
      <c r="D392" s="209"/>
      <c r="E392" s="219">
        <f t="shared" si="7"/>
        <v>0</v>
      </c>
      <c r="F392" s="219"/>
      <c r="G392" s="219"/>
      <c r="H392" s="219"/>
      <c r="I392" s="219"/>
      <c r="J392" s="219"/>
      <c r="K392" s="219"/>
      <c r="L392" s="219"/>
      <c r="M392" s="219"/>
      <c r="N392" s="219"/>
      <c r="O392" s="210"/>
      <c r="P392" s="210"/>
      <c r="Q392" s="210"/>
      <c r="R392" s="210"/>
      <c r="S392" s="210"/>
    </row>
    <row r="393" spans="1:19" ht="21.75" customHeight="1">
      <c r="A393" s="216"/>
      <c r="B393" s="217"/>
      <c r="C393" s="218"/>
      <c r="D393" s="209"/>
      <c r="E393" s="219">
        <f t="shared" si="7"/>
        <v>0</v>
      </c>
      <c r="F393" s="219"/>
      <c r="G393" s="219"/>
      <c r="H393" s="219"/>
      <c r="I393" s="219"/>
      <c r="J393" s="219"/>
      <c r="K393" s="219"/>
      <c r="L393" s="219"/>
      <c r="M393" s="219"/>
      <c r="N393" s="219"/>
      <c r="O393" s="210"/>
      <c r="P393" s="210"/>
      <c r="Q393" s="210"/>
      <c r="R393" s="210"/>
      <c r="S393" s="210"/>
    </row>
    <row r="394" spans="1:19" ht="21.75" customHeight="1">
      <c r="A394" s="216"/>
      <c r="B394" s="217"/>
      <c r="C394" s="218"/>
      <c r="D394" s="209"/>
      <c r="E394" s="219">
        <f t="shared" si="7"/>
        <v>0</v>
      </c>
      <c r="F394" s="219"/>
      <c r="G394" s="219"/>
      <c r="H394" s="219"/>
      <c r="I394" s="219"/>
      <c r="J394" s="219"/>
      <c r="K394" s="219"/>
      <c r="L394" s="219"/>
      <c r="M394" s="219"/>
      <c r="N394" s="219"/>
      <c r="O394" s="210"/>
      <c r="P394" s="210"/>
      <c r="Q394" s="210"/>
      <c r="R394" s="210"/>
      <c r="S394" s="210"/>
    </row>
    <row r="395" spans="1:19" ht="21.75" customHeight="1">
      <c r="A395" s="216"/>
      <c r="B395" s="217"/>
      <c r="C395" s="218"/>
      <c r="D395" s="209"/>
      <c r="E395" s="219">
        <f t="shared" si="7"/>
        <v>0</v>
      </c>
      <c r="F395" s="219"/>
      <c r="G395" s="219"/>
      <c r="H395" s="219"/>
      <c r="I395" s="219"/>
      <c r="J395" s="219"/>
      <c r="K395" s="219"/>
      <c r="L395" s="219"/>
      <c r="M395" s="219"/>
      <c r="N395" s="219"/>
      <c r="O395" s="210"/>
      <c r="P395" s="210"/>
      <c r="Q395" s="210"/>
      <c r="R395" s="210"/>
      <c r="S395" s="210"/>
    </row>
    <row r="396" spans="1:19" ht="21.75" customHeight="1">
      <c r="A396" s="216"/>
      <c r="B396" s="217"/>
      <c r="C396" s="218"/>
      <c r="D396" s="209"/>
      <c r="E396" s="219">
        <f t="shared" si="7"/>
        <v>0</v>
      </c>
      <c r="F396" s="219"/>
      <c r="G396" s="219"/>
      <c r="H396" s="219"/>
      <c r="I396" s="219"/>
      <c r="J396" s="219"/>
      <c r="K396" s="219"/>
      <c r="L396" s="219"/>
      <c r="M396" s="219"/>
      <c r="N396" s="219"/>
      <c r="O396" s="210"/>
      <c r="P396" s="210"/>
      <c r="Q396" s="210"/>
      <c r="R396" s="210"/>
      <c r="S396" s="210"/>
    </row>
    <row r="397" spans="1:19" ht="21.75" customHeight="1">
      <c r="A397" s="216"/>
      <c r="B397" s="217"/>
      <c r="C397" s="218"/>
      <c r="D397" s="209"/>
      <c r="E397" s="219">
        <f t="shared" si="7"/>
        <v>0</v>
      </c>
      <c r="F397" s="219"/>
      <c r="G397" s="219"/>
      <c r="H397" s="219"/>
      <c r="I397" s="219"/>
      <c r="J397" s="219"/>
      <c r="K397" s="219"/>
      <c r="L397" s="219"/>
      <c r="M397" s="219"/>
      <c r="N397" s="219"/>
      <c r="O397" s="210"/>
      <c r="P397" s="210"/>
      <c r="Q397" s="210"/>
      <c r="R397" s="210"/>
      <c r="S397" s="210"/>
    </row>
    <row r="398" spans="1:19" ht="21.75" customHeight="1">
      <c r="A398" s="216"/>
      <c r="B398" s="217"/>
      <c r="C398" s="218"/>
      <c r="D398" s="209"/>
      <c r="E398" s="219">
        <f t="shared" si="7"/>
        <v>0</v>
      </c>
      <c r="F398" s="219"/>
      <c r="G398" s="219"/>
      <c r="H398" s="219"/>
      <c r="I398" s="219"/>
      <c r="J398" s="219"/>
      <c r="K398" s="219"/>
      <c r="L398" s="219"/>
      <c r="M398" s="219"/>
      <c r="N398" s="219"/>
      <c r="O398" s="210"/>
      <c r="P398" s="210"/>
      <c r="Q398" s="210"/>
      <c r="R398" s="210"/>
      <c r="S398" s="210"/>
    </row>
    <row r="399" spans="1:19" ht="21.75" customHeight="1">
      <c r="A399" s="216"/>
      <c r="B399" s="217"/>
      <c r="C399" s="218"/>
      <c r="D399" s="209"/>
      <c r="E399" s="219">
        <f t="shared" si="7"/>
        <v>0</v>
      </c>
      <c r="F399" s="219"/>
      <c r="G399" s="219"/>
      <c r="H399" s="219"/>
      <c r="I399" s="219"/>
      <c r="J399" s="219"/>
      <c r="K399" s="219"/>
      <c r="L399" s="219"/>
      <c r="M399" s="219"/>
      <c r="N399" s="219"/>
      <c r="O399" s="210"/>
      <c r="P399" s="210"/>
      <c r="Q399" s="210"/>
      <c r="R399" s="210"/>
      <c r="S399" s="210"/>
    </row>
    <row r="400" spans="1:19" ht="21.75" customHeight="1">
      <c r="A400" s="216"/>
      <c r="B400" s="217"/>
      <c r="C400" s="218"/>
      <c r="D400" s="209"/>
      <c r="E400" s="219">
        <f t="shared" si="7"/>
        <v>0</v>
      </c>
      <c r="F400" s="219"/>
      <c r="G400" s="219"/>
      <c r="H400" s="219"/>
      <c r="I400" s="219"/>
      <c r="J400" s="219"/>
      <c r="K400" s="219"/>
      <c r="L400" s="219"/>
      <c r="M400" s="219"/>
      <c r="N400" s="219"/>
      <c r="O400" s="210"/>
      <c r="P400" s="210"/>
      <c r="Q400" s="210"/>
      <c r="R400" s="210"/>
      <c r="S400" s="210"/>
    </row>
    <row r="401" spans="1:19" ht="21.75" customHeight="1">
      <c r="A401" s="216"/>
      <c r="B401" s="217"/>
      <c r="C401" s="218"/>
      <c r="D401" s="209"/>
      <c r="E401" s="219">
        <f t="shared" si="7"/>
        <v>0</v>
      </c>
      <c r="F401" s="219"/>
      <c r="G401" s="219"/>
      <c r="H401" s="219"/>
      <c r="I401" s="219"/>
      <c r="J401" s="219"/>
      <c r="K401" s="219"/>
      <c r="L401" s="219"/>
      <c r="M401" s="219"/>
      <c r="N401" s="219"/>
      <c r="O401" s="210"/>
      <c r="P401" s="210"/>
      <c r="Q401" s="210"/>
      <c r="R401" s="210"/>
      <c r="S401" s="210"/>
    </row>
    <row r="402" spans="1:19" ht="21.75" customHeight="1">
      <c r="A402" s="216"/>
      <c r="B402" s="217"/>
      <c r="C402" s="218"/>
      <c r="D402" s="209"/>
      <c r="E402" s="219">
        <f t="shared" si="7"/>
        <v>0</v>
      </c>
      <c r="F402" s="219"/>
      <c r="G402" s="219"/>
      <c r="H402" s="219"/>
      <c r="I402" s="219"/>
      <c r="J402" s="219"/>
      <c r="K402" s="219"/>
      <c r="L402" s="219"/>
      <c r="M402" s="219"/>
      <c r="N402" s="219"/>
      <c r="O402" s="210"/>
      <c r="P402" s="210"/>
      <c r="Q402" s="210"/>
      <c r="R402" s="210"/>
      <c r="S402" s="210"/>
    </row>
    <row r="403" spans="1:19" ht="21.75" customHeight="1">
      <c r="A403" s="216"/>
      <c r="B403" s="217"/>
      <c r="C403" s="218"/>
      <c r="D403" s="209"/>
      <c r="E403" s="219">
        <f t="shared" si="7"/>
        <v>0</v>
      </c>
      <c r="F403" s="219"/>
      <c r="G403" s="219"/>
      <c r="H403" s="219"/>
      <c r="I403" s="219"/>
      <c r="J403" s="219"/>
      <c r="K403" s="219"/>
      <c r="L403" s="219"/>
      <c r="M403" s="219"/>
      <c r="N403" s="219"/>
      <c r="O403" s="210"/>
      <c r="P403" s="210"/>
      <c r="Q403" s="210"/>
      <c r="R403" s="210"/>
      <c r="S403" s="210"/>
    </row>
    <row r="404" spans="1:19" ht="21.75" customHeight="1">
      <c r="A404" s="216"/>
      <c r="B404" s="217"/>
      <c r="C404" s="218"/>
      <c r="D404" s="209"/>
      <c r="E404" s="219">
        <f t="shared" si="7"/>
        <v>0</v>
      </c>
      <c r="F404" s="219"/>
      <c r="G404" s="219"/>
      <c r="H404" s="219"/>
      <c r="I404" s="219"/>
      <c r="J404" s="219"/>
      <c r="K404" s="219"/>
      <c r="L404" s="219"/>
      <c r="M404" s="219"/>
      <c r="N404" s="219"/>
      <c r="O404" s="210"/>
      <c r="P404" s="210"/>
      <c r="Q404" s="210"/>
      <c r="R404" s="210"/>
      <c r="S404" s="210"/>
    </row>
    <row r="405" spans="1:19" ht="21.75" customHeight="1">
      <c r="A405" s="216"/>
      <c r="B405" s="217"/>
      <c r="C405" s="218"/>
      <c r="D405" s="209"/>
      <c r="E405" s="219">
        <f t="shared" si="7"/>
        <v>0</v>
      </c>
      <c r="F405" s="219"/>
      <c r="G405" s="219"/>
      <c r="H405" s="219"/>
      <c r="I405" s="219"/>
      <c r="J405" s="219"/>
      <c r="K405" s="219"/>
      <c r="L405" s="219"/>
      <c r="M405" s="219"/>
      <c r="N405" s="219"/>
      <c r="O405" s="210"/>
      <c r="P405" s="210"/>
      <c r="Q405" s="210"/>
      <c r="R405" s="210"/>
      <c r="S405" s="210"/>
    </row>
    <row r="406" spans="1:19" ht="21.75" customHeight="1">
      <c r="A406" s="216"/>
      <c r="B406" s="217"/>
      <c r="C406" s="218"/>
      <c r="D406" s="209"/>
      <c r="E406" s="219">
        <f t="shared" si="7"/>
        <v>0</v>
      </c>
      <c r="F406" s="219"/>
      <c r="G406" s="219"/>
      <c r="H406" s="219"/>
      <c r="I406" s="219"/>
      <c r="J406" s="219"/>
      <c r="K406" s="219"/>
      <c r="L406" s="219"/>
      <c r="M406" s="219"/>
      <c r="N406" s="219"/>
      <c r="O406" s="210"/>
      <c r="P406" s="210"/>
      <c r="Q406" s="210"/>
      <c r="R406" s="210"/>
      <c r="S406" s="210"/>
    </row>
    <row r="407" spans="1:19" ht="21.75" customHeight="1">
      <c r="A407" s="216"/>
      <c r="B407" s="217"/>
      <c r="C407" s="218"/>
      <c r="D407" s="209"/>
      <c r="E407" s="219">
        <f t="shared" si="7"/>
        <v>0</v>
      </c>
      <c r="F407" s="219"/>
      <c r="G407" s="219"/>
      <c r="H407" s="219"/>
      <c r="I407" s="219"/>
      <c r="J407" s="219"/>
      <c r="K407" s="219"/>
      <c r="L407" s="219"/>
      <c r="M407" s="219"/>
      <c r="N407" s="219"/>
      <c r="O407" s="210"/>
      <c r="P407" s="210"/>
      <c r="Q407" s="210"/>
      <c r="R407" s="210"/>
      <c r="S407" s="210"/>
    </row>
    <row r="408" spans="1:19" ht="21.75" customHeight="1">
      <c r="A408" s="216"/>
      <c r="B408" s="217"/>
      <c r="C408" s="218"/>
      <c r="D408" s="209"/>
      <c r="E408" s="219">
        <f t="shared" si="7"/>
        <v>0</v>
      </c>
      <c r="F408" s="219"/>
      <c r="G408" s="219"/>
      <c r="H408" s="219"/>
      <c r="I408" s="219"/>
      <c r="J408" s="219"/>
      <c r="K408" s="219"/>
      <c r="L408" s="219"/>
      <c r="M408" s="219"/>
      <c r="N408" s="219"/>
      <c r="O408" s="210"/>
      <c r="P408" s="210"/>
      <c r="Q408" s="210"/>
      <c r="R408" s="210"/>
      <c r="S408" s="210"/>
    </row>
    <row r="409" spans="1:19" ht="21.75" customHeight="1">
      <c r="A409" s="216"/>
      <c r="B409" s="217"/>
      <c r="C409" s="218"/>
      <c r="D409" s="209"/>
      <c r="E409" s="219">
        <f t="shared" si="7"/>
        <v>0</v>
      </c>
      <c r="F409" s="219"/>
      <c r="G409" s="219"/>
      <c r="H409" s="219"/>
      <c r="I409" s="219"/>
      <c r="J409" s="219"/>
      <c r="K409" s="219"/>
      <c r="L409" s="219"/>
      <c r="M409" s="219"/>
      <c r="N409" s="219"/>
      <c r="O409" s="210"/>
      <c r="P409" s="210"/>
      <c r="Q409" s="210"/>
      <c r="R409" s="210"/>
      <c r="S409" s="210"/>
    </row>
    <row r="410" spans="1:19" ht="21.75" customHeight="1">
      <c r="A410" s="216"/>
      <c r="B410" s="217"/>
      <c r="C410" s="218"/>
      <c r="D410" s="209"/>
      <c r="E410" s="219">
        <f t="shared" si="7"/>
        <v>0</v>
      </c>
      <c r="F410" s="219"/>
      <c r="G410" s="219"/>
      <c r="H410" s="219"/>
      <c r="I410" s="219"/>
      <c r="J410" s="219"/>
      <c r="K410" s="219"/>
      <c r="L410" s="219"/>
      <c r="M410" s="219"/>
      <c r="N410" s="219"/>
      <c r="O410" s="210"/>
      <c r="P410" s="210"/>
      <c r="Q410" s="210"/>
      <c r="R410" s="210"/>
      <c r="S410" s="210"/>
    </row>
    <row r="411" spans="1:19" ht="21.75" customHeight="1">
      <c r="A411" s="216"/>
      <c r="B411" s="217"/>
      <c r="C411" s="218"/>
      <c r="D411" s="209"/>
      <c r="E411" s="219">
        <f t="shared" si="7"/>
        <v>0</v>
      </c>
      <c r="F411" s="219"/>
      <c r="G411" s="219"/>
      <c r="H411" s="219"/>
      <c r="I411" s="219"/>
      <c r="J411" s="219"/>
      <c r="K411" s="219"/>
      <c r="L411" s="219"/>
      <c r="M411" s="219"/>
      <c r="N411" s="219"/>
      <c r="O411" s="210"/>
      <c r="P411" s="210"/>
      <c r="Q411" s="210"/>
      <c r="R411" s="210"/>
      <c r="S411" s="210"/>
    </row>
    <row r="412" spans="1:19" ht="21.75" customHeight="1">
      <c r="A412" s="216"/>
      <c r="B412" s="217"/>
      <c r="C412" s="218"/>
      <c r="D412" s="209"/>
      <c r="E412" s="219">
        <f t="shared" si="7"/>
        <v>0</v>
      </c>
      <c r="F412" s="219"/>
      <c r="G412" s="219"/>
      <c r="H412" s="219"/>
      <c r="I412" s="219"/>
      <c r="J412" s="219"/>
      <c r="K412" s="219"/>
      <c r="L412" s="219"/>
      <c r="M412" s="219"/>
      <c r="N412" s="219"/>
      <c r="O412" s="210"/>
      <c r="P412" s="210"/>
      <c r="Q412" s="210"/>
      <c r="R412" s="210"/>
      <c r="S412" s="210"/>
    </row>
    <row r="413" spans="1:19" ht="21.75" customHeight="1">
      <c r="A413" s="216"/>
      <c r="B413" s="217"/>
      <c r="C413" s="218"/>
      <c r="D413" s="209"/>
      <c r="E413" s="219">
        <f t="shared" si="7"/>
        <v>0</v>
      </c>
      <c r="F413" s="219"/>
      <c r="G413" s="219"/>
      <c r="H413" s="219"/>
      <c r="I413" s="219"/>
      <c r="J413" s="219"/>
      <c r="K413" s="219"/>
      <c r="L413" s="219"/>
      <c r="M413" s="219"/>
      <c r="N413" s="219"/>
      <c r="O413" s="210"/>
      <c r="P413" s="210"/>
      <c r="Q413" s="210"/>
      <c r="R413" s="210"/>
      <c r="S413" s="210"/>
    </row>
    <row r="414" spans="1:19" ht="21.75" customHeight="1">
      <c r="A414" s="216"/>
      <c r="B414" s="217"/>
      <c r="C414" s="218"/>
      <c r="D414" s="209"/>
      <c r="E414" s="219">
        <f t="shared" si="7"/>
        <v>0</v>
      </c>
      <c r="F414" s="219"/>
      <c r="G414" s="219"/>
      <c r="H414" s="219"/>
      <c r="I414" s="219"/>
      <c r="J414" s="219"/>
      <c r="K414" s="219"/>
      <c r="L414" s="219"/>
      <c r="M414" s="219"/>
      <c r="N414" s="219"/>
      <c r="O414" s="210"/>
      <c r="P414" s="210"/>
      <c r="Q414" s="210"/>
      <c r="R414" s="210"/>
      <c r="S414" s="210"/>
    </row>
    <row r="415" spans="1:19" ht="21.75" customHeight="1">
      <c r="A415" s="216"/>
      <c r="B415" s="217"/>
      <c r="C415" s="218"/>
      <c r="D415" s="209"/>
      <c r="E415" s="219">
        <f t="shared" si="7"/>
        <v>0</v>
      </c>
      <c r="F415" s="219"/>
      <c r="G415" s="219"/>
      <c r="H415" s="219"/>
      <c r="I415" s="219"/>
      <c r="J415" s="219"/>
      <c r="K415" s="219"/>
      <c r="L415" s="219"/>
      <c r="M415" s="219"/>
      <c r="N415" s="219"/>
      <c r="O415" s="210"/>
      <c r="P415" s="210"/>
      <c r="Q415" s="210"/>
      <c r="R415" s="210"/>
      <c r="S415" s="210"/>
    </row>
    <row r="416" spans="1:19" ht="21.75" customHeight="1">
      <c r="A416" s="216"/>
      <c r="B416" s="217"/>
      <c r="C416" s="218"/>
      <c r="D416" s="209"/>
      <c r="E416" s="219">
        <f t="shared" si="7"/>
        <v>0</v>
      </c>
      <c r="F416" s="219"/>
      <c r="G416" s="219"/>
      <c r="H416" s="219"/>
      <c r="I416" s="219"/>
      <c r="J416" s="219"/>
      <c r="K416" s="219"/>
      <c r="L416" s="219"/>
      <c r="M416" s="219"/>
      <c r="N416" s="219"/>
      <c r="O416" s="210"/>
      <c r="P416" s="210"/>
      <c r="Q416" s="210"/>
      <c r="R416" s="210"/>
      <c r="S416" s="210"/>
    </row>
    <row r="417" spans="1:19" ht="21.75" customHeight="1">
      <c r="A417" s="216"/>
      <c r="B417" s="217"/>
      <c r="C417" s="218"/>
      <c r="D417" s="209"/>
      <c r="E417" s="219">
        <f t="shared" si="7"/>
        <v>0</v>
      </c>
      <c r="F417" s="219"/>
      <c r="G417" s="219"/>
      <c r="H417" s="219"/>
      <c r="I417" s="219"/>
      <c r="J417" s="219"/>
      <c r="K417" s="219"/>
      <c r="L417" s="219"/>
      <c r="M417" s="219"/>
      <c r="N417" s="219"/>
      <c r="O417" s="210"/>
      <c r="P417" s="210"/>
      <c r="Q417" s="210"/>
      <c r="R417" s="210"/>
      <c r="S417" s="210"/>
    </row>
    <row r="418" spans="1:19" ht="21.75" customHeight="1">
      <c r="A418" s="216"/>
      <c r="B418" s="217"/>
      <c r="C418" s="218"/>
      <c r="D418" s="209"/>
      <c r="E418" s="219">
        <f t="shared" si="7"/>
        <v>0</v>
      </c>
      <c r="F418" s="219"/>
      <c r="G418" s="219"/>
      <c r="H418" s="219"/>
      <c r="I418" s="219"/>
      <c r="J418" s="219"/>
      <c r="K418" s="219"/>
      <c r="L418" s="219"/>
      <c r="M418" s="219"/>
      <c r="N418" s="219"/>
      <c r="O418" s="210"/>
      <c r="P418" s="210"/>
      <c r="Q418" s="210"/>
      <c r="R418" s="210"/>
      <c r="S418" s="210"/>
    </row>
    <row r="419" spans="1:19" ht="21.75" customHeight="1">
      <c r="A419" s="216"/>
      <c r="B419" s="217"/>
      <c r="C419" s="218"/>
      <c r="D419" s="209"/>
      <c r="E419" s="219">
        <f t="shared" si="7"/>
        <v>0</v>
      </c>
      <c r="F419" s="219"/>
      <c r="G419" s="219"/>
      <c r="H419" s="219"/>
      <c r="I419" s="219"/>
      <c r="J419" s="219"/>
      <c r="K419" s="219"/>
      <c r="L419" s="219"/>
      <c r="M419" s="219"/>
      <c r="N419" s="219"/>
      <c r="O419" s="210"/>
      <c r="P419" s="210"/>
      <c r="Q419" s="210"/>
      <c r="R419" s="210"/>
      <c r="S419" s="210"/>
    </row>
    <row r="420" spans="1:19" ht="21.75" customHeight="1">
      <c r="A420" s="216"/>
      <c r="B420" s="217"/>
      <c r="C420" s="218"/>
      <c r="D420" s="209"/>
      <c r="E420" s="219">
        <f t="shared" si="7"/>
        <v>0</v>
      </c>
      <c r="F420" s="219"/>
      <c r="G420" s="219"/>
      <c r="H420" s="219"/>
      <c r="I420" s="219"/>
      <c r="J420" s="219"/>
      <c r="K420" s="219"/>
      <c r="L420" s="219"/>
      <c r="M420" s="219"/>
      <c r="N420" s="219"/>
      <c r="O420" s="210"/>
      <c r="P420" s="210"/>
      <c r="Q420" s="210"/>
      <c r="R420" s="210"/>
      <c r="S420" s="210"/>
    </row>
    <row r="421" spans="1:19" ht="21.75" customHeight="1">
      <c r="A421" s="216"/>
      <c r="B421" s="217"/>
      <c r="C421" s="218"/>
      <c r="D421" s="209"/>
      <c r="E421" s="219">
        <f t="shared" si="7"/>
        <v>0</v>
      </c>
      <c r="F421" s="219"/>
      <c r="G421" s="219"/>
      <c r="H421" s="219"/>
      <c r="I421" s="219"/>
      <c r="J421" s="219"/>
      <c r="K421" s="219"/>
      <c r="L421" s="219"/>
      <c r="M421" s="219"/>
      <c r="N421" s="219"/>
      <c r="O421" s="210"/>
      <c r="P421" s="210"/>
      <c r="Q421" s="210"/>
      <c r="R421" s="210"/>
      <c r="S421" s="210"/>
    </row>
    <row r="422" spans="1:19" ht="21.75" customHeight="1">
      <c r="A422" s="216"/>
      <c r="B422" s="217"/>
      <c r="C422" s="218"/>
      <c r="D422" s="209"/>
      <c r="E422" s="219">
        <f t="shared" si="7"/>
        <v>0</v>
      </c>
      <c r="F422" s="219"/>
      <c r="G422" s="219"/>
      <c r="H422" s="219"/>
      <c r="I422" s="219"/>
      <c r="J422" s="219"/>
      <c r="K422" s="219"/>
      <c r="L422" s="219"/>
      <c r="M422" s="219"/>
      <c r="N422" s="219"/>
      <c r="O422" s="210"/>
      <c r="P422" s="210"/>
      <c r="Q422" s="210"/>
      <c r="R422" s="210"/>
      <c r="S422" s="210"/>
    </row>
    <row r="423" spans="1:19" ht="21.75" customHeight="1">
      <c r="A423" s="216"/>
      <c r="B423" s="217"/>
      <c r="C423" s="218"/>
      <c r="D423" s="209"/>
      <c r="E423" s="219">
        <f t="shared" si="7"/>
        <v>0</v>
      </c>
      <c r="F423" s="219"/>
      <c r="G423" s="219"/>
      <c r="H423" s="219"/>
      <c r="I423" s="219"/>
      <c r="J423" s="219"/>
      <c r="K423" s="219"/>
      <c r="L423" s="219"/>
      <c r="M423" s="219"/>
      <c r="N423" s="219"/>
      <c r="O423" s="210"/>
      <c r="P423" s="210"/>
      <c r="Q423" s="210"/>
      <c r="R423" s="210"/>
      <c r="S423" s="210"/>
    </row>
    <row r="424" spans="1:19" ht="21.75" customHeight="1">
      <c r="A424" s="216"/>
      <c r="B424" s="217"/>
      <c r="C424" s="218"/>
      <c r="D424" s="209"/>
      <c r="E424" s="219">
        <f t="shared" si="7"/>
        <v>0</v>
      </c>
      <c r="F424" s="219"/>
      <c r="G424" s="219"/>
      <c r="H424" s="219"/>
      <c r="I424" s="219"/>
      <c r="J424" s="219"/>
      <c r="K424" s="219"/>
      <c r="L424" s="219"/>
      <c r="M424" s="219"/>
      <c r="N424" s="219"/>
      <c r="O424" s="210"/>
      <c r="P424" s="210"/>
      <c r="Q424" s="210"/>
      <c r="R424" s="210"/>
      <c r="S424" s="210"/>
    </row>
    <row r="425" spans="1:19" ht="21.75" customHeight="1">
      <c r="A425" s="216"/>
      <c r="B425" s="217"/>
      <c r="C425" s="218"/>
      <c r="D425" s="209"/>
      <c r="E425" s="219">
        <f t="shared" si="7"/>
        <v>0</v>
      </c>
      <c r="F425" s="219"/>
      <c r="G425" s="219"/>
      <c r="H425" s="219"/>
      <c r="I425" s="219"/>
      <c r="J425" s="219"/>
      <c r="K425" s="219"/>
      <c r="L425" s="219"/>
      <c r="M425" s="219"/>
      <c r="N425" s="219"/>
      <c r="O425" s="210"/>
      <c r="P425" s="210"/>
      <c r="Q425" s="210"/>
      <c r="R425" s="210"/>
      <c r="S425" s="210"/>
    </row>
    <row r="426" spans="1:19" ht="21.75" customHeight="1">
      <c r="A426" s="216"/>
      <c r="B426" s="217"/>
      <c r="C426" s="218"/>
      <c r="D426" s="209"/>
      <c r="E426" s="219">
        <f t="shared" si="7"/>
        <v>0</v>
      </c>
      <c r="F426" s="219"/>
      <c r="G426" s="219"/>
      <c r="H426" s="219"/>
      <c r="I426" s="219"/>
      <c r="J426" s="219"/>
      <c r="K426" s="219"/>
      <c r="L426" s="219"/>
      <c r="M426" s="219"/>
      <c r="N426" s="219"/>
      <c r="O426" s="210"/>
      <c r="P426" s="210"/>
      <c r="Q426" s="210"/>
      <c r="R426" s="210"/>
      <c r="S426" s="210"/>
    </row>
    <row r="427" spans="1:19" ht="21.75" customHeight="1">
      <c r="A427" s="216"/>
      <c r="B427" s="217"/>
      <c r="C427" s="218"/>
      <c r="D427" s="209"/>
      <c r="E427" s="219">
        <f t="shared" si="7"/>
        <v>0</v>
      </c>
      <c r="F427" s="219"/>
      <c r="G427" s="219"/>
      <c r="H427" s="219"/>
      <c r="I427" s="219"/>
      <c r="J427" s="219"/>
      <c r="K427" s="219"/>
      <c r="L427" s="219"/>
      <c r="M427" s="219"/>
      <c r="N427" s="219"/>
      <c r="O427" s="210"/>
      <c r="P427" s="210"/>
      <c r="Q427" s="210"/>
      <c r="R427" s="210"/>
      <c r="S427" s="210"/>
    </row>
    <row r="428" spans="1:19" ht="21.75" customHeight="1">
      <c r="A428" s="216"/>
      <c r="B428" s="217"/>
      <c r="C428" s="218"/>
      <c r="D428" s="209"/>
      <c r="E428" s="219">
        <f t="shared" si="7"/>
        <v>0</v>
      </c>
      <c r="F428" s="219"/>
      <c r="G428" s="219"/>
      <c r="H428" s="219"/>
      <c r="I428" s="219"/>
      <c r="J428" s="219"/>
      <c r="K428" s="219"/>
      <c r="L428" s="219"/>
      <c r="M428" s="219"/>
      <c r="N428" s="219"/>
      <c r="O428" s="210"/>
      <c r="P428" s="210"/>
      <c r="Q428" s="210"/>
      <c r="R428" s="210"/>
      <c r="S428" s="210"/>
    </row>
    <row r="429" spans="1:19" ht="21.75" customHeight="1">
      <c r="A429" s="216"/>
      <c r="B429" s="217"/>
      <c r="C429" s="218"/>
      <c r="D429" s="209"/>
      <c r="E429" s="219">
        <f t="shared" si="7"/>
        <v>0</v>
      </c>
      <c r="F429" s="219"/>
      <c r="G429" s="219"/>
      <c r="H429" s="219"/>
      <c r="I429" s="219"/>
      <c r="J429" s="219"/>
      <c r="K429" s="219"/>
      <c r="L429" s="219"/>
      <c r="M429" s="219"/>
      <c r="N429" s="219"/>
      <c r="O429" s="210"/>
      <c r="P429" s="210"/>
      <c r="Q429" s="210"/>
      <c r="R429" s="210"/>
      <c r="S429" s="210"/>
    </row>
    <row r="430" spans="1:19" ht="21.75" customHeight="1">
      <c r="A430" s="216"/>
      <c r="B430" s="217"/>
      <c r="C430" s="218"/>
      <c r="D430" s="209"/>
      <c r="E430" s="219">
        <f t="shared" si="7"/>
        <v>0</v>
      </c>
      <c r="F430" s="219"/>
      <c r="G430" s="219"/>
      <c r="H430" s="219"/>
      <c r="I430" s="219"/>
      <c r="J430" s="219"/>
      <c r="K430" s="219"/>
      <c r="L430" s="219"/>
      <c r="M430" s="219"/>
      <c r="N430" s="219"/>
      <c r="O430" s="210"/>
      <c r="P430" s="210"/>
      <c r="Q430" s="210"/>
      <c r="R430" s="210"/>
      <c r="S430" s="210"/>
    </row>
    <row r="431" spans="1:19" ht="21.75" customHeight="1">
      <c r="A431" s="216"/>
      <c r="B431" s="217"/>
      <c r="C431" s="218"/>
      <c r="D431" s="209"/>
      <c r="E431" s="219">
        <f t="shared" si="7"/>
        <v>0</v>
      </c>
      <c r="F431" s="219"/>
      <c r="G431" s="219"/>
      <c r="H431" s="219"/>
      <c r="I431" s="219"/>
      <c r="J431" s="219"/>
      <c r="K431" s="219"/>
      <c r="L431" s="219"/>
      <c r="M431" s="219"/>
      <c r="N431" s="219"/>
      <c r="O431" s="210"/>
      <c r="P431" s="210"/>
      <c r="Q431" s="210"/>
      <c r="R431" s="210"/>
      <c r="S431" s="210"/>
    </row>
    <row r="432" spans="1:19" ht="21.75" customHeight="1">
      <c r="A432" s="216"/>
      <c r="B432" s="217"/>
      <c r="C432" s="218"/>
      <c r="D432" s="209"/>
      <c r="E432" s="219">
        <f t="shared" si="7"/>
        <v>0</v>
      </c>
      <c r="F432" s="219"/>
      <c r="G432" s="219"/>
      <c r="H432" s="219"/>
      <c r="I432" s="219"/>
      <c r="J432" s="219"/>
      <c r="K432" s="219"/>
      <c r="L432" s="219"/>
      <c r="M432" s="219"/>
      <c r="N432" s="219"/>
      <c r="O432" s="210"/>
      <c r="P432" s="210"/>
      <c r="Q432" s="210"/>
      <c r="R432" s="210"/>
      <c r="S432" s="210"/>
    </row>
    <row r="433" spans="1:19" ht="21.75" customHeight="1">
      <c r="A433" s="216"/>
      <c r="B433" s="217"/>
      <c r="C433" s="218"/>
      <c r="D433" s="209"/>
      <c r="E433" s="219">
        <f t="shared" si="7"/>
        <v>0</v>
      </c>
      <c r="F433" s="219"/>
      <c r="G433" s="219"/>
      <c r="H433" s="219"/>
      <c r="I433" s="219"/>
      <c r="J433" s="219"/>
      <c r="K433" s="219"/>
      <c r="L433" s="219"/>
      <c r="M433" s="219"/>
      <c r="N433" s="219"/>
      <c r="O433" s="210"/>
      <c r="P433" s="210"/>
      <c r="Q433" s="210"/>
      <c r="R433" s="210"/>
      <c r="S433" s="210"/>
    </row>
    <row r="434" spans="1:19" ht="21.75" customHeight="1">
      <c r="A434" s="216"/>
      <c r="B434" s="217"/>
      <c r="C434" s="218"/>
      <c r="D434" s="209"/>
      <c r="E434" s="219">
        <f t="shared" si="7"/>
        <v>0</v>
      </c>
      <c r="F434" s="219"/>
      <c r="G434" s="219"/>
      <c r="H434" s="219"/>
      <c r="I434" s="219"/>
      <c r="J434" s="219"/>
      <c r="K434" s="219"/>
      <c r="L434" s="219"/>
      <c r="M434" s="219"/>
      <c r="N434" s="219"/>
      <c r="O434" s="210"/>
      <c r="P434" s="210"/>
      <c r="Q434" s="210"/>
      <c r="R434" s="210"/>
      <c r="S434" s="210"/>
    </row>
    <row r="435" spans="1:19" ht="21.75" customHeight="1">
      <c r="A435" s="216"/>
      <c r="B435" s="217"/>
      <c r="C435" s="218"/>
      <c r="D435" s="209"/>
      <c r="E435" s="219">
        <f t="shared" si="7"/>
        <v>0</v>
      </c>
      <c r="F435" s="219"/>
      <c r="G435" s="219"/>
      <c r="H435" s="219"/>
      <c r="I435" s="219"/>
      <c r="J435" s="219"/>
      <c r="K435" s="219"/>
      <c r="L435" s="219"/>
      <c r="M435" s="219"/>
      <c r="N435" s="219"/>
      <c r="O435" s="210"/>
      <c r="P435" s="210"/>
      <c r="Q435" s="210"/>
      <c r="R435" s="210"/>
      <c r="S435" s="210"/>
    </row>
    <row r="436" spans="1:19" ht="21.75" customHeight="1">
      <c r="A436" s="216"/>
      <c r="B436" s="217"/>
      <c r="C436" s="218"/>
      <c r="D436" s="209"/>
      <c r="E436" s="219">
        <f t="shared" si="7"/>
        <v>0</v>
      </c>
      <c r="F436" s="219"/>
      <c r="G436" s="219"/>
      <c r="H436" s="219"/>
      <c r="I436" s="219"/>
      <c r="J436" s="219"/>
      <c r="K436" s="219"/>
      <c r="L436" s="219"/>
      <c r="M436" s="219"/>
      <c r="N436" s="219"/>
      <c r="O436" s="210"/>
      <c r="P436" s="210"/>
      <c r="Q436" s="210"/>
      <c r="R436" s="210"/>
      <c r="S436" s="210"/>
    </row>
    <row r="437" spans="1:19" ht="21.75" customHeight="1">
      <c r="A437" s="216"/>
      <c r="B437" s="217"/>
      <c r="C437" s="218"/>
      <c r="D437" s="209"/>
      <c r="E437" s="219">
        <f t="shared" si="7"/>
        <v>0</v>
      </c>
      <c r="F437" s="219"/>
      <c r="G437" s="219"/>
      <c r="H437" s="219"/>
      <c r="I437" s="219"/>
      <c r="J437" s="219"/>
      <c r="K437" s="219"/>
      <c r="L437" s="219"/>
      <c r="M437" s="219"/>
      <c r="N437" s="219"/>
      <c r="O437" s="210"/>
      <c r="P437" s="210"/>
      <c r="Q437" s="210"/>
      <c r="R437" s="210"/>
      <c r="S437" s="210"/>
    </row>
    <row r="438" spans="1:19" ht="21.75" customHeight="1">
      <c r="A438" s="216"/>
      <c r="B438" s="217"/>
      <c r="C438" s="218"/>
      <c r="D438" s="209"/>
      <c r="E438" s="219">
        <f t="shared" si="7"/>
        <v>0</v>
      </c>
      <c r="F438" s="219"/>
      <c r="G438" s="219"/>
      <c r="H438" s="219"/>
      <c r="I438" s="219"/>
      <c r="J438" s="219"/>
      <c r="K438" s="219"/>
      <c r="L438" s="219"/>
      <c r="M438" s="219"/>
      <c r="N438" s="219"/>
      <c r="O438" s="210"/>
      <c r="P438" s="210"/>
      <c r="Q438" s="210"/>
      <c r="R438" s="210"/>
      <c r="S438" s="210"/>
    </row>
    <row r="439" spans="1:19" ht="21.75" customHeight="1">
      <c r="A439" s="216"/>
      <c r="B439" s="217"/>
      <c r="C439" s="218"/>
      <c r="D439" s="209"/>
      <c r="E439" s="219">
        <f t="shared" si="7"/>
        <v>0</v>
      </c>
      <c r="F439" s="219"/>
      <c r="G439" s="219"/>
      <c r="H439" s="219"/>
      <c r="I439" s="219"/>
      <c r="J439" s="219"/>
      <c r="K439" s="219"/>
      <c r="L439" s="219"/>
      <c r="M439" s="219"/>
      <c r="N439" s="219"/>
      <c r="O439" s="210"/>
      <c r="P439" s="210"/>
      <c r="Q439" s="210"/>
      <c r="R439" s="210"/>
      <c r="S439" s="210"/>
    </row>
    <row r="440" spans="1:19" ht="21.75" customHeight="1">
      <c r="A440" s="216"/>
      <c r="B440" s="217"/>
      <c r="C440" s="218"/>
      <c r="D440" s="209"/>
      <c r="E440" s="219">
        <f t="shared" si="7"/>
        <v>0</v>
      </c>
      <c r="F440" s="219"/>
      <c r="G440" s="219"/>
      <c r="H440" s="219"/>
      <c r="I440" s="219"/>
      <c r="J440" s="219"/>
      <c r="K440" s="219"/>
      <c r="L440" s="219"/>
      <c r="M440" s="219"/>
      <c r="N440" s="219"/>
      <c r="O440" s="210"/>
      <c r="P440" s="210"/>
      <c r="Q440" s="210"/>
      <c r="R440" s="210"/>
      <c r="S440" s="210"/>
    </row>
    <row r="441" spans="1:19" ht="21.75" customHeight="1">
      <c r="A441" s="216"/>
      <c r="B441" s="217"/>
      <c r="C441" s="218"/>
      <c r="D441" s="209"/>
      <c r="E441" s="219">
        <f t="shared" si="7"/>
        <v>0</v>
      </c>
      <c r="F441" s="219"/>
      <c r="G441" s="219"/>
      <c r="H441" s="219"/>
      <c r="I441" s="219"/>
      <c r="J441" s="219"/>
      <c r="K441" s="219"/>
      <c r="L441" s="219"/>
      <c r="M441" s="219"/>
      <c r="N441" s="219"/>
      <c r="O441" s="210"/>
      <c r="P441" s="210"/>
      <c r="Q441" s="210"/>
      <c r="R441" s="210"/>
      <c r="S441" s="210"/>
    </row>
    <row r="442" spans="1:19" ht="21.75" customHeight="1">
      <c r="A442" s="216"/>
      <c r="B442" s="217"/>
      <c r="C442" s="218"/>
      <c r="D442" s="209"/>
      <c r="E442" s="219">
        <f t="shared" si="7"/>
        <v>0</v>
      </c>
      <c r="F442" s="219"/>
      <c r="G442" s="219"/>
      <c r="H442" s="219"/>
      <c r="I442" s="219"/>
      <c r="J442" s="219"/>
      <c r="K442" s="219"/>
      <c r="L442" s="219"/>
      <c r="M442" s="219"/>
      <c r="N442" s="219"/>
      <c r="O442" s="210"/>
      <c r="P442" s="210"/>
      <c r="Q442" s="210"/>
      <c r="R442" s="210"/>
      <c r="S442" s="210"/>
    </row>
    <row r="443" spans="1:19" ht="21.75" customHeight="1">
      <c r="A443" s="216"/>
      <c r="B443" s="217"/>
      <c r="C443" s="218"/>
      <c r="D443" s="209"/>
      <c r="E443" s="219">
        <f t="shared" si="7"/>
        <v>0</v>
      </c>
      <c r="F443" s="219"/>
      <c r="G443" s="219"/>
      <c r="H443" s="219"/>
      <c r="I443" s="219"/>
      <c r="J443" s="219"/>
      <c r="K443" s="219"/>
      <c r="L443" s="219"/>
      <c r="M443" s="219"/>
      <c r="N443" s="219"/>
      <c r="O443" s="210"/>
      <c r="P443" s="210"/>
      <c r="Q443" s="210"/>
      <c r="R443" s="210"/>
      <c r="S443" s="210"/>
    </row>
    <row r="444" spans="1:19" ht="21.75" customHeight="1">
      <c r="A444" s="216"/>
      <c r="B444" s="217"/>
      <c r="C444" s="218"/>
      <c r="D444" s="209"/>
      <c r="E444" s="219">
        <f t="shared" si="7"/>
        <v>0</v>
      </c>
      <c r="F444" s="219"/>
      <c r="G444" s="219"/>
      <c r="H444" s="219"/>
      <c r="I444" s="219"/>
      <c r="J444" s="219"/>
      <c r="K444" s="219"/>
      <c r="L444" s="219"/>
      <c r="M444" s="219"/>
      <c r="N444" s="219"/>
      <c r="O444" s="210"/>
      <c r="P444" s="210"/>
      <c r="Q444" s="210"/>
      <c r="R444" s="210"/>
      <c r="S444" s="210"/>
    </row>
    <row r="445" spans="1:19" ht="21.75" customHeight="1">
      <c r="A445" s="216"/>
      <c r="B445" s="217"/>
      <c r="C445" s="218"/>
      <c r="D445" s="209"/>
      <c r="E445" s="219">
        <f t="shared" si="7"/>
        <v>0</v>
      </c>
      <c r="F445" s="219"/>
      <c r="G445" s="219"/>
      <c r="H445" s="219"/>
      <c r="I445" s="219"/>
      <c r="J445" s="219"/>
      <c r="K445" s="219"/>
      <c r="L445" s="219"/>
      <c r="M445" s="219"/>
      <c r="N445" s="219"/>
      <c r="O445" s="210"/>
      <c r="P445" s="210"/>
      <c r="Q445" s="210"/>
      <c r="R445" s="210"/>
      <c r="S445" s="210"/>
    </row>
    <row r="446" spans="1:19" ht="21.75" customHeight="1">
      <c r="A446" s="216"/>
      <c r="B446" s="217"/>
      <c r="C446" s="218"/>
      <c r="D446" s="209"/>
      <c r="E446" s="219">
        <f t="shared" si="7"/>
        <v>0</v>
      </c>
      <c r="F446" s="219"/>
      <c r="G446" s="219"/>
      <c r="H446" s="219"/>
      <c r="I446" s="219"/>
      <c r="J446" s="219"/>
      <c r="K446" s="219"/>
      <c r="L446" s="219"/>
      <c r="M446" s="219"/>
      <c r="N446" s="219"/>
      <c r="O446" s="210"/>
      <c r="P446" s="210"/>
      <c r="Q446" s="210"/>
      <c r="R446" s="210"/>
      <c r="S446" s="210"/>
    </row>
    <row r="447" spans="1:19" ht="21.75" customHeight="1">
      <c r="A447" s="216"/>
      <c r="B447" s="217"/>
      <c r="C447" s="218"/>
      <c r="D447" s="209"/>
      <c r="E447" s="219">
        <f t="shared" si="7"/>
        <v>0</v>
      </c>
      <c r="F447" s="219"/>
      <c r="G447" s="219"/>
      <c r="H447" s="219"/>
      <c r="I447" s="219"/>
      <c r="J447" s="219"/>
      <c r="K447" s="219"/>
      <c r="L447" s="219"/>
      <c r="M447" s="219"/>
      <c r="N447" s="219"/>
      <c r="O447" s="210"/>
      <c r="P447" s="210"/>
      <c r="Q447" s="210"/>
      <c r="R447" s="210"/>
      <c r="S447" s="210"/>
    </row>
    <row r="448" spans="1:19" ht="21.75" customHeight="1">
      <c r="A448" s="216"/>
      <c r="B448" s="217"/>
      <c r="C448" s="218"/>
      <c r="D448" s="209"/>
      <c r="E448" s="219">
        <f t="shared" si="7"/>
        <v>0</v>
      </c>
      <c r="F448" s="219"/>
      <c r="G448" s="219"/>
      <c r="H448" s="219"/>
      <c r="I448" s="219"/>
      <c r="J448" s="219"/>
      <c r="K448" s="219"/>
      <c r="L448" s="219"/>
      <c r="M448" s="219"/>
      <c r="N448" s="219"/>
      <c r="O448" s="210"/>
      <c r="P448" s="210"/>
      <c r="Q448" s="210"/>
      <c r="R448" s="210"/>
      <c r="S448" s="210"/>
    </row>
    <row r="449" spans="1:19" ht="21.75" customHeight="1">
      <c r="A449" s="216"/>
      <c r="B449" s="217"/>
      <c r="C449" s="218"/>
      <c r="D449" s="209"/>
      <c r="E449" s="219">
        <f t="shared" ref="E449:E512" si="8">SUM(F449:O449)</f>
        <v>0</v>
      </c>
      <c r="F449" s="219"/>
      <c r="G449" s="219"/>
      <c r="H449" s="219"/>
      <c r="I449" s="219"/>
      <c r="J449" s="219"/>
      <c r="K449" s="219"/>
      <c r="L449" s="219"/>
      <c r="M449" s="219"/>
      <c r="N449" s="219"/>
      <c r="O449" s="210"/>
      <c r="P449" s="210"/>
      <c r="Q449" s="210"/>
      <c r="R449" s="210"/>
      <c r="S449" s="210"/>
    </row>
    <row r="450" spans="1:19" ht="21.75" customHeight="1">
      <c r="A450" s="216"/>
      <c r="B450" s="217"/>
      <c r="C450" s="218"/>
      <c r="D450" s="209"/>
      <c r="E450" s="219">
        <f t="shared" si="8"/>
        <v>0</v>
      </c>
      <c r="F450" s="219"/>
      <c r="G450" s="219"/>
      <c r="H450" s="219"/>
      <c r="I450" s="219"/>
      <c r="J450" s="219"/>
      <c r="K450" s="219"/>
      <c r="L450" s="219"/>
      <c r="M450" s="219"/>
      <c r="N450" s="219"/>
      <c r="O450" s="210"/>
      <c r="P450" s="210"/>
      <c r="Q450" s="210"/>
      <c r="R450" s="210"/>
      <c r="S450" s="210"/>
    </row>
    <row r="451" spans="1:19" ht="21.75" customHeight="1">
      <c r="A451" s="216"/>
      <c r="B451" s="217"/>
      <c r="C451" s="218"/>
      <c r="D451" s="209"/>
      <c r="E451" s="219">
        <f t="shared" si="8"/>
        <v>0</v>
      </c>
      <c r="F451" s="219"/>
      <c r="G451" s="219"/>
      <c r="H451" s="219"/>
      <c r="I451" s="219"/>
      <c r="J451" s="219"/>
      <c r="K451" s="219"/>
      <c r="L451" s="219"/>
      <c r="M451" s="219"/>
      <c r="N451" s="219"/>
      <c r="O451" s="210"/>
      <c r="P451" s="210"/>
      <c r="Q451" s="210"/>
      <c r="R451" s="210"/>
      <c r="S451" s="210"/>
    </row>
    <row r="452" spans="1:19" ht="21.75" customHeight="1">
      <c r="A452" s="216"/>
      <c r="B452" s="217"/>
      <c r="C452" s="218"/>
      <c r="D452" s="209"/>
      <c r="E452" s="219">
        <f t="shared" si="8"/>
        <v>0</v>
      </c>
      <c r="F452" s="219"/>
      <c r="G452" s="219"/>
      <c r="H452" s="219"/>
      <c r="I452" s="219"/>
      <c r="J452" s="219"/>
      <c r="K452" s="219"/>
      <c r="L452" s="219"/>
      <c r="M452" s="219"/>
      <c r="N452" s="219"/>
      <c r="O452" s="210"/>
      <c r="P452" s="210"/>
      <c r="Q452" s="210"/>
      <c r="R452" s="210"/>
      <c r="S452" s="210"/>
    </row>
    <row r="453" spans="1:19" ht="21.75" customHeight="1">
      <c r="A453" s="216"/>
      <c r="B453" s="217"/>
      <c r="C453" s="218"/>
      <c r="D453" s="209"/>
      <c r="E453" s="219">
        <f t="shared" si="8"/>
        <v>0</v>
      </c>
      <c r="F453" s="219"/>
      <c r="G453" s="219"/>
      <c r="H453" s="219"/>
      <c r="I453" s="219"/>
      <c r="J453" s="219"/>
      <c r="K453" s="219"/>
      <c r="L453" s="219"/>
      <c r="M453" s="219"/>
      <c r="N453" s="219"/>
      <c r="O453" s="210"/>
      <c r="P453" s="210"/>
      <c r="Q453" s="210"/>
      <c r="R453" s="210"/>
      <c r="S453" s="210"/>
    </row>
    <row r="454" spans="1:19" ht="21.75" customHeight="1">
      <c r="A454" s="216"/>
      <c r="B454" s="217"/>
      <c r="C454" s="218"/>
      <c r="D454" s="209"/>
      <c r="E454" s="219">
        <f t="shared" si="8"/>
        <v>0</v>
      </c>
      <c r="F454" s="219"/>
      <c r="G454" s="219"/>
      <c r="H454" s="219"/>
      <c r="I454" s="219"/>
      <c r="J454" s="219"/>
      <c r="K454" s="219"/>
      <c r="L454" s="219"/>
      <c r="M454" s="219"/>
      <c r="N454" s="219"/>
      <c r="O454" s="210"/>
      <c r="P454" s="210"/>
      <c r="Q454" s="210"/>
      <c r="R454" s="210"/>
      <c r="S454" s="210"/>
    </row>
    <row r="455" spans="1:19" ht="21.75" customHeight="1">
      <c r="A455" s="216"/>
      <c r="B455" s="217"/>
      <c r="C455" s="218"/>
      <c r="D455" s="209"/>
      <c r="E455" s="219">
        <f t="shared" si="8"/>
        <v>0</v>
      </c>
      <c r="F455" s="219"/>
      <c r="G455" s="219"/>
      <c r="H455" s="219"/>
      <c r="I455" s="219"/>
      <c r="J455" s="219"/>
      <c r="K455" s="219"/>
      <c r="L455" s="219"/>
      <c r="M455" s="219"/>
      <c r="N455" s="219"/>
      <c r="O455" s="210"/>
      <c r="P455" s="210"/>
      <c r="Q455" s="210"/>
      <c r="R455" s="210"/>
      <c r="S455" s="210"/>
    </row>
    <row r="456" spans="1:19" ht="21.75" customHeight="1">
      <c r="A456" s="216"/>
      <c r="B456" s="217"/>
      <c r="C456" s="218"/>
      <c r="D456" s="209"/>
      <c r="E456" s="219">
        <f t="shared" si="8"/>
        <v>0</v>
      </c>
      <c r="F456" s="219"/>
      <c r="G456" s="219"/>
      <c r="H456" s="219"/>
      <c r="I456" s="219"/>
      <c r="J456" s="219"/>
      <c r="K456" s="219"/>
      <c r="L456" s="219"/>
      <c r="M456" s="219"/>
      <c r="N456" s="219"/>
      <c r="O456" s="210"/>
      <c r="P456" s="210"/>
      <c r="Q456" s="210"/>
      <c r="R456" s="210"/>
      <c r="S456" s="210"/>
    </row>
    <row r="457" spans="1:19" ht="21.75" customHeight="1">
      <c r="A457" s="216"/>
      <c r="B457" s="217"/>
      <c r="C457" s="218"/>
      <c r="D457" s="209"/>
      <c r="E457" s="219">
        <f t="shared" si="8"/>
        <v>0</v>
      </c>
      <c r="F457" s="219"/>
      <c r="G457" s="219"/>
      <c r="H457" s="219"/>
      <c r="I457" s="219"/>
      <c r="J457" s="219"/>
      <c r="K457" s="219"/>
      <c r="L457" s="219"/>
      <c r="M457" s="219"/>
      <c r="N457" s="219"/>
      <c r="O457" s="210"/>
      <c r="P457" s="210"/>
      <c r="Q457" s="210"/>
      <c r="R457" s="210"/>
      <c r="S457" s="210"/>
    </row>
    <row r="458" spans="1:19" ht="21.75" customHeight="1">
      <c r="A458" s="216"/>
      <c r="B458" s="217"/>
      <c r="C458" s="218"/>
      <c r="D458" s="209"/>
      <c r="E458" s="219">
        <f t="shared" si="8"/>
        <v>0</v>
      </c>
      <c r="F458" s="219"/>
      <c r="G458" s="219"/>
      <c r="H458" s="219"/>
      <c r="I458" s="219"/>
      <c r="J458" s="219"/>
      <c r="K458" s="219"/>
      <c r="L458" s="219"/>
      <c r="M458" s="219"/>
      <c r="N458" s="219"/>
      <c r="O458" s="210"/>
      <c r="P458" s="210"/>
      <c r="Q458" s="210"/>
      <c r="R458" s="210"/>
      <c r="S458" s="210"/>
    </row>
    <row r="459" spans="1:19" ht="21.75" customHeight="1">
      <c r="A459" s="216"/>
      <c r="B459" s="217"/>
      <c r="C459" s="218"/>
      <c r="D459" s="209"/>
      <c r="E459" s="219">
        <f t="shared" si="8"/>
        <v>0</v>
      </c>
      <c r="F459" s="219"/>
      <c r="G459" s="219"/>
      <c r="H459" s="219"/>
      <c r="I459" s="219"/>
      <c r="J459" s="219"/>
      <c r="K459" s="219"/>
      <c r="L459" s="219"/>
      <c r="M459" s="219"/>
      <c r="N459" s="219"/>
      <c r="O459" s="210"/>
      <c r="P459" s="210"/>
      <c r="Q459" s="210"/>
      <c r="R459" s="210"/>
      <c r="S459" s="210"/>
    </row>
    <row r="460" spans="1:19" ht="21.75" customHeight="1">
      <c r="A460" s="216"/>
      <c r="B460" s="217"/>
      <c r="C460" s="218"/>
      <c r="D460" s="209"/>
      <c r="E460" s="219">
        <f t="shared" si="8"/>
        <v>0</v>
      </c>
      <c r="F460" s="219"/>
      <c r="G460" s="219"/>
      <c r="H460" s="219"/>
      <c r="I460" s="219"/>
      <c r="J460" s="219"/>
      <c r="K460" s="219"/>
      <c r="L460" s="219"/>
      <c r="M460" s="219"/>
      <c r="N460" s="219"/>
      <c r="O460" s="210"/>
      <c r="P460" s="210"/>
      <c r="Q460" s="210"/>
      <c r="R460" s="210"/>
      <c r="S460" s="210"/>
    </row>
    <row r="461" spans="1:19" ht="21.75" customHeight="1">
      <c r="A461" s="216"/>
      <c r="B461" s="217"/>
      <c r="C461" s="218"/>
      <c r="D461" s="209"/>
      <c r="E461" s="219">
        <f t="shared" si="8"/>
        <v>0</v>
      </c>
      <c r="F461" s="219"/>
      <c r="G461" s="219"/>
      <c r="H461" s="219"/>
      <c r="I461" s="219"/>
      <c r="J461" s="219"/>
      <c r="K461" s="219"/>
      <c r="L461" s="219"/>
      <c r="M461" s="219"/>
      <c r="N461" s="219"/>
      <c r="O461" s="210"/>
      <c r="P461" s="210"/>
      <c r="Q461" s="210"/>
      <c r="R461" s="210"/>
      <c r="S461" s="210"/>
    </row>
    <row r="462" spans="1:19" ht="21.75" customHeight="1">
      <c r="A462" s="216"/>
      <c r="B462" s="217"/>
      <c r="C462" s="218"/>
      <c r="D462" s="209"/>
      <c r="E462" s="219">
        <f t="shared" si="8"/>
        <v>0</v>
      </c>
      <c r="F462" s="219"/>
      <c r="G462" s="219"/>
      <c r="H462" s="219"/>
      <c r="I462" s="219"/>
      <c r="J462" s="219"/>
      <c r="K462" s="219"/>
      <c r="L462" s="219"/>
      <c r="M462" s="219"/>
      <c r="N462" s="219"/>
      <c r="O462" s="210"/>
      <c r="P462" s="210"/>
      <c r="Q462" s="210"/>
      <c r="R462" s="210"/>
      <c r="S462" s="210"/>
    </row>
    <row r="463" spans="1:19" ht="21.75" customHeight="1">
      <c r="A463" s="216"/>
      <c r="B463" s="217"/>
      <c r="C463" s="218"/>
      <c r="D463" s="209"/>
      <c r="E463" s="219">
        <f t="shared" si="8"/>
        <v>0</v>
      </c>
      <c r="F463" s="219"/>
      <c r="G463" s="219"/>
      <c r="H463" s="219"/>
      <c r="I463" s="219"/>
      <c r="J463" s="219"/>
      <c r="K463" s="219"/>
      <c r="L463" s="219"/>
      <c r="M463" s="219"/>
      <c r="N463" s="219"/>
      <c r="O463" s="210"/>
      <c r="P463" s="210"/>
      <c r="Q463" s="210"/>
      <c r="R463" s="210"/>
      <c r="S463" s="210"/>
    </row>
    <row r="464" spans="1:19" ht="21.75" customHeight="1">
      <c r="A464" s="216"/>
      <c r="B464" s="217"/>
      <c r="C464" s="218"/>
      <c r="D464" s="209"/>
      <c r="E464" s="219">
        <f t="shared" si="8"/>
        <v>0</v>
      </c>
      <c r="F464" s="219"/>
      <c r="G464" s="219"/>
      <c r="H464" s="219"/>
      <c r="I464" s="219"/>
      <c r="J464" s="219"/>
      <c r="K464" s="219"/>
      <c r="L464" s="219"/>
      <c r="M464" s="219"/>
      <c r="N464" s="219"/>
      <c r="O464" s="210"/>
      <c r="P464" s="210"/>
      <c r="Q464" s="210"/>
      <c r="R464" s="210"/>
      <c r="S464" s="210"/>
    </row>
    <row r="465" spans="1:19" ht="21.75" customHeight="1">
      <c r="A465" s="216"/>
      <c r="B465" s="217"/>
      <c r="C465" s="218"/>
      <c r="D465" s="209"/>
      <c r="E465" s="219">
        <f t="shared" si="8"/>
        <v>0</v>
      </c>
      <c r="F465" s="219"/>
      <c r="G465" s="219"/>
      <c r="H465" s="219"/>
      <c r="I465" s="219"/>
      <c r="J465" s="219"/>
      <c r="K465" s="219"/>
      <c r="L465" s="219"/>
      <c r="M465" s="219"/>
      <c r="N465" s="219"/>
      <c r="O465" s="210"/>
      <c r="P465" s="210"/>
      <c r="Q465" s="210"/>
      <c r="R465" s="210"/>
      <c r="S465" s="210"/>
    </row>
    <row r="466" spans="1:19" ht="21.75" customHeight="1">
      <c r="A466" s="216"/>
      <c r="B466" s="217"/>
      <c r="C466" s="218"/>
      <c r="D466" s="209"/>
      <c r="E466" s="219">
        <f t="shared" si="8"/>
        <v>0</v>
      </c>
      <c r="F466" s="219"/>
      <c r="G466" s="219"/>
      <c r="H466" s="219"/>
      <c r="I466" s="219"/>
      <c r="J466" s="219"/>
      <c r="K466" s="219"/>
      <c r="L466" s="219"/>
      <c r="M466" s="219"/>
      <c r="N466" s="219"/>
      <c r="O466" s="210"/>
      <c r="P466" s="210"/>
      <c r="Q466" s="210"/>
      <c r="R466" s="210"/>
      <c r="S466" s="210"/>
    </row>
    <row r="467" spans="1:19" ht="21.75" customHeight="1">
      <c r="A467" s="216"/>
      <c r="B467" s="217"/>
      <c r="C467" s="218"/>
      <c r="D467" s="209"/>
      <c r="E467" s="219">
        <f t="shared" si="8"/>
        <v>0</v>
      </c>
      <c r="F467" s="219"/>
      <c r="G467" s="219"/>
      <c r="H467" s="219"/>
      <c r="I467" s="219"/>
      <c r="J467" s="219"/>
      <c r="K467" s="219"/>
      <c r="L467" s="219"/>
      <c r="M467" s="219"/>
      <c r="N467" s="219"/>
      <c r="O467" s="210"/>
      <c r="P467" s="210"/>
      <c r="Q467" s="210"/>
      <c r="R467" s="210"/>
      <c r="S467" s="210"/>
    </row>
    <row r="468" spans="1:19" ht="21.75" customHeight="1">
      <c r="A468" s="216"/>
      <c r="B468" s="217"/>
      <c r="C468" s="218"/>
      <c r="D468" s="209"/>
      <c r="E468" s="219">
        <f t="shared" si="8"/>
        <v>0</v>
      </c>
      <c r="F468" s="219"/>
      <c r="G468" s="219"/>
      <c r="H468" s="219"/>
      <c r="I468" s="219"/>
      <c r="J468" s="219"/>
      <c r="K468" s="219"/>
      <c r="L468" s="219"/>
      <c r="M468" s="219"/>
      <c r="N468" s="219"/>
      <c r="O468" s="210"/>
      <c r="P468" s="210"/>
      <c r="Q468" s="210"/>
      <c r="R468" s="210"/>
      <c r="S468" s="210"/>
    </row>
    <row r="469" spans="1:19" ht="21.75" customHeight="1">
      <c r="A469" s="216"/>
      <c r="B469" s="217"/>
      <c r="C469" s="218"/>
      <c r="D469" s="209"/>
      <c r="E469" s="219">
        <f t="shared" si="8"/>
        <v>0</v>
      </c>
      <c r="F469" s="219"/>
      <c r="G469" s="219"/>
      <c r="H469" s="219"/>
      <c r="I469" s="219"/>
      <c r="J469" s="219"/>
      <c r="K469" s="219"/>
      <c r="L469" s="219"/>
      <c r="M469" s="219"/>
      <c r="N469" s="219"/>
      <c r="O469" s="210"/>
      <c r="P469" s="210"/>
      <c r="Q469" s="210"/>
      <c r="R469" s="210"/>
      <c r="S469" s="210"/>
    </row>
    <row r="470" spans="1:19" ht="21.75" customHeight="1">
      <c r="A470" s="216"/>
      <c r="B470" s="217"/>
      <c r="C470" s="218"/>
      <c r="D470" s="209"/>
      <c r="E470" s="219">
        <f t="shared" si="8"/>
        <v>0</v>
      </c>
      <c r="F470" s="219"/>
      <c r="G470" s="219"/>
      <c r="H470" s="219"/>
      <c r="I470" s="219"/>
      <c r="J470" s="219"/>
      <c r="K470" s="219"/>
      <c r="L470" s="219"/>
      <c r="M470" s="219"/>
      <c r="N470" s="219"/>
      <c r="O470" s="210"/>
      <c r="P470" s="210"/>
      <c r="Q470" s="210"/>
      <c r="R470" s="210"/>
      <c r="S470" s="210"/>
    </row>
    <row r="471" spans="1:19" ht="21.75" customHeight="1">
      <c r="A471" s="216"/>
      <c r="B471" s="217"/>
      <c r="C471" s="218"/>
      <c r="D471" s="209"/>
      <c r="E471" s="219">
        <f t="shared" si="8"/>
        <v>0</v>
      </c>
      <c r="F471" s="219"/>
      <c r="G471" s="219"/>
      <c r="H471" s="219"/>
      <c r="I471" s="219"/>
      <c r="J471" s="219"/>
      <c r="K471" s="219"/>
      <c r="L471" s="219"/>
      <c r="M471" s="219"/>
      <c r="N471" s="219"/>
      <c r="O471" s="210"/>
      <c r="P471" s="210"/>
      <c r="Q471" s="210"/>
      <c r="R471" s="210"/>
      <c r="S471" s="210"/>
    </row>
    <row r="472" spans="1:19" ht="21.75" customHeight="1">
      <c r="A472" s="216"/>
      <c r="B472" s="217"/>
      <c r="C472" s="218"/>
      <c r="D472" s="209"/>
      <c r="E472" s="219">
        <f t="shared" si="8"/>
        <v>0</v>
      </c>
      <c r="F472" s="219"/>
      <c r="G472" s="219"/>
      <c r="H472" s="219"/>
      <c r="I472" s="219"/>
      <c r="J472" s="219"/>
      <c r="K472" s="219"/>
      <c r="L472" s="219"/>
      <c r="M472" s="219"/>
      <c r="N472" s="219"/>
      <c r="O472" s="210"/>
      <c r="P472" s="210"/>
      <c r="Q472" s="210"/>
      <c r="R472" s="210"/>
      <c r="S472" s="210"/>
    </row>
    <row r="473" spans="1:19" ht="21.75" customHeight="1">
      <c r="A473" s="216"/>
      <c r="B473" s="217"/>
      <c r="C473" s="218"/>
      <c r="D473" s="209"/>
      <c r="E473" s="219">
        <f t="shared" si="8"/>
        <v>0</v>
      </c>
      <c r="F473" s="219"/>
      <c r="G473" s="219"/>
      <c r="H473" s="219"/>
      <c r="I473" s="219"/>
      <c r="J473" s="219"/>
      <c r="K473" s="219"/>
      <c r="L473" s="219"/>
      <c r="M473" s="219"/>
      <c r="N473" s="219"/>
      <c r="O473" s="210"/>
      <c r="P473" s="210"/>
      <c r="Q473" s="210"/>
      <c r="R473" s="210"/>
      <c r="S473" s="210"/>
    </row>
    <row r="474" spans="1:19" ht="21.75" customHeight="1">
      <c r="A474" s="216"/>
      <c r="B474" s="217"/>
      <c r="C474" s="218"/>
      <c r="D474" s="209"/>
      <c r="E474" s="219">
        <f t="shared" si="8"/>
        <v>0</v>
      </c>
      <c r="F474" s="219"/>
      <c r="G474" s="219"/>
      <c r="H474" s="219"/>
      <c r="I474" s="219"/>
      <c r="J474" s="219"/>
      <c r="K474" s="219"/>
      <c r="L474" s="219"/>
      <c r="M474" s="219"/>
      <c r="N474" s="219"/>
      <c r="O474" s="210"/>
      <c r="P474" s="210"/>
      <c r="Q474" s="210"/>
      <c r="R474" s="210"/>
      <c r="S474" s="210"/>
    </row>
    <row r="475" spans="1:19" ht="21.75" customHeight="1">
      <c r="A475" s="216"/>
      <c r="B475" s="217"/>
      <c r="C475" s="218"/>
      <c r="D475" s="209"/>
      <c r="E475" s="219">
        <f t="shared" si="8"/>
        <v>0</v>
      </c>
      <c r="F475" s="219"/>
      <c r="G475" s="219"/>
      <c r="H475" s="219"/>
      <c r="I475" s="219"/>
      <c r="J475" s="219"/>
      <c r="K475" s="219"/>
      <c r="L475" s="219"/>
      <c r="M475" s="219"/>
      <c r="N475" s="219"/>
      <c r="O475" s="210"/>
      <c r="P475" s="210"/>
      <c r="Q475" s="210"/>
      <c r="R475" s="210"/>
      <c r="S475" s="210"/>
    </row>
    <row r="476" spans="1:19" ht="21.75" customHeight="1">
      <c r="A476" s="216"/>
      <c r="B476" s="217"/>
      <c r="C476" s="218"/>
      <c r="D476" s="209"/>
      <c r="E476" s="219">
        <f t="shared" si="8"/>
        <v>0</v>
      </c>
      <c r="F476" s="219"/>
      <c r="G476" s="219"/>
      <c r="H476" s="219"/>
      <c r="I476" s="219"/>
      <c r="J476" s="219"/>
      <c r="K476" s="219"/>
      <c r="L476" s="219"/>
      <c r="M476" s="219"/>
      <c r="N476" s="219"/>
      <c r="O476" s="210"/>
      <c r="P476" s="210"/>
      <c r="Q476" s="210"/>
      <c r="R476" s="210"/>
      <c r="S476" s="210"/>
    </row>
    <row r="477" spans="1:19" ht="21.75" customHeight="1">
      <c r="A477" s="216"/>
      <c r="B477" s="217"/>
      <c r="C477" s="218"/>
      <c r="D477" s="209"/>
      <c r="E477" s="219">
        <f t="shared" si="8"/>
        <v>0</v>
      </c>
      <c r="F477" s="219"/>
      <c r="G477" s="219"/>
      <c r="H477" s="219"/>
      <c r="I477" s="219"/>
      <c r="J477" s="219"/>
      <c r="K477" s="219"/>
      <c r="L477" s="219"/>
      <c r="M477" s="219"/>
      <c r="N477" s="219"/>
      <c r="O477" s="210"/>
      <c r="P477" s="210"/>
      <c r="Q477" s="210"/>
      <c r="R477" s="210"/>
      <c r="S477" s="210"/>
    </row>
    <row r="478" spans="1:19" ht="21.75" customHeight="1">
      <c r="A478" s="216"/>
      <c r="B478" s="217"/>
      <c r="C478" s="218"/>
      <c r="D478" s="209"/>
      <c r="E478" s="219">
        <f t="shared" si="8"/>
        <v>0</v>
      </c>
      <c r="F478" s="219"/>
      <c r="G478" s="219"/>
      <c r="H478" s="219"/>
      <c r="I478" s="219"/>
      <c r="J478" s="219"/>
      <c r="K478" s="219"/>
      <c r="L478" s="219"/>
      <c r="M478" s="219"/>
      <c r="N478" s="219"/>
      <c r="O478" s="210"/>
      <c r="P478" s="210"/>
      <c r="Q478" s="210"/>
      <c r="R478" s="210"/>
      <c r="S478" s="210"/>
    </row>
    <row r="479" spans="1:19" ht="21.75" customHeight="1">
      <c r="A479" s="216"/>
      <c r="B479" s="217"/>
      <c r="C479" s="218"/>
      <c r="D479" s="209"/>
      <c r="E479" s="219">
        <f t="shared" si="8"/>
        <v>0</v>
      </c>
      <c r="F479" s="219"/>
      <c r="G479" s="219"/>
      <c r="H479" s="219"/>
      <c r="I479" s="219"/>
      <c r="J479" s="219"/>
      <c r="K479" s="219"/>
      <c r="L479" s="219"/>
      <c r="M479" s="219"/>
      <c r="N479" s="219"/>
      <c r="O479" s="210"/>
      <c r="P479" s="210"/>
      <c r="Q479" s="210"/>
      <c r="R479" s="210"/>
      <c r="S479" s="210"/>
    </row>
    <row r="480" spans="1:19" ht="21.75" customHeight="1">
      <c r="A480" s="216"/>
      <c r="B480" s="217"/>
      <c r="C480" s="218"/>
      <c r="D480" s="209"/>
      <c r="E480" s="219">
        <f t="shared" si="8"/>
        <v>0</v>
      </c>
      <c r="F480" s="219"/>
      <c r="G480" s="219"/>
      <c r="H480" s="219"/>
      <c r="I480" s="219"/>
      <c r="J480" s="219"/>
      <c r="K480" s="219"/>
      <c r="L480" s="219"/>
      <c r="M480" s="219"/>
      <c r="N480" s="219"/>
      <c r="O480" s="210"/>
      <c r="P480" s="210"/>
      <c r="Q480" s="210"/>
      <c r="R480" s="210"/>
      <c r="S480" s="210"/>
    </row>
    <row r="481" spans="1:19" ht="21.75" customHeight="1">
      <c r="A481" s="216"/>
      <c r="B481" s="217"/>
      <c r="C481" s="218"/>
      <c r="D481" s="209"/>
      <c r="E481" s="219">
        <f t="shared" si="8"/>
        <v>0</v>
      </c>
      <c r="F481" s="219"/>
      <c r="G481" s="219"/>
      <c r="H481" s="219"/>
      <c r="I481" s="219"/>
      <c r="J481" s="219"/>
      <c r="K481" s="219"/>
      <c r="L481" s="219"/>
      <c r="M481" s="219"/>
      <c r="N481" s="219"/>
      <c r="O481" s="210"/>
      <c r="P481" s="210"/>
      <c r="Q481" s="210"/>
      <c r="R481" s="210"/>
      <c r="S481" s="210"/>
    </row>
    <row r="482" spans="1:19" ht="21.75" customHeight="1">
      <c r="A482" s="216"/>
      <c r="B482" s="217"/>
      <c r="C482" s="218"/>
      <c r="D482" s="209"/>
      <c r="E482" s="219">
        <f t="shared" si="8"/>
        <v>0</v>
      </c>
      <c r="F482" s="219"/>
      <c r="G482" s="219"/>
      <c r="H482" s="219"/>
      <c r="I482" s="219"/>
      <c r="J482" s="219"/>
      <c r="K482" s="219"/>
      <c r="L482" s="219"/>
      <c r="M482" s="219"/>
      <c r="N482" s="219"/>
      <c r="O482" s="210"/>
      <c r="P482" s="210"/>
      <c r="Q482" s="210"/>
      <c r="R482" s="210"/>
      <c r="S482" s="210"/>
    </row>
    <row r="483" spans="1:19" ht="21.75" customHeight="1">
      <c r="A483" s="216"/>
      <c r="B483" s="217"/>
      <c r="C483" s="218"/>
      <c r="D483" s="209"/>
      <c r="E483" s="219">
        <f t="shared" si="8"/>
        <v>0</v>
      </c>
      <c r="F483" s="219"/>
      <c r="G483" s="219"/>
      <c r="H483" s="219"/>
      <c r="I483" s="219"/>
      <c r="J483" s="219"/>
      <c r="K483" s="219"/>
      <c r="L483" s="219"/>
      <c r="M483" s="219"/>
      <c r="N483" s="219"/>
      <c r="O483" s="210"/>
      <c r="P483" s="210"/>
      <c r="Q483" s="210"/>
      <c r="R483" s="210"/>
      <c r="S483" s="210"/>
    </row>
    <row r="484" spans="1:19" ht="21.75" customHeight="1">
      <c r="A484" s="216"/>
      <c r="B484" s="217"/>
      <c r="C484" s="218"/>
      <c r="D484" s="209"/>
      <c r="E484" s="219">
        <f t="shared" si="8"/>
        <v>0</v>
      </c>
      <c r="F484" s="219"/>
      <c r="G484" s="219"/>
      <c r="H484" s="219"/>
      <c r="I484" s="219"/>
      <c r="J484" s="219"/>
      <c r="K484" s="219"/>
      <c r="L484" s="219"/>
      <c r="M484" s="219"/>
      <c r="N484" s="219"/>
      <c r="O484" s="210"/>
      <c r="P484" s="210"/>
      <c r="Q484" s="210"/>
      <c r="R484" s="210"/>
      <c r="S484" s="210"/>
    </row>
    <row r="485" spans="1:19" ht="21.75" customHeight="1">
      <c r="A485" s="216"/>
      <c r="B485" s="217"/>
      <c r="C485" s="218"/>
      <c r="D485" s="209"/>
      <c r="E485" s="219">
        <f t="shared" si="8"/>
        <v>0</v>
      </c>
      <c r="F485" s="219"/>
      <c r="G485" s="219"/>
      <c r="H485" s="219"/>
      <c r="I485" s="219"/>
      <c r="J485" s="219"/>
      <c r="K485" s="219"/>
      <c r="L485" s="219"/>
      <c r="M485" s="219"/>
      <c r="N485" s="219"/>
      <c r="O485" s="210"/>
      <c r="P485" s="210"/>
      <c r="Q485" s="210"/>
      <c r="R485" s="210"/>
      <c r="S485" s="210"/>
    </row>
    <row r="486" spans="1:19" ht="21.75" customHeight="1">
      <c r="A486" s="216"/>
      <c r="B486" s="217"/>
      <c r="C486" s="218"/>
      <c r="D486" s="209"/>
      <c r="E486" s="219">
        <f t="shared" si="8"/>
        <v>0</v>
      </c>
      <c r="F486" s="219"/>
      <c r="G486" s="219"/>
      <c r="H486" s="219"/>
      <c r="I486" s="219"/>
      <c r="J486" s="219"/>
      <c r="K486" s="219"/>
      <c r="L486" s="219"/>
      <c r="M486" s="219"/>
      <c r="N486" s="219"/>
      <c r="O486" s="210"/>
      <c r="P486" s="210"/>
      <c r="Q486" s="210"/>
      <c r="R486" s="210"/>
      <c r="S486" s="210"/>
    </row>
    <row r="487" spans="1:19" ht="21.75" customHeight="1">
      <c r="A487" s="216"/>
      <c r="B487" s="217"/>
      <c r="C487" s="218"/>
      <c r="D487" s="209"/>
      <c r="E487" s="219">
        <f t="shared" si="8"/>
        <v>0</v>
      </c>
      <c r="F487" s="219"/>
      <c r="G487" s="219"/>
      <c r="H487" s="219"/>
      <c r="I487" s="219"/>
      <c r="J487" s="219"/>
      <c r="K487" s="219"/>
      <c r="L487" s="219"/>
      <c r="M487" s="219"/>
      <c r="N487" s="219"/>
      <c r="O487" s="210"/>
      <c r="P487" s="210"/>
      <c r="Q487" s="210"/>
      <c r="R487" s="210"/>
      <c r="S487" s="210"/>
    </row>
    <row r="488" spans="1:19" ht="21.75" customHeight="1">
      <c r="A488" s="216"/>
      <c r="B488" s="217"/>
      <c r="C488" s="218"/>
      <c r="D488" s="209"/>
      <c r="E488" s="219">
        <f t="shared" si="8"/>
        <v>0</v>
      </c>
      <c r="F488" s="219"/>
      <c r="G488" s="219"/>
      <c r="H488" s="219"/>
      <c r="I488" s="219"/>
      <c r="J488" s="219"/>
      <c r="K488" s="219"/>
      <c r="L488" s="219"/>
      <c r="M488" s="219"/>
      <c r="N488" s="219"/>
      <c r="O488" s="210"/>
      <c r="P488" s="210"/>
      <c r="Q488" s="210"/>
      <c r="R488" s="210"/>
      <c r="S488" s="210"/>
    </row>
    <row r="489" spans="1:19" ht="21.75" customHeight="1">
      <c r="A489" s="216"/>
      <c r="B489" s="217"/>
      <c r="C489" s="218"/>
      <c r="D489" s="209"/>
      <c r="E489" s="219">
        <f t="shared" si="8"/>
        <v>0</v>
      </c>
      <c r="F489" s="219"/>
      <c r="G489" s="219"/>
      <c r="H489" s="219"/>
      <c r="I489" s="219"/>
      <c r="J489" s="219"/>
      <c r="K489" s="219"/>
      <c r="L489" s="219"/>
      <c r="M489" s="219"/>
      <c r="N489" s="219"/>
      <c r="O489" s="210"/>
      <c r="P489" s="210"/>
      <c r="Q489" s="210"/>
      <c r="R489" s="210"/>
      <c r="S489" s="210"/>
    </row>
    <row r="490" spans="1:19" ht="21.75" customHeight="1">
      <c r="A490" s="216"/>
      <c r="B490" s="217"/>
      <c r="C490" s="218"/>
      <c r="D490" s="209"/>
      <c r="E490" s="219">
        <f t="shared" si="8"/>
        <v>0</v>
      </c>
      <c r="F490" s="219"/>
      <c r="G490" s="219"/>
      <c r="H490" s="219"/>
      <c r="I490" s="219"/>
      <c r="J490" s="219"/>
      <c r="K490" s="219"/>
      <c r="L490" s="219"/>
      <c r="M490" s="219"/>
      <c r="N490" s="219"/>
      <c r="O490" s="210"/>
      <c r="P490" s="210"/>
      <c r="Q490" s="210"/>
      <c r="R490" s="210"/>
      <c r="S490" s="210"/>
    </row>
    <row r="491" spans="1:19" ht="21.75" customHeight="1">
      <c r="A491" s="216"/>
      <c r="B491" s="217"/>
      <c r="C491" s="218"/>
      <c r="D491" s="209"/>
      <c r="E491" s="219">
        <f t="shared" si="8"/>
        <v>0</v>
      </c>
      <c r="F491" s="219"/>
      <c r="G491" s="219"/>
      <c r="H491" s="219"/>
      <c r="I491" s="219"/>
      <c r="J491" s="219"/>
      <c r="K491" s="219"/>
      <c r="L491" s="219"/>
      <c r="M491" s="219"/>
      <c r="N491" s="219"/>
      <c r="O491" s="210"/>
      <c r="P491" s="210"/>
      <c r="Q491" s="210"/>
      <c r="R491" s="210"/>
      <c r="S491" s="210"/>
    </row>
    <row r="492" spans="1:19" ht="21.75" customHeight="1">
      <c r="A492" s="216"/>
      <c r="B492" s="217"/>
      <c r="C492" s="218"/>
      <c r="D492" s="209"/>
      <c r="E492" s="219">
        <f t="shared" si="8"/>
        <v>0</v>
      </c>
      <c r="F492" s="219"/>
      <c r="G492" s="219"/>
      <c r="H492" s="219"/>
      <c r="I492" s="219"/>
      <c r="J492" s="219"/>
      <c r="K492" s="219"/>
      <c r="L492" s="219"/>
      <c r="M492" s="219"/>
      <c r="N492" s="219"/>
      <c r="O492" s="210"/>
      <c r="P492" s="210"/>
      <c r="Q492" s="210"/>
      <c r="R492" s="210"/>
      <c r="S492" s="210"/>
    </row>
    <row r="493" spans="1:19" ht="21.75" customHeight="1">
      <c r="A493" s="216"/>
      <c r="B493" s="217"/>
      <c r="C493" s="218"/>
      <c r="D493" s="209"/>
      <c r="E493" s="219">
        <f t="shared" si="8"/>
        <v>0</v>
      </c>
      <c r="F493" s="219"/>
      <c r="G493" s="219"/>
      <c r="H493" s="219"/>
      <c r="I493" s="219"/>
      <c r="J493" s="219"/>
      <c r="K493" s="219"/>
      <c r="L493" s="219"/>
      <c r="M493" s="219"/>
      <c r="N493" s="219"/>
      <c r="O493" s="210"/>
      <c r="P493" s="210"/>
      <c r="Q493" s="210"/>
      <c r="R493" s="210"/>
      <c r="S493" s="210"/>
    </row>
    <row r="494" spans="1:19" ht="21.75" customHeight="1">
      <c r="A494" s="216"/>
      <c r="B494" s="217"/>
      <c r="C494" s="218"/>
      <c r="D494" s="209"/>
      <c r="E494" s="219">
        <f t="shared" si="8"/>
        <v>0</v>
      </c>
      <c r="F494" s="219"/>
      <c r="G494" s="219"/>
      <c r="H494" s="219"/>
      <c r="I494" s="219"/>
      <c r="J494" s="219"/>
      <c r="K494" s="219"/>
      <c r="L494" s="219"/>
      <c r="M494" s="219"/>
      <c r="N494" s="219"/>
      <c r="O494" s="210"/>
      <c r="P494" s="210"/>
      <c r="Q494" s="210"/>
      <c r="R494" s="210"/>
      <c r="S494" s="210"/>
    </row>
    <row r="495" spans="1:19" ht="21.75" customHeight="1">
      <c r="A495" s="216"/>
      <c r="B495" s="217"/>
      <c r="C495" s="218"/>
      <c r="D495" s="209"/>
      <c r="E495" s="219">
        <f t="shared" si="8"/>
        <v>0</v>
      </c>
      <c r="F495" s="219"/>
      <c r="G495" s="219"/>
      <c r="H495" s="219"/>
      <c r="I495" s="219"/>
      <c r="J495" s="219"/>
      <c r="K495" s="219"/>
      <c r="L495" s="219"/>
      <c r="M495" s="219"/>
      <c r="N495" s="219"/>
      <c r="O495" s="210"/>
      <c r="P495" s="210"/>
      <c r="Q495" s="210"/>
      <c r="R495" s="210"/>
      <c r="S495" s="210"/>
    </row>
    <row r="496" spans="1:19" ht="21.75" customHeight="1">
      <c r="A496" s="216"/>
      <c r="B496" s="217"/>
      <c r="C496" s="218"/>
      <c r="D496" s="209"/>
      <c r="E496" s="219">
        <f t="shared" si="8"/>
        <v>0</v>
      </c>
      <c r="F496" s="219"/>
      <c r="G496" s="219"/>
      <c r="H496" s="219"/>
      <c r="I496" s="219"/>
      <c r="J496" s="219"/>
      <c r="K496" s="219"/>
      <c r="L496" s="219"/>
      <c r="M496" s="219"/>
      <c r="N496" s="219"/>
      <c r="O496" s="210"/>
      <c r="P496" s="210"/>
      <c r="Q496" s="210"/>
      <c r="R496" s="210"/>
      <c r="S496" s="210"/>
    </row>
    <row r="497" spans="1:19" ht="21.75" customHeight="1">
      <c r="A497" s="216"/>
      <c r="B497" s="217"/>
      <c r="C497" s="218"/>
      <c r="D497" s="209"/>
      <c r="E497" s="219">
        <f t="shared" si="8"/>
        <v>0</v>
      </c>
      <c r="F497" s="219"/>
      <c r="G497" s="219"/>
      <c r="H497" s="219"/>
      <c r="I497" s="219"/>
      <c r="J497" s="219"/>
      <c r="K497" s="219"/>
      <c r="L497" s="219"/>
      <c r="M497" s="219"/>
      <c r="N497" s="219"/>
      <c r="O497" s="210"/>
      <c r="P497" s="210"/>
      <c r="Q497" s="210"/>
      <c r="R497" s="210"/>
      <c r="S497" s="210"/>
    </row>
    <row r="498" spans="1:19" ht="21.75" customHeight="1">
      <c r="A498" s="216"/>
      <c r="B498" s="217"/>
      <c r="C498" s="218"/>
      <c r="D498" s="209"/>
      <c r="E498" s="219">
        <f t="shared" si="8"/>
        <v>0</v>
      </c>
      <c r="F498" s="219"/>
      <c r="G498" s="219"/>
      <c r="H498" s="219"/>
      <c r="I498" s="219"/>
      <c r="J498" s="219"/>
      <c r="K498" s="219"/>
      <c r="L498" s="219"/>
      <c r="M498" s="219"/>
      <c r="N498" s="219"/>
      <c r="O498" s="210"/>
      <c r="P498" s="210"/>
      <c r="Q498" s="210"/>
      <c r="R498" s="210"/>
      <c r="S498" s="210"/>
    </row>
    <row r="499" spans="1:19" ht="21.75" customHeight="1">
      <c r="A499" s="216"/>
      <c r="B499" s="217"/>
      <c r="C499" s="218"/>
      <c r="D499" s="209"/>
      <c r="E499" s="219">
        <f t="shared" si="8"/>
        <v>0</v>
      </c>
      <c r="F499" s="219"/>
      <c r="G499" s="219"/>
      <c r="H499" s="219"/>
      <c r="I499" s="219"/>
      <c r="J499" s="219"/>
      <c r="K499" s="219"/>
      <c r="L499" s="219"/>
      <c r="M499" s="219"/>
      <c r="N499" s="219"/>
      <c r="O499" s="210"/>
      <c r="P499" s="210"/>
      <c r="Q499" s="210"/>
      <c r="R499" s="210"/>
      <c r="S499" s="210"/>
    </row>
    <row r="500" spans="1:19" ht="21.75" customHeight="1">
      <c r="A500" s="216"/>
      <c r="B500" s="217"/>
      <c r="C500" s="218"/>
      <c r="D500" s="209"/>
      <c r="E500" s="219">
        <f t="shared" si="8"/>
        <v>0</v>
      </c>
      <c r="F500" s="219"/>
      <c r="G500" s="219"/>
      <c r="H500" s="219"/>
      <c r="I500" s="219"/>
      <c r="J500" s="219"/>
      <c r="K500" s="219"/>
      <c r="L500" s="219"/>
      <c r="M500" s="219"/>
      <c r="N500" s="219"/>
      <c r="O500" s="210"/>
      <c r="P500" s="210"/>
      <c r="Q500" s="210"/>
      <c r="R500" s="210"/>
      <c r="S500" s="210"/>
    </row>
    <row r="501" spans="1:19" ht="21.75" customHeight="1">
      <c r="A501" s="216"/>
      <c r="B501" s="217"/>
      <c r="C501" s="218"/>
      <c r="D501" s="209"/>
      <c r="E501" s="219">
        <f t="shared" si="8"/>
        <v>0</v>
      </c>
      <c r="F501" s="219"/>
      <c r="G501" s="219"/>
      <c r="H501" s="219"/>
      <c r="I501" s="219"/>
      <c r="J501" s="219"/>
      <c r="K501" s="219"/>
      <c r="L501" s="219"/>
      <c r="M501" s="219"/>
      <c r="N501" s="219"/>
      <c r="O501" s="210"/>
      <c r="P501" s="210"/>
      <c r="Q501" s="210"/>
      <c r="R501" s="210"/>
      <c r="S501" s="210"/>
    </row>
    <row r="502" spans="1:19" ht="21.75" customHeight="1">
      <c r="A502" s="216"/>
      <c r="B502" s="217"/>
      <c r="C502" s="218"/>
      <c r="D502" s="209"/>
      <c r="E502" s="219">
        <f t="shared" si="8"/>
        <v>0</v>
      </c>
      <c r="F502" s="219"/>
      <c r="G502" s="219"/>
      <c r="H502" s="219"/>
      <c r="I502" s="219"/>
      <c r="J502" s="219"/>
      <c r="K502" s="219"/>
      <c r="L502" s="219"/>
      <c r="M502" s="219"/>
      <c r="N502" s="219"/>
      <c r="O502" s="210"/>
      <c r="P502" s="210"/>
      <c r="Q502" s="210"/>
      <c r="R502" s="210"/>
      <c r="S502" s="210"/>
    </row>
    <row r="503" spans="1:19" ht="21.75" customHeight="1">
      <c r="A503" s="216"/>
      <c r="B503" s="217"/>
      <c r="C503" s="218"/>
      <c r="D503" s="209"/>
      <c r="E503" s="219">
        <f t="shared" si="8"/>
        <v>0</v>
      </c>
      <c r="F503" s="219"/>
      <c r="G503" s="219"/>
      <c r="H503" s="219"/>
      <c r="I503" s="219"/>
      <c r="J503" s="219"/>
      <c r="K503" s="219"/>
      <c r="L503" s="219"/>
      <c r="M503" s="219"/>
      <c r="N503" s="219"/>
      <c r="O503" s="210"/>
      <c r="P503" s="210"/>
      <c r="Q503" s="210"/>
      <c r="R503" s="210"/>
      <c r="S503" s="210"/>
    </row>
    <row r="504" spans="1:19" ht="21.75" customHeight="1">
      <c r="A504" s="216"/>
      <c r="B504" s="217"/>
      <c r="C504" s="218"/>
      <c r="D504" s="209"/>
      <c r="E504" s="219">
        <f t="shared" si="8"/>
        <v>0</v>
      </c>
      <c r="F504" s="219"/>
      <c r="G504" s="219"/>
      <c r="H504" s="219"/>
      <c r="I504" s="219"/>
      <c r="J504" s="219"/>
      <c r="K504" s="219"/>
      <c r="L504" s="219"/>
      <c r="M504" s="219"/>
      <c r="N504" s="219"/>
      <c r="O504" s="210"/>
      <c r="P504" s="210"/>
      <c r="Q504" s="210"/>
      <c r="R504" s="210"/>
      <c r="S504" s="210"/>
    </row>
    <row r="505" spans="1:19" ht="21.75" customHeight="1">
      <c r="A505" s="216"/>
      <c r="B505" s="217"/>
      <c r="C505" s="218"/>
      <c r="D505" s="209"/>
      <c r="E505" s="219">
        <f t="shared" si="8"/>
        <v>0</v>
      </c>
      <c r="F505" s="219"/>
      <c r="G505" s="219"/>
      <c r="H505" s="219"/>
      <c r="I505" s="219"/>
      <c r="J505" s="219"/>
      <c r="K505" s="219"/>
      <c r="L505" s="219"/>
      <c r="M505" s="219"/>
      <c r="N505" s="219"/>
      <c r="O505" s="210"/>
      <c r="P505" s="210"/>
      <c r="Q505" s="210"/>
      <c r="R505" s="210"/>
      <c r="S505" s="210"/>
    </row>
    <row r="506" spans="1:19" ht="21.75" customHeight="1">
      <c r="A506" s="216"/>
      <c r="B506" s="217"/>
      <c r="C506" s="218"/>
      <c r="D506" s="209"/>
      <c r="E506" s="219">
        <f t="shared" si="8"/>
        <v>0</v>
      </c>
      <c r="F506" s="219"/>
      <c r="G506" s="219"/>
      <c r="H506" s="219"/>
      <c r="I506" s="219"/>
      <c r="J506" s="219"/>
      <c r="K506" s="219"/>
      <c r="L506" s="219"/>
      <c r="M506" s="219"/>
      <c r="N506" s="219"/>
      <c r="O506" s="210"/>
      <c r="P506" s="210"/>
      <c r="Q506" s="210"/>
      <c r="R506" s="210"/>
      <c r="S506" s="210"/>
    </row>
    <row r="507" spans="1:19" ht="21.75" customHeight="1">
      <c r="A507" s="216"/>
      <c r="B507" s="217"/>
      <c r="C507" s="218"/>
      <c r="D507" s="209"/>
      <c r="E507" s="219">
        <f t="shared" si="8"/>
        <v>0</v>
      </c>
      <c r="F507" s="219"/>
      <c r="G507" s="219"/>
      <c r="H507" s="219"/>
      <c r="I507" s="219"/>
      <c r="J507" s="219"/>
      <c r="K507" s="219"/>
      <c r="L507" s="219"/>
      <c r="M507" s="219"/>
      <c r="N507" s="219"/>
      <c r="O507" s="210"/>
      <c r="P507" s="210"/>
      <c r="Q507" s="210"/>
      <c r="R507" s="210"/>
      <c r="S507" s="210"/>
    </row>
    <row r="508" spans="1:19" ht="21.75" customHeight="1">
      <c r="A508" s="216"/>
      <c r="B508" s="217"/>
      <c r="C508" s="218"/>
      <c r="D508" s="209"/>
      <c r="E508" s="219">
        <f t="shared" si="8"/>
        <v>0</v>
      </c>
      <c r="F508" s="219"/>
      <c r="G508" s="219"/>
      <c r="H508" s="219"/>
      <c r="I508" s="219"/>
      <c r="J508" s="219"/>
      <c r="K508" s="219"/>
      <c r="L508" s="219"/>
      <c r="M508" s="219"/>
      <c r="N508" s="219"/>
      <c r="O508" s="210"/>
      <c r="P508" s="210"/>
      <c r="Q508" s="210"/>
      <c r="R508" s="210"/>
      <c r="S508" s="210"/>
    </row>
    <row r="509" spans="1:19" ht="21.75" customHeight="1">
      <c r="A509" s="216"/>
      <c r="B509" s="217"/>
      <c r="C509" s="218"/>
      <c r="D509" s="209"/>
      <c r="E509" s="219">
        <f t="shared" si="8"/>
        <v>0</v>
      </c>
      <c r="F509" s="219"/>
      <c r="G509" s="219"/>
      <c r="H509" s="219"/>
      <c r="I509" s="219"/>
      <c r="J509" s="219"/>
      <c r="K509" s="219"/>
      <c r="L509" s="219"/>
      <c r="M509" s="219"/>
      <c r="N509" s="219"/>
      <c r="O509" s="210"/>
      <c r="P509" s="210"/>
      <c r="Q509" s="210"/>
      <c r="R509" s="210"/>
      <c r="S509" s="210"/>
    </row>
    <row r="510" spans="1:19" ht="21.75" customHeight="1">
      <c r="A510" s="216"/>
      <c r="B510" s="217"/>
      <c r="C510" s="218"/>
      <c r="D510" s="209"/>
      <c r="E510" s="219">
        <f t="shared" si="8"/>
        <v>0</v>
      </c>
      <c r="F510" s="219"/>
      <c r="G510" s="219"/>
      <c r="H510" s="219"/>
      <c r="I510" s="219"/>
      <c r="J510" s="219"/>
      <c r="K510" s="219"/>
      <c r="L510" s="219"/>
      <c r="M510" s="219"/>
      <c r="N510" s="219"/>
      <c r="O510" s="210"/>
      <c r="P510" s="210"/>
      <c r="Q510" s="210"/>
      <c r="R510" s="210"/>
      <c r="S510" s="210"/>
    </row>
    <row r="511" spans="1:19" ht="21.75" customHeight="1">
      <c r="A511" s="216"/>
      <c r="B511" s="217"/>
      <c r="C511" s="218"/>
      <c r="D511" s="209"/>
      <c r="E511" s="219">
        <f t="shared" si="8"/>
        <v>0</v>
      </c>
      <c r="F511" s="219"/>
      <c r="G511" s="219"/>
      <c r="H511" s="219"/>
      <c r="I511" s="219"/>
      <c r="J511" s="219"/>
      <c r="K511" s="219"/>
      <c r="L511" s="219"/>
      <c r="M511" s="219"/>
      <c r="N511" s="219"/>
      <c r="O511" s="210"/>
      <c r="P511" s="210"/>
      <c r="Q511" s="210"/>
      <c r="R511" s="210"/>
      <c r="S511" s="210"/>
    </row>
    <row r="512" spans="1:19" ht="21.75" customHeight="1">
      <c r="A512" s="216"/>
      <c r="B512" s="217"/>
      <c r="C512" s="218"/>
      <c r="D512" s="209"/>
      <c r="E512" s="219">
        <f t="shared" si="8"/>
        <v>0</v>
      </c>
      <c r="F512" s="219"/>
      <c r="G512" s="219"/>
      <c r="H512" s="219"/>
      <c r="I512" s="219"/>
      <c r="J512" s="219"/>
      <c r="K512" s="219"/>
      <c r="L512" s="219"/>
      <c r="M512" s="219"/>
      <c r="N512" s="219"/>
      <c r="O512" s="210"/>
      <c r="P512" s="210"/>
      <c r="Q512" s="210"/>
      <c r="R512" s="210"/>
      <c r="S512" s="210"/>
    </row>
    <row r="513" spans="1:19" ht="21.75" customHeight="1">
      <c r="A513" s="216"/>
      <c r="B513" s="217"/>
      <c r="C513" s="218"/>
      <c r="D513" s="209"/>
      <c r="E513" s="219">
        <f t="shared" ref="E513:E576" si="9">SUM(F513:O513)</f>
        <v>0</v>
      </c>
      <c r="F513" s="219"/>
      <c r="G513" s="219"/>
      <c r="H513" s="219"/>
      <c r="I513" s="219"/>
      <c r="J513" s="219"/>
      <c r="K513" s="219"/>
      <c r="L513" s="219"/>
      <c r="M513" s="219"/>
      <c r="N513" s="219"/>
      <c r="O513" s="210"/>
      <c r="P513" s="210"/>
      <c r="Q513" s="210"/>
      <c r="R513" s="210"/>
      <c r="S513" s="210"/>
    </row>
    <row r="514" spans="1:19" ht="21.75" customHeight="1">
      <c r="A514" s="216"/>
      <c r="B514" s="217"/>
      <c r="C514" s="218"/>
      <c r="D514" s="209"/>
      <c r="E514" s="219">
        <f t="shared" si="9"/>
        <v>0</v>
      </c>
      <c r="F514" s="219"/>
      <c r="G514" s="219"/>
      <c r="H514" s="219"/>
      <c r="I514" s="219"/>
      <c r="J514" s="219"/>
      <c r="K514" s="219"/>
      <c r="L514" s="219"/>
      <c r="M514" s="219"/>
      <c r="N514" s="219"/>
      <c r="O514" s="210"/>
      <c r="P514" s="210"/>
      <c r="Q514" s="210"/>
      <c r="R514" s="210"/>
      <c r="S514" s="210"/>
    </row>
    <row r="515" spans="1:19" ht="21.75" customHeight="1">
      <c r="A515" s="216"/>
      <c r="B515" s="217"/>
      <c r="C515" s="218"/>
      <c r="D515" s="209"/>
      <c r="E515" s="219">
        <f t="shared" si="9"/>
        <v>0</v>
      </c>
      <c r="F515" s="219"/>
      <c r="G515" s="219"/>
      <c r="H515" s="219"/>
      <c r="I515" s="219"/>
      <c r="J515" s="219"/>
      <c r="K515" s="219"/>
      <c r="L515" s="219"/>
      <c r="M515" s="219"/>
      <c r="N515" s="219"/>
      <c r="O515" s="210"/>
      <c r="P515" s="210"/>
      <c r="Q515" s="210"/>
      <c r="R515" s="210"/>
      <c r="S515" s="210"/>
    </row>
    <row r="516" spans="1:19" ht="21.75" customHeight="1">
      <c r="A516" s="216"/>
      <c r="B516" s="217"/>
      <c r="C516" s="218"/>
      <c r="D516" s="209"/>
      <c r="E516" s="219">
        <f t="shared" si="9"/>
        <v>0</v>
      </c>
      <c r="F516" s="219"/>
      <c r="G516" s="219"/>
      <c r="H516" s="219"/>
      <c r="I516" s="219"/>
      <c r="J516" s="219"/>
      <c r="K516" s="219"/>
      <c r="L516" s="219"/>
      <c r="M516" s="219"/>
      <c r="N516" s="219"/>
      <c r="O516" s="210"/>
      <c r="P516" s="210"/>
      <c r="Q516" s="210"/>
      <c r="R516" s="210"/>
      <c r="S516" s="210"/>
    </row>
    <row r="517" spans="1:19" ht="21.75" customHeight="1">
      <c r="A517" s="216"/>
      <c r="B517" s="217"/>
      <c r="C517" s="218"/>
      <c r="D517" s="209"/>
      <c r="E517" s="219">
        <f t="shared" si="9"/>
        <v>0</v>
      </c>
      <c r="F517" s="219"/>
      <c r="G517" s="219"/>
      <c r="H517" s="219"/>
      <c r="I517" s="219"/>
      <c r="J517" s="219"/>
      <c r="K517" s="219"/>
      <c r="L517" s="219"/>
      <c r="M517" s="219"/>
      <c r="N517" s="219"/>
      <c r="O517" s="210"/>
      <c r="P517" s="210"/>
      <c r="Q517" s="210"/>
      <c r="R517" s="210"/>
      <c r="S517" s="210"/>
    </row>
    <row r="518" spans="1:19" ht="21.75" customHeight="1">
      <c r="A518" s="216"/>
      <c r="B518" s="217"/>
      <c r="C518" s="218"/>
      <c r="D518" s="209"/>
      <c r="E518" s="219">
        <f t="shared" si="9"/>
        <v>0</v>
      </c>
      <c r="F518" s="219"/>
      <c r="G518" s="219"/>
      <c r="H518" s="219"/>
      <c r="I518" s="219"/>
      <c r="J518" s="219"/>
      <c r="K518" s="219"/>
      <c r="L518" s="219"/>
      <c r="M518" s="219"/>
      <c r="N518" s="219"/>
      <c r="O518" s="210"/>
      <c r="P518" s="210"/>
      <c r="Q518" s="210"/>
      <c r="R518" s="210"/>
      <c r="S518" s="210"/>
    </row>
    <row r="519" spans="1:19" ht="21.75" customHeight="1">
      <c r="A519" s="216"/>
      <c r="B519" s="217"/>
      <c r="C519" s="218"/>
      <c r="D519" s="209"/>
      <c r="E519" s="219">
        <f t="shared" si="9"/>
        <v>0</v>
      </c>
      <c r="F519" s="219"/>
      <c r="G519" s="219"/>
      <c r="H519" s="219"/>
      <c r="I519" s="219"/>
      <c r="J519" s="219"/>
      <c r="K519" s="219"/>
      <c r="L519" s="219"/>
      <c r="M519" s="219"/>
      <c r="N519" s="219"/>
      <c r="O519" s="210"/>
      <c r="P519" s="210"/>
      <c r="Q519" s="210"/>
      <c r="R519" s="210"/>
      <c r="S519" s="210"/>
    </row>
    <row r="520" spans="1:19" ht="21.75" customHeight="1">
      <c r="A520" s="216"/>
      <c r="B520" s="217"/>
      <c r="C520" s="218"/>
      <c r="D520" s="209"/>
      <c r="E520" s="219">
        <f t="shared" si="9"/>
        <v>0</v>
      </c>
      <c r="F520" s="219"/>
      <c r="G520" s="219"/>
      <c r="H520" s="219"/>
      <c r="I520" s="219"/>
      <c r="J520" s="219"/>
      <c r="K520" s="219"/>
      <c r="L520" s="219"/>
      <c r="M520" s="219"/>
      <c r="N520" s="219"/>
      <c r="O520" s="210"/>
      <c r="P520" s="210"/>
      <c r="Q520" s="210"/>
      <c r="R520" s="210"/>
      <c r="S520" s="210"/>
    </row>
    <row r="521" spans="1:19" ht="21.75" customHeight="1">
      <c r="A521" s="216"/>
      <c r="B521" s="217"/>
      <c r="C521" s="218"/>
      <c r="D521" s="209"/>
      <c r="E521" s="219">
        <f t="shared" si="9"/>
        <v>0</v>
      </c>
      <c r="F521" s="219"/>
      <c r="G521" s="219"/>
      <c r="H521" s="219"/>
      <c r="I521" s="219"/>
      <c r="J521" s="219"/>
      <c r="K521" s="219"/>
      <c r="L521" s="219"/>
      <c r="M521" s="219"/>
      <c r="N521" s="219"/>
      <c r="O521" s="210"/>
      <c r="P521" s="210"/>
      <c r="Q521" s="210"/>
      <c r="R521" s="210"/>
      <c r="S521" s="210"/>
    </row>
    <row r="522" spans="1:19" ht="21.75" customHeight="1">
      <c r="A522" s="216"/>
      <c r="B522" s="217"/>
      <c r="C522" s="218"/>
      <c r="D522" s="209"/>
      <c r="E522" s="219">
        <f t="shared" si="9"/>
        <v>0</v>
      </c>
      <c r="F522" s="219"/>
      <c r="G522" s="219"/>
      <c r="H522" s="219"/>
      <c r="I522" s="219"/>
      <c r="J522" s="219"/>
      <c r="K522" s="219"/>
      <c r="L522" s="219"/>
      <c r="M522" s="219"/>
      <c r="N522" s="219"/>
      <c r="O522" s="210"/>
      <c r="P522" s="210"/>
      <c r="Q522" s="210"/>
      <c r="R522" s="210"/>
      <c r="S522" s="210"/>
    </row>
    <row r="523" spans="1:19" ht="21.75" customHeight="1">
      <c r="A523" s="216"/>
      <c r="B523" s="217"/>
      <c r="C523" s="218"/>
      <c r="D523" s="209"/>
      <c r="E523" s="219">
        <f t="shared" si="9"/>
        <v>0</v>
      </c>
      <c r="F523" s="219"/>
      <c r="G523" s="219"/>
      <c r="H523" s="219"/>
      <c r="I523" s="219"/>
      <c r="J523" s="219"/>
      <c r="K523" s="219"/>
      <c r="L523" s="219"/>
      <c r="M523" s="219"/>
      <c r="N523" s="219"/>
      <c r="O523" s="210"/>
      <c r="P523" s="210"/>
      <c r="Q523" s="210"/>
      <c r="R523" s="210"/>
      <c r="S523" s="210"/>
    </row>
    <row r="524" spans="1:19" ht="21.75" customHeight="1">
      <c r="A524" s="216"/>
      <c r="B524" s="217"/>
      <c r="C524" s="218"/>
      <c r="D524" s="209"/>
      <c r="E524" s="219">
        <f t="shared" si="9"/>
        <v>0</v>
      </c>
      <c r="F524" s="219"/>
      <c r="G524" s="219"/>
      <c r="H524" s="219"/>
      <c r="I524" s="219"/>
      <c r="J524" s="219"/>
      <c r="K524" s="219"/>
      <c r="L524" s="219"/>
      <c r="M524" s="219"/>
      <c r="N524" s="219"/>
      <c r="O524" s="210"/>
      <c r="P524" s="210"/>
      <c r="Q524" s="210"/>
      <c r="R524" s="210"/>
      <c r="S524" s="210"/>
    </row>
    <row r="525" spans="1:19" ht="21.75" customHeight="1">
      <c r="A525" s="216"/>
      <c r="B525" s="217"/>
      <c r="C525" s="218"/>
      <c r="D525" s="209"/>
      <c r="E525" s="219">
        <f t="shared" si="9"/>
        <v>0</v>
      </c>
      <c r="F525" s="219"/>
      <c r="G525" s="219"/>
      <c r="H525" s="219"/>
      <c r="I525" s="219"/>
      <c r="J525" s="219"/>
      <c r="K525" s="219"/>
      <c r="L525" s="219"/>
      <c r="M525" s="219"/>
      <c r="N525" s="219"/>
      <c r="O525" s="210"/>
      <c r="P525" s="210"/>
      <c r="Q525" s="210"/>
      <c r="R525" s="210"/>
      <c r="S525" s="210"/>
    </row>
    <row r="526" spans="1:19" ht="21.75" customHeight="1">
      <c r="A526" s="216"/>
      <c r="B526" s="217"/>
      <c r="C526" s="218"/>
      <c r="D526" s="209"/>
      <c r="E526" s="219">
        <f t="shared" si="9"/>
        <v>0</v>
      </c>
      <c r="F526" s="219"/>
      <c r="G526" s="219"/>
      <c r="H526" s="219"/>
      <c r="I526" s="219"/>
      <c r="J526" s="219"/>
      <c r="K526" s="219"/>
      <c r="L526" s="219"/>
      <c r="M526" s="219"/>
      <c r="N526" s="219"/>
      <c r="O526" s="210"/>
      <c r="P526" s="210"/>
      <c r="Q526" s="210"/>
      <c r="R526" s="210"/>
      <c r="S526" s="210"/>
    </row>
    <row r="527" spans="1:19" ht="21.75" customHeight="1">
      <c r="A527" s="216"/>
      <c r="B527" s="217"/>
      <c r="C527" s="218"/>
      <c r="D527" s="209"/>
      <c r="E527" s="219">
        <f t="shared" si="9"/>
        <v>0</v>
      </c>
      <c r="F527" s="219"/>
      <c r="G527" s="219"/>
      <c r="H527" s="219"/>
      <c r="I527" s="219"/>
      <c r="J527" s="219"/>
      <c r="K527" s="219"/>
      <c r="L527" s="219"/>
      <c r="M527" s="219"/>
      <c r="N527" s="219"/>
      <c r="O527" s="210"/>
      <c r="P527" s="210"/>
      <c r="Q527" s="210"/>
      <c r="R527" s="210"/>
      <c r="S527" s="210"/>
    </row>
    <row r="528" spans="1:19" ht="21.75" customHeight="1">
      <c r="A528" s="216"/>
      <c r="B528" s="217"/>
      <c r="C528" s="218"/>
      <c r="D528" s="209"/>
      <c r="E528" s="219">
        <f t="shared" si="9"/>
        <v>0</v>
      </c>
      <c r="F528" s="219"/>
      <c r="G528" s="219"/>
      <c r="H528" s="219"/>
      <c r="I528" s="219"/>
      <c r="J528" s="219"/>
      <c r="K528" s="219"/>
      <c r="L528" s="219"/>
      <c r="M528" s="219"/>
      <c r="N528" s="219"/>
      <c r="O528" s="210"/>
      <c r="P528" s="210"/>
      <c r="Q528" s="210"/>
      <c r="R528" s="210"/>
      <c r="S528" s="210"/>
    </row>
    <row r="529" spans="1:19" ht="21.75" customHeight="1">
      <c r="A529" s="216"/>
      <c r="B529" s="217"/>
      <c r="C529" s="218"/>
      <c r="D529" s="209"/>
      <c r="E529" s="219">
        <f t="shared" si="9"/>
        <v>0</v>
      </c>
      <c r="F529" s="219"/>
      <c r="G529" s="219"/>
      <c r="H529" s="219"/>
      <c r="I529" s="219"/>
      <c r="J529" s="219"/>
      <c r="K529" s="219"/>
      <c r="L529" s="219"/>
      <c r="M529" s="219"/>
      <c r="N529" s="219"/>
      <c r="O529" s="210"/>
      <c r="P529" s="210"/>
      <c r="Q529" s="210"/>
      <c r="R529" s="210"/>
      <c r="S529" s="210"/>
    </row>
    <row r="530" spans="1:19" ht="21.75" customHeight="1">
      <c r="A530" s="216"/>
      <c r="B530" s="217"/>
      <c r="C530" s="218"/>
      <c r="D530" s="209"/>
      <c r="E530" s="219">
        <f t="shared" si="9"/>
        <v>0</v>
      </c>
      <c r="F530" s="219"/>
      <c r="G530" s="219"/>
      <c r="H530" s="219"/>
      <c r="I530" s="219"/>
      <c r="J530" s="219"/>
      <c r="K530" s="219"/>
      <c r="L530" s="219"/>
      <c r="M530" s="219"/>
      <c r="N530" s="219"/>
      <c r="O530" s="210"/>
      <c r="P530" s="210"/>
      <c r="Q530" s="210"/>
      <c r="R530" s="210"/>
      <c r="S530" s="210"/>
    </row>
    <row r="531" spans="1:19" ht="21.75" customHeight="1">
      <c r="A531" s="216"/>
      <c r="B531" s="217"/>
      <c r="C531" s="218"/>
      <c r="D531" s="209"/>
      <c r="E531" s="219">
        <f t="shared" si="9"/>
        <v>0</v>
      </c>
      <c r="F531" s="219"/>
      <c r="G531" s="219"/>
      <c r="H531" s="219"/>
      <c r="I531" s="219"/>
      <c r="J531" s="219"/>
      <c r="K531" s="219"/>
      <c r="L531" s="219"/>
      <c r="M531" s="219"/>
      <c r="N531" s="219"/>
      <c r="O531" s="210"/>
      <c r="P531" s="210"/>
      <c r="Q531" s="210"/>
      <c r="R531" s="210"/>
      <c r="S531" s="210"/>
    </row>
    <row r="532" spans="1:19" ht="21.75" customHeight="1">
      <c r="A532" s="216"/>
      <c r="B532" s="217"/>
      <c r="C532" s="218"/>
      <c r="D532" s="209"/>
      <c r="E532" s="219">
        <f t="shared" si="9"/>
        <v>0</v>
      </c>
      <c r="F532" s="219"/>
      <c r="G532" s="219"/>
      <c r="H532" s="219"/>
      <c r="I532" s="219"/>
      <c r="J532" s="219"/>
      <c r="K532" s="219"/>
      <c r="L532" s="219"/>
      <c r="M532" s="219"/>
      <c r="N532" s="219"/>
      <c r="O532" s="210"/>
      <c r="P532" s="210"/>
      <c r="Q532" s="210"/>
      <c r="R532" s="210"/>
      <c r="S532" s="210"/>
    </row>
    <row r="533" spans="1:19" ht="21.75" customHeight="1">
      <c r="A533" s="216"/>
      <c r="B533" s="217"/>
      <c r="C533" s="218"/>
      <c r="D533" s="209"/>
      <c r="E533" s="219">
        <f t="shared" si="9"/>
        <v>0</v>
      </c>
      <c r="F533" s="219"/>
      <c r="G533" s="219"/>
      <c r="H533" s="219"/>
      <c r="I533" s="219"/>
      <c r="J533" s="219"/>
      <c r="K533" s="219"/>
      <c r="L533" s="219"/>
      <c r="M533" s="219"/>
      <c r="N533" s="219"/>
      <c r="O533" s="210"/>
      <c r="P533" s="210"/>
      <c r="Q533" s="210"/>
      <c r="R533" s="210"/>
      <c r="S533" s="210"/>
    </row>
    <row r="534" spans="1:19" ht="21.75" customHeight="1">
      <c r="A534" s="216"/>
      <c r="B534" s="217"/>
      <c r="C534" s="218"/>
      <c r="D534" s="209"/>
      <c r="E534" s="219">
        <f t="shared" si="9"/>
        <v>0</v>
      </c>
      <c r="F534" s="219"/>
      <c r="G534" s="219"/>
      <c r="H534" s="219"/>
      <c r="I534" s="219"/>
      <c r="J534" s="219"/>
      <c r="K534" s="219"/>
      <c r="L534" s="219"/>
      <c r="M534" s="219"/>
      <c r="N534" s="219"/>
      <c r="O534" s="210"/>
      <c r="P534" s="210"/>
      <c r="Q534" s="210"/>
      <c r="R534" s="210"/>
      <c r="S534" s="210"/>
    </row>
    <row r="535" spans="1:19" ht="21.75" customHeight="1">
      <c r="A535" s="216"/>
      <c r="B535" s="217"/>
      <c r="C535" s="218"/>
      <c r="D535" s="209"/>
      <c r="E535" s="219">
        <f t="shared" si="9"/>
        <v>0</v>
      </c>
      <c r="F535" s="219"/>
      <c r="G535" s="219"/>
      <c r="H535" s="219"/>
      <c r="I535" s="219"/>
      <c r="J535" s="219"/>
      <c r="K535" s="219"/>
      <c r="L535" s="219"/>
      <c r="M535" s="219"/>
      <c r="N535" s="219"/>
      <c r="O535" s="210"/>
      <c r="P535" s="210"/>
      <c r="Q535" s="210"/>
      <c r="R535" s="210"/>
      <c r="S535" s="210"/>
    </row>
    <row r="536" spans="1:19" ht="21.75" customHeight="1">
      <c r="A536" s="216"/>
      <c r="B536" s="217"/>
      <c r="C536" s="218"/>
      <c r="D536" s="209"/>
      <c r="E536" s="219">
        <f t="shared" si="9"/>
        <v>0</v>
      </c>
      <c r="F536" s="219"/>
      <c r="G536" s="219"/>
      <c r="H536" s="219"/>
      <c r="I536" s="219"/>
      <c r="J536" s="219"/>
      <c r="K536" s="219"/>
      <c r="L536" s="219"/>
      <c r="M536" s="219"/>
      <c r="N536" s="219"/>
      <c r="O536" s="210"/>
      <c r="P536" s="210"/>
      <c r="Q536" s="210"/>
      <c r="R536" s="210"/>
      <c r="S536" s="210"/>
    </row>
    <row r="537" spans="1:19" ht="21.75" customHeight="1">
      <c r="A537" s="216"/>
      <c r="B537" s="217"/>
      <c r="C537" s="218"/>
      <c r="D537" s="209"/>
      <c r="E537" s="219">
        <f t="shared" si="9"/>
        <v>0</v>
      </c>
      <c r="F537" s="219"/>
      <c r="G537" s="219"/>
      <c r="H537" s="219"/>
      <c r="I537" s="219"/>
      <c r="J537" s="219"/>
      <c r="K537" s="219"/>
      <c r="L537" s="219"/>
      <c r="M537" s="219"/>
      <c r="N537" s="219"/>
      <c r="O537" s="210"/>
      <c r="P537" s="210"/>
      <c r="Q537" s="210"/>
      <c r="R537" s="210"/>
      <c r="S537" s="210"/>
    </row>
    <row r="538" spans="1:19" ht="21.75" customHeight="1">
      <c r="A538" s="216"/>
      <c r="B538" s="217"/>
      <c r="C538" s="218"/>
      <c r="D538" s="209"/>
      <c r="E538" s="219">
        <f t="shared" si="9"/>
        <v>0</v>
      </c>
      <c r="F538" s="219"/>
      <c r="G538" s="219"/>
      <c r="H538" s="219"/>
      <c r="I538" s="219"/>
      <c r="J538" s="219"/>
      <c r="K538" s="219"/>
      <c r="L538" s="219"/>
      <c r="M538" s="219"/>
      <c r="N538" s="219"/>
      <c r="O538" s="210"/>
      <c r="P538" s="210"/>
      <c r="Q538" s="210"/>
      <c r="R538" s="210"/>
      <c r="S538" s="210"/>
    </row>
    <row r="539" spans="1:19" ht="21.75" customHeight="1">
      <c r="A539" s="216"/>
      <c r="B539" s="217"/>
      <c r="C539" s="218"/>
      <c r="D539" s="209"/>
      <c r="E539" s="219">
        <f t="shared" si="9"/>
        <v>0</v>
      </c>
      <c r="F539" s="219"/>
      <c r="G539" s="219"/>
      <c r="H539" s="219"/>
      <c r="I539" s="219"/>
      <c r="J539" s="219"/>
      <c r="K539" s="219"/>
      <c r="L539" s="219"/>
      <c r="M539" s="219"/>
      <c r="N539" s="219"/>
      <c r="O539" s="210"/>
      <c r="P539" s="210"/>
      <c r="Q539" s="210"/>
      <c r="R539" s="210"/>
      <c r="S539" s="210"/>
    </row>
    <row r="540" spans="1:19" ht="21.75" customHeight="1">
      <c r="A540" s="216"/>
      <c r="B540" s="217"/>
      <c r="C540" s="218"/>
      <c r="D540" s="209"/>
      <c r="E540" s="219">
        <f t="shared" si="9"/>
        <v>0</v>
      </c>
      <c r="F540" s="219"/>
      <c r="G540" s="219"/>
      <c r="H540" s="219"/>
      <c r="I540" s="219"/>
      <c r="J540" s="219"/>
      <c r="K540" s="219"/>
      <c r="L540" s="219"/>
      <c r="M540" s="219"/>
      <c r="N540" s="219"/>
      <c r="O540" s="210"/>
      <c r="P540" s="210"/>
      <c r="Q540" s="210"/>
      <c r="R540" s="210"/>
      <c r="S540" s="210"/>
    </row>
    <row r="541" spans="1:19" ht="21.75" customHeight="1">
      <c r="A541" s="216"/>
      <c r="B541" s="217"/>
      <c r="C541" s="218"/>
      <c r="D541" s="209"/>
      <c r="E541" s="219">
        <f t="shared" si="9"/>
        <v>0</v>
      </c>
      <c r="F541" s="219"/>
      <c r="G541" s="219"/>
      <c r="H541" s="219"/>
      <c r="I541" s="219"/>
      <c r="J541" s="219"/>
      <c r="K541" s="219"/>
      <c r="L541" s="219"/>
      <c r="M541" s="219"/>
      <c r="N541" s="219"/>
      <c r="O541" s="210"/>
      <c r="P541" s="210"/>
      <c r="Q541" s="210"/>
      <c r="R541" s="210"/>
      <c r="S541" s="210"/>
    </row>
    <row r="542" spans="1:19" ht="21.75" customHeight="1">
      <c r="A542" s="216"/>
      <c r="B542" s="217"/>
      <c r="C542" s="218"/>
      <c r="D542" s="209"/>
      <c r="E542" s="219">
        <f t="shared" si="9"/>
        <v>0</v>
      </c>
      <c r="F542" s="219"/>
      <c r="G542" s="219"/>
      <c r="H542" s="219"/>
      <c r="I542" s="219"/>
      <c r="J542" s="219"/>
      <c r="K542" s="219"/>
      <c r="L542" s="219"/>
      <c r="M542" s="219"/>
      <c r="N542" s="219"/>
      <c r="O542" s="210"/>
      <c r="P542" s="210"/>
      <c r="Q542" s="210"/>
      <c r="R542" s="210"/>
      <c r="S542" s="210"/>
    </row>
    <row r="543" spans="1:19" ht="21.75" customHeight="1">
      <c r="A543" s="216"/>
      <c r="B543" s="217"/>
      <c r="C543" s="218"/>
      <c r="D543" s="209"/>
      <c r="E543" s="219">
        <f t="shared" si="9"/>
        <v>0</v>
      </c>
      <c r="F543" s="219"/>
      <c r="G543" s="219"/>
      <c r="H543" s="219"/>
      <c r="I543" s="219"/>
      <c r="J543" s="219"/>
      <c r="K543" s="219"/>
      <c r="L543" s="219"/>
      <c r="M543" s="219"/>
      <c r="N543" s="219"/>
      <c r="O543" s="210"/>
      <c r="P543" s="210"/>
      <c r="Q543" s="210"/>
      <c r="R543" s="210"/>
      <c r="S543" s="210"/>
    </row>
    <row r="544" spans="1:19" ht="21.75" customHeight="1">
      <c r="A544" s="216"/>
      <c r="B544" s="217"/>
      <c r="C544" s="218"/>
      <c r="D544" s="209"/>
      <c r="E544" s="219">
        <f t="shared" si="9"/>
        <v>0</v>
      </c>
      <c r="F544" s="219"/>
      <c r="G544" s="219"/>
      <c r="H544" s="219"/>
      <c r="I544" s="219"/>
      <c r="J544" s="219"/>
      <c r="K544" s="219"/>
      <c r="L544" s="219"/>
      <c r="M544" s="219"/>
      <c r="N544" s="219"/>
      <c r="O544" s="210"/>
      <c r="P544" s="210"/>
      <c r="Q544" s="210"/>
      <c r="R544" s="210"/>
      <c r="S544" s="210"/>
    </row>
    <row r="545" spans="1:19" ht="21.75" customHeight="1">
      <c r="A545" s="216"/>
      <c r="B545" s="217"/>
      <c r="C545" s="218"/>
      <c r="D545" s="209"/>
      <c r="E545" s="219">
        <f t="shared" si="9"/>
        <v>0</v>
      </c>
      <c r="F545" s="219"/>
      <c r="G545" s="219"/>
      <c r="H545" s="219"/>
      <c r="I545" s="219"/>
      <c r="J545" s="219"/>
      <c r="K545" s="219"/>
      <c r="L545" s="219"/>
      <c r="M545" s="219"/>
      <c r="N545" s="219"/>
      <c r="O545" s="210"/>
      <c r="P545" s="210"/>
      <c r="Q545" s="210"/>
      <c r="R545" s="210"/>
      <c r="S545" s="210"/>
    </row>
    <row r="546" spans="1:19" ht="21.75" customHeight="1">
      <c r="A546" s="216"/>
      <c r="B546" s="217"/>
      <c r="C546" s="218"/>
      <c r="D546" s="209"/>
      <c r="E546" s="219">
        <f t="shared" si="9"/>
        <v>0</v>
      </c>
      <c r="F546" s="219"/>
      <c r="G546" s="219"/>
      <c r="H546" s="219"/>
      <c r="I546" s="219"/>
      <c r="J546" s="219"/>
      <c r="K546" s="219"/>
      <c r="L546" s="219"/>
      <c r="M546" s="219"/>
      <c r="N546" s="219"/>
      <c r="O546" s="210"/>
      <c r="P546" s="210"/>
      <c r="Q546" s="210"/>
      <c r="R546" s="210"/>
      <c r="S546" s="210"/>
    </row>
    <row r="547" spans="1:19" ht="21.75" customHeight="1">
      <c r="A547" s="216"/>
      <c r="B547" s="217"/>
      <c r="C547" s="218"/>
      <c r="D547" s="209"/>
      <c r="E547" s="219">
        <f t="shared" si="9"/>
        <v>0</v>
      </c>
      <c r="F547" s="219"/>
      <c r="G547" s="219"/>
      <c r="H547" s="219"/>
      <c r="I547" s="219"/>
      <c r="J547" s="219"/>
      <c r="K547" s="219"/>
      <c r="L547" s="219"/>
      <c r="M547" s="219"/>
      <c r="N547" s="219"/>
      <c r="O547" s="210"/>
      <c r="P547" s="210"/>
      <c r="Q547" s="210"/>
      <c r="R547" s="210"/>
      <c r="S547" s="210"/>
    </row>
    <row r="548" spans="1:19" ht="21.75" customHeight="1">
      <c r="A548" s="216"/>
      <c r="B548" s="217"/>
      <c r="C548" s="218"/>
      <c r="D548" s="209"/>
      <c r="E548" s="219">
        <f t="shared" si="9"/>
        <v>0</v>
      </c>
      <c r="F548" s="219"/>
      <c r="G548" s="219"/>
      <c r="H548" s="219"/>
      <c r="I548" s="219"/>
      <c r="J548" s="219"/>
      <c r="K548" s="219"/>
      <c r="L548" s="219"/>
      <c r="M548" s="219"/>
      <c r="N548" s="219"/>
      <c r="O548" s="210"/>
      <c r="P548" s="210"/>
      <c r="Q548" s="210"/>
      <c r="R548" s="210"/>
      <c r="S548" s="210"/>
    </row>
    <row r="549" spans="1:19" ht="21.75" customHeight="1">
      <c r="A549" s="216"/>
      <c r="B549" s="217"/>
      <c r="C549" s="218"/>
      <c r="D549" s="209"/>
      <c r="E549" s="219">
        <f t="shared" si="9"/>
        <v>0</v>
      </c>
      <c r="F549" s="219"/>
      <c r="G549" s="219"/>
      <c r="H549" s="219"/>
      <c r="I549" s="219"/>
      <c r="J549" s="219"/>
      <c r="K549" s="219"/>
      <c r="L549" s="219"/>
      <c r="M549" s="219"/>
      <c r="N549" s="219"/>
      <c r="O549" s="210"/>
      <c r="P549" s="210"/>
      <c r="Q549" s="210"/>
      <c r="R549" s="210"/>
      <c r="S549" s="210"/>
    </row>
    <row r="550" spans="1:19" ht="21.75" customHeight="1">
      <c r="A550" s="216"/>
      <c r="B550" s="217"/>
      <c r="C550" s="218"/>
      <c r="D550" s="209"/>
      <c r="E550" s="219">
        <f t="shared" si="9"/>
        <v>0</v>
      </c>
      <c r="F550" s="219"/>
      <c r="G550" s="219"/>
      <c r="H550" s="219"/>
      <c r="I550" s="219"/>
      <c r="J550" s="219"/>
      <c r="K550" s="219"/>
      <c r="L550" s="219"/>
      <c r="M550" s="219"/>
      <c r="N550" s="219"/>
      <c r="O550" s="210"/>
      <c r="P550" s="210"/>
      <c r="Q550" s="210"/>
      <c r="R550" s="210"/>
      <c r="S550" s="210"/>
    </row>
    <row r="551" spans="1:19" ht="21.75" customHeight="1">
      <c r="A551" s="216"/>
      <c r="B551" s="217"/>
      <c r="C551" s="218"/>
      <c r="D551" s="209"/>
      <c r="E551" s="219">
        <f t="shared" si="9"/>
        <v>0</v>
      </c>
      <c r="F551" s="219"/>
      <c r="G551" s="219"/>
      <c r="H551" s="219"/>
      <c r="I551" s="219"/>
      <c r="J551" s="219"/>
      <c r="K551" s="219"/>
      <c r="L551" s="219"/>
      <c r="M551" s="219"/>
      <c r="N551" s="219"/>
      <c r="O551" s="210"/>
      <c r="P551" s="210"/>
      <c r="Q551" s="210"/>
      <c r="R551" s="210"/>
      <c r="S551" s="210"/>
    </row>
    <row r="552" spans="1:19" ht="21.75" customHeight="1">
      <c r="A552" s="216"/>
      <c r="B552" s="217"/>
      <c r="C552" s="218"/>
      <c r="D552" s="209"/>
      <c r="E552" s="219">
        <f t="shared" si="9"/>
        <v>0</v>
      </c>
      <c r="F552" s="219"/>
      <c r="G552" s="219"/>
      <c r="H552" s="219"/>
      <c r="I552" s="219"/>
      <c r="J552" s="219"/>
      <c r="K552" s="219"/>
      <c r="L552" s="219"/>
      <c r="M552" s="219"/>
      <c r="N552" s="219"/>
      <c r="O552" s="210"/>
      <c r="P552" s="210"/>
      <c r="Q552" s="210"/>
      <c r="R552" s="210"/>
      <c r="S552" s="210"/>
    </row>
    <row r="553" spans="1:19" ht="21.75" customHeight="1">
      <c r="A553" s="216"/>
      <c r="B553" s="217"/>
      <c r="C553" s="218"/>
      <c r="D553" s="209"/>
      <c r="E553" s="219">
        <f t="shared" si="9"/>
        <v>0</v>
      </c>
      <c r="F553" s="219"/>
      <c r="G553" s="219"/>
      <c r="H553" s="219"/>
      <c r="I553" s="219"/>
      <c r="J553" s="219"/>
      <c r="K553" s="219"/>
      <c r="L553" s="219"/>
      <c r="M553" s="219"/>
      <c r="N553" s="219"/>
      <c r="O553" s="210"/>
      <c r="P553" s="210"/>
      <c r="Q553" s="210"/>
      <c r="R553" s="210"/>
      <c r="S553" s="210"/>
    </row>
    <row r="554" spans="1:19" ht="21.75" customHeight="1">
      <c r="A554" s="216"/>
      <c r="B554" s="217"/>
      <c r="C554" s="218"/>
      <c r="D554" s="209"/>
      <c r="E554" s="219">
        <f t="shared" si="9"/>
        <v>0</v>
      </c>
      <c r="F554" s="219"/>
      <c r="G554" s="219"/>
      <c r="H554" s="219"/>
      <c r="I554" s="219"/>
      <c r="J554" s="219"/>
      <c r="K554" s="219"/>
      <c r="L554" s="219"/>
      <c r="M554" s="219"/>
      <c r="N554" s="219"/>
      <c r="O554" s="210"/>
      <c r="P554" s="210"/>
      <c r="Q554" s="210"/>
      <c r="R554" s="210"/>
      <c r="S554" s="210"/>
    </row>
    <row r="555" spans="1:19" ht="21.75" customHeight="1">
      <c r="A555" s="216"/>
      <c r="B555" s="217"/>
      <c r="C555" s="218"/>
      <c r="D555" s="209"/>
      <c r="E555" s="219">
        <f t="shared" si="9"/>
        <v>0</v>
      </c>
      <c r="F555" s="219"/>
      <c r="G555" s="219"/>
      <c r="H555" s="219"/>
      <c r="I555" s="219"/>
      <c r="J555" s="219"/>
      <c r="K555" s="219"/>
      <c r="L555" s="219"/>
      <c r="M555" s="219"/>
      <c r="N555" s="219"/>
      <c r="O555" s="210"/>
      <c r="P555" s="210"/>
      <c r="Q555" s="210"/>
      <c r="R555" s="210"/>
      <c r="S555" s="210"/>
    </row>
    <row r="556" spans="1:19" ht="21.75" customHeight="1">
      <c r="A556" s="216"/>
      <c r="B556" s="217"/>
      <c r="C556" s="218"/>
      <c r="D556" s="209"/>
      <c r="E556" s="219">
        <f t="shared" si="9"/>
        <v>0</v>
      </c>
      <c r="F556" s="219"/>
      <c r="G556" s="219"/>
      <c r="H556" s="219"/>
      <c r="I556" s="219"/>
      <c r="J556" s="219"/>
      <c r="K556" s="219"/>
      <c r="L556" s="219"/>
      <c r="M556" s="219"/>
      <c r="N556" s="219"/>
      <c r="O556" s="210"/>
      <c r="P556" s="210"/>
      <c r="Q556" s="210"/>
      <c r="R556" s="210"/>
      <c r="S556" s="210"/>
    </row>
    <row r="557" spans="1:19" ht="21.75" customHeight="1">
      <c r="A557" s="216"/>
      <c r="B557" s="217"/>
      <c r="C557" s="218"/>
      <c r="D557" s="209"/>
      <c r="E557" s="219">
        <f t="shared" si="9"/>
        <v>0</v>
      </c>
      <c r="F557" s="219"/>
      <c r="G557" s="219"/>
      <c r="H557" s="219"/>
      <c r="I557" s="219"/>
      <c r="J557" s="219"/>
      <c r="K557" s="219"/>
      <c r="L557" s="219"/>
      <c r="M557" s="219"/>
      <c r="N557" s="219"/>
      <c r="O557" s="210"/>
      <c r="P557" s="210"/>
      <c r="Q557" s="210"/>
      <c r="R557" s="210"/>
      <c r="S557" s="210"/>
    </row>
    <row r="558" spans="1:19" ht="21.75" customHeight="1">
      <c r="A558" s="216"/>
      <c r="B558" s="217"/>
      <c r="C558" s="218"/>
      <c r="D558" s="209"/>
      <c r="E558" s="219">
        <f t="shared" si="9"/>
        <v>0</v>
      </c>
      <c r="F558" s="219"/>
      <c r="G558" s="219"/>
      <c r="H558" s="219"/>
      <c r="I558" s="219"/>
      <c r="J558" s="219"/>
      <c r="K558" s="219"/>
      <c r="L558" s="219"/>
      <c r="M558" s="219"/>
      <c r="N558" s="219"/>
      <c r="O558" s="210"/>
      <c r="P558" s="210"/>
      <c r="Q558" s="210"/>
      <c r="R558" s="210"/>
      <c r="S558" s="210"/>
    </row>
    <row r="559" spans="1:19" ht="21.75" customHeight="1">
      <c r="A559" s="216"/>
      <c r="B559" s="217"/>
      <c r="C559" s="218"/>
      <c r="D559" s="209"/>
      <c r="E559" s="219">
        <f t="shared" si="9"/>
        <v>0</v>
      </c>
      <c r="F559" s="219"/>
      <c r="G559" s="219"/>
      <c r="H559" s="219"/>
      <c r="I559" s="219"/>
      <c r="J559" s="219"/>
      <c r="K559" s="219"/>
      <c r="L559" s="219"/>
      <c r="M559" s="219"/>
      <c r="N559" s="219"/>
      <c r="O559" s="210"/>
      <c r="P559" s="210"/>
      <c r="Q559" s="210"/>
      <c r="R559" s="210"/>
      <c r="S559" s="210"/>
    </row>
    <row r="560" spans="1:19" ht="21.75" customHeight="1">
      <c r="A560" s="216"/>
      <c r="B560" s="217"/>
      <c r="C560" s="218"/>
      <c r="D560" s="209"/>
      <c r="E560" s="219">
        <f t="shared" si="9"/>
        <v>0</v>
      </c>
      <c r="F560" s="219"/>
      <c r="G560" s="219"/>
      <c r="H560" s="219"/>
      <c r="I560" s="219"/>
      <c r="J560" s="219"/>
      <c r="K560" s="219"/>
      <c r="L560" s="219"/>
      <c r="M560" s="219"/>
      <c r="N560" s="219"/>
      <c r="O560" s="210"/>
      <c r="P560" s="210"/>
      <c r="Q560" s="210"/>
      <c r="R560" s="210"/>
      <c r="S560" s="210"/>
    </row>
    <row r="561" spans="1:19" ht="21.75" customHeight="1">
      <c r="A561" s="216"/>
      <c r="B561" s="217"/>
      <c r="C561" s="218"/>
      <c r="D561" s="209"/>
      <c r="E561" s="219">
        <f t="shared" si="9"/>
        <v>0</v>
      </c>
      <c r="F561" s="219"/>
      <c r="G561" s="219"/>
      <c r="H561" s="219"/>
      <c r="I561" s="219"/>
      <c r="J561" s="219"/>
      <c r="K561" s="219"/>
      <c r="L561" s="219"/>
      <c r="M561" s="219"/>
      <c r="N561" s="219"/>
      <c r="O561" s="210"/>
      <c r="P561" s="210"/>
      <c r="Q561" s="210"/>
      <c r="R561" s="210"/>
      <c r="S561" s="210"/>
    </row>
    <row r="562" spans="1:19" ht="21.75" customHeight="1">
      <c r="A562" s="216"/>
      <c r="B562" s="217"/>
      <c r="C562" s="218"/>
      <c r="D562" s="209"/>
      <c r="E562" s="219">
        <f t="shared" si="9"/>
        <v>0</v>
      </c>
      <c r="F562" s="219"/>
      <c r="G562" s="219"/>
      <c r="H562" s="219"/>
      <c r="I562" s="219"/>
      <c r="J562" s="219"/>
      <c r="K562" s="219"/>
      <c r="L562" s="219"/>
      <c r="M562" s="219"/>
      <c r="N562" s="219"/>
      <c r="O562" s="210"/>
      <c r="P562" s="210"/>
      <c r="Q562" s="210"/>
      <c r="R562" s="210"/>
      <c r="S562" s="210"/>
    </row>
    <row r="563" spans="1:19" ht="21.75" customHeight="1">
      <c r="A563" s="216"/>
      <c r="B563" s="217"/>
      <c r="C563" s="218"/>
      <c r="D563" s="209"/>
      <c r="E563" s="219">
        <f t="shared" si="9"/>
        <v>0</v>
      </c>
      <c r="F563" s="219"/>
      <c r="G563" s="219"/>
      <c r="H563" s="219"/>
      <c r="I563" s="219"/>
      <c r="J563" s="219"/>
      <c r="K563" s="219"/>
      <c r="L563" s="219"/>
      <c r="M563" s="219"/>
      <c r="N563" s="219"/>
      <c r="O563" s="210"/>
      <c r="P563" s="210"/>
      <c r="Q563" s="210"/>
      <c r="R563" s="210"/>
      <c r="S563" s="210"/>
    </row>
    <row r="564" spans="1:19" ht="21.75" customHeight="1">
      <c r="A564" s="216"/>
      <c r="B564" s="217"/>
      <c r="C564" s="218"/>
      <c r="D564" s="209"/>
      <c r="E564" s="219">
        <f t="shared" si="9"/>
        <v>0</v>
      </c>
      <c r="F564" s="219"/>
      <c r="G564" s="219"/>
      <c r="H564" s="219"/>
      <c r="I564" s="219"/>
      <c r="J564" s="219"/>
      <c r="K564" s="219"/>
      <c r="L564" s="219"/>
      <c r="M564" s="219"/>
      <c r="N564" s="219"/>
      <c r="O564" s="210"/>
      <c r="P564" s="210"/>
      <c r="Q564" s="210"/>
      <c r="R564" s="210"/>
      <c r="S564" s="210"/>
    </row>
    <row r="565" spans="1:19" ht="21.75" customHeight="1">
      <c r="A565" s="216"/>
      <c r="B565" s="217"/>
      <c r="C565" s="218"/>
      <c r="D565" s="209"/>
      <c r="E565" s="219">
        <f t="shared" si="9"/>
        <v>0</v>
      </c>
      <c r="F565" s="219"/>
      <c r="G565" s="219"/>
      <c r="H565" s="219"/>
      <c r="I565" s="219"/>
      <c r="J565" s="219"/>
      <c r="K565" s="219"/>
      <c r="L565" s="219"/>
      <c r="M565" s="219"/>
      <c r="N565" s="219"/>
      <c r="O565" s="210"/>
      <c r="P565" s="210"/>
      <c r="Q565" s="210"/>
      <c r="R565" s="210"/>
      <c r="S565" s="210"/>
    </row>
    <row r="566" spans="1:19" ht="21.75" customHeight="1">
      <c r="A566" s="216"/>
      <c r="B566" s="217"/>
      <c r="C566" s="218"/>
      <c r="D566" s="209"/>
      <c r="E566" s="219">
        <f t="shared" si="9"/>
        <v>0</v>
      </c>
      <c r="F566" s="219"/>
      <c r="G566" s="219"/>
      <c r="H566" s="219"/>
      <c r="I566" s="219"/>
      <c r="J566" s="219"/>
      <c r="K566" s="219"/>
      <c r="L566" s="219"/>
      <c r="M566" s="219"/>
      <c r="N566" s="219"/>
      <c r="O566" s="210"/>
      <c r="P566" s="210"/>
      <c r="Q566" s="210"/>
      <c r="R566" s="210"/>
      <c r="S566" s="210"/>
    </row>
    <row r="567" spans="1:19" ht="21.75" customHeight="1">
      <c r="A567" s="216"/>
      <c r="B567" s="217"/>
      <c r="C567" s="218"/>
      <c r="D567" s="209"/>
      <c r="E567" s="219">
        <f t="shared" si="9"/>
        <v>0</v>
      </c>
      <c r="F567" s="219"/>
      <c r="G567" s="219"/>
      <c r="H567" s="219"/>
      <c r="I567" s="219"/>
      <c r="J567" s="219"/>
      <c r="K567" s="219"/>
      <c r="L567" s="219"/>
      <c r="M567" s="219"/>
      <c r="N567" s="219"/>
      <c r="O567" s="210"/>
      <c r="P567" s="210"/>
      <c r="Q567" s="210"/>
      <c r="R567" s="210"/>
      <c r="S567" s="210"/>
    </row>
    <row r="568" spans="1:19" ht="21.75" customHeight="1">
      <c r="A568" s="216"/>
      <c r="B568" s="217"/>
      <c r="C568" s="218"/>
      <c r="D568" s="209"/>
      <c r="E568" s="219">
        <f t="shared" si="9"/>
        <v>0</v>
      </c>
      <c r="F568" s="219"/>
      <c r="G568" s="219"/>
      <c r="H568" s="219"/>
      <c r="I568" s="219"/>
      <c r="J568" s="219"/>
      <c r="K568" s="219"/>
      <c r="L568" s="219"/>
      <c r="M568" s="219"/>
      <c r="N568" s="219"/>
      <c r="O568" s="210"/>
      <c r="P568" s="210"/>
      <c r="Q568" s="210"/>
      <c r="R568" s="210"/>
      <c r="S568" s="210"/>
    </row>
    <row r="569" spans="1:19" ht="21.75" customHeight="1">
      <c r="A569" s="216"/>
      <c r="B569" s="217"/>
      <c r="C569" s="218"/>
      <c r="D569" s="209"/>
      <c r="E569" s="219">
        <f t="shared" si="9"/>
        <v>0</v>
      </c>
      <c r="F569" s="219"/>
      <c r="G569" s="219"/>
      <c r="H569" s="219"/>
      <c r="I569" s="219"/>
      <c r="J569" s="219"/>
      <c r="K569" s="219"/>
      <c r="L569" s="219"/>
      <c r="M569" s="219"/>
      <c r="N569" s="219"/>
      <c r="O569" s="210"/>
      <c r="P569" s="210"/>
      <c r="Q569" s="210"/>
      <c r="R569" s="210"/>
      <c r="S569" s="210"/>
    </row>
    <row r="570" spans="1:19" ht="21.75" customHeight="1">
      <c r="A570" s="216"/>
      <c r="B570" s="217"/>
      <c r="C570" s="218"/>
      <c r="D570" s="209"/>
      <c r="E570" s="219">
        <f t="shared" si="9"/>
        <v>0</v>
      </c>
      <c r="F570" s="219"/>
      <c r="G570" s="219"/>
      <c r="H570" s="219"/>
      <c r="I570" s="219"/>
      <c r="J570" s="219"/>
      <c r="K570" s="219"/>
      <c r="L570" s="219"/>
      <c r="M570" s="219"/>
      <c r="N570" s="219"/>
      <c r="O570" s="210"/>
      <c r="P570" s="210"/>
      <c r="Q570" s="210"/>
      <c r="R570" s="210"/>
      <c r="S570" s="210"/>
    </row>
    <row r="571" spans="1:19" ht="21.75" customHeight="1">
      <c r="A571" s="216"/>
      <c r="B571" s="217"/>
      <c r="C571" s="218"/>
      <c r="D571" s="209"/>
      <c r="E571" s="219">
        <f t="shared" si="9"/>
        <v>0</v>
      </c>
      <c r="F571" s="219"/>
      <c r="G571" s="219"/>
      <c r="H571" s="219"/>
      <c r="I571" s="219"/>
      <c r="J571" s="219"/>
      <c r="K571" s="219"/>
      <c r="L571" s="219"/>
      <c r="M571" s="219"/>
      <c r="N571" s="219"/>
      <c r="O571" s="210"/>
      <c r="P571" s="210"/>
      <c r="Q571" s="210"/>
      <c r="R571" s="210"/>
      <c r="S571" s="210"/>
    </row>
    <row r="572" spans="1:19" ht="21.75" customHeight="1">
      <c r="A572" s="216"/>
      <c r="B572" s="217"/>
      <c r="C572" s="218"/>
      <c r="D572" s="209"/>
      <c r="E572" s="219">
        <f t="shared" si="9"/>
        <v>0</v>
      </c>
      <c r="F572" s="219"/>
      <c r="G572" s="219"/>
      <c r="H572" s="219"/>
      <c r="I572" s="219"/>
      <c r="J572" s="219"/>
      <c r="K572" s="219"/>
      <c r="L572" s="219"/>
      <c r="M572" s="219"/>
      <c r="N572" s="219"/>
      <c r="O572" s="210"/>
      <c r="P572" s="210"/>
      <c r="Q572" s="210"/>
      <c r="R572" s="210"/>
      <c r="S572" s="210"/>
    </row>
    <row r="573" spans="1:19" ht="21.75" customHeight="1">
      <c r="A573" s="216"/>
      <c r="B573" s="217"/>
      <c r="C573" s="218"/>
      <c r="D573" s="209"/>
      <c r="E573" s="219">
        <f t="shared" si="9"/>
        <v>0</v>
      </c>
      <c r="F573" s="219"/>
      <c r="G573" s="219"/>
      <c r="H573" s="219"/>
      <c r="I573" s="219"/>
      <c r="J573" s="219"/>
      <c r="K573" s="219"/>
      <c r="L573" s="219"/>
      <c r="M573" s="219"/>
      <c r="N573" s="219"/>
      <c r="O573" s="210"/>
      <c r="P573" s="210"/>
      <c r="Q573" s="210"/>
      <c r="R573" s="210"/>
      <c r="S573" s="210"/>
    </row>
    <row r="574" spans="1:19" ht="21.75" customHeight="1">
      <c r="A574" s="216"/>
      <c r="B574" s="217"/>
      <c r="C574" s="218"/>
      <c r="D574" s="209"/>
      <c r="E574" s="219">
        <f t="shared" si="9"/>
        <v>0</v>
      </c>
      <c r="F574" s="219"/>
      <c r="G574" s="219"/>
      <c r="H574" s="219"/>
      <c r="I574" s="219"/>
      <c r="J574" s="219"/>
      <c r="K574" s="219"/>
      <c r="L574" s="219"/>
      <c r="M574" s="219"/>
      <c r="N574" s="219"/>
      <c r="O574" s="210"/>
      <c r="P574" s="210"/>
      <c r="Q574" s="210"/>
      <c r="R574" s="210"/>
      <c r="S574" s="210"/>
    </row>
    <row r="575" spans="1:19" ht="21.75" customHeight="1">
      <c r="A575" s="216"/>
      <c r="B575" s="217"/>
      <c r="C575" s="218"/>
      <c r="D575" s="209"/>
      <c r="E575" s="219">
        <f t="shared" si="9"/>
        <v>0</v>
      </c>
      <c r="F575" s="219"/>
      <c r="G575" s="219"/>
      <c r="H575" s="219"/>
      <c r="I575" s="219"/>
      <c r="J575" s="219"/>
      <c r="K575" s="219"/>
      <c r="L575" s="219"/>
      <c r="M575" s="219"/>
      <c r="N575" s="219"/>
      <c r="O575" s="210"/>
      <c r="P575" s="210"/>
      <c r="Q575" s="210"/>
      <c r="R575" s="210"/>
      <c r="S575" s="210"/>
    </row>
    <row r="576" spans="1:19" ht="21.75" customHeight="1">
      <c r="A576" s="216"/>
      <c r="B576" s="217"/>
      <c r="C576" s="218"/>
      <c r="D576" s="209"/>
      <c r="E576" s="219">
        <f t="shared" si="9"/>
        <v>0</v>
      </c>
      <c r="F576" s="219"/>
      <c r="G576" s="219"/>
      <c r="H576" s="219"/>
      <c r="I576" s="219"/>
      <c r="J576" s="219"/>
      <c r="K576" s="219"/>
      <c r="L576" s="219"/>
      <c r="M576" s="219"/>
      <c r="N576" s="219"/>
      <c r="O576" s="210"/>
      <c r="P576" s="210"/>
      <c r="Q576" s="210"/>
      <c r="R576" s="210"/>
      <c r="S576" s="210"/>
    </row>
    <row r="577" spans="1:19" ht="21.75" customHeight="1">
      <c r="A577" s="216"/>
      <c r="B577" s="217"/>
      <c r="C577" s="218"/>
      <c r="D577" s="209"/>
      <c r="E577" s="219">
        <f t="shared" ref="E577:E640" si="10">SUM(F577:O577)</f>
        <v>0</v>
      </c>
      <c r="F577" s="219"/>
      <c r="G577" s="219"/>
      <c r="H577" s="219"/>
      <c r="I577" s="219"/>
      <c r="J577" s="219"/>
      <c r="K577" s="219"/>
      <c r="L577" s="219"/>
      <c r="M577" s="219"/>
      <c r="N577" s="219"/>
      <c r="O577" s="210"/>
      <c r="P577" s="210"/>
      <c r="Q577" s="210"/>
      <c r="R577" s="210"/>
      <c r="S577" s="210"/>
    </row>
    <row r="578" spans="1:19" ht="21.75" customHeight="1">
      <c r="A578" s="216"/>
      <c r="B578" s="217"/>
      <c r="C578" s="218"/>
      <c r="D578" s="209"/>
      <c r="E578" s="219">
        <f t="shared" si="10"/>
        <v>0</v>
      </c>
      <c r="F578" s="219"/>
      <c r="G578" s="219"/>
      <c r="H578" s="219"/>
      <c r="I578" s="219"/>
      <c r="J578" s="219"/>
      <c r="K578" s="219"/>
      <c r="L578" s="219"/>
      <c r="M578" s="219"/>
      <c r="N578" s="219"/>
      <c r="O578" s="210"/>
      <c r="P578" s="210"/>
      <c r="Q578" s="210"/>
      <c r="R578" s="210"/>
      <c r="S578" s="210"/>
    </row>
    <row r="579" spans="1:19" ht="21.75" customHeight="1">
      <c r="A579" s="216"/>
      <c r="B579" s="217"/>
      <c r="C579" s="218"/>
      <c r="D579" s="209"/>
      <c r="E579" s="219">
        <f t="shared" si="10"/>
        <v>0</v>
      </c>
      <c r="F579" s="219"/>
      <c r="G579" s="219"/>
      <c r="H579" s="219"/>
      <c r="I579" s="219"/>
      <c r="J579" s="219"/>
      <c r="K579" s="219"/>
      <c r="L579" s="219"/>
      <c r="M579" s="219"/>
      <c r="N579" s="219"/>
      <c r="O579" s="210"/>
      <c r="P579" s="210"/>
      <c r="Q579" s="210"/>
      <c r="R579" s="210"/>
      <c r="S579" s="210"/>
    </row>
    <row r="580" spans="1:19" ht="21.75" customHeight="1">
      <c r="A580" s="216"/>
      <c r="B580" s="217"/>
      <c r="C580" s="218"/>
      <c r="D580" s="209"/>
      <c r="E580" s="219">
        <f t="shared" si="10"/>
        <v>0</v>
      </c>
      <c r="F580" s="219"/>
      <c r="G580" s="219"/>
      <c r="H580" s="219"/>
      <c r="I580" s="219"/>
      <c r="J580" s="219"/>
      <c r="K580" s="219"/>
      <c r="L580" s="219"/>
      <c r="M580" s="219"/>
      <c r="N580" s="219"/>
      <c r="O580" s="210"/>
      <c r="P580" s="210"/>
      <c r="Q580" s="210"/>
      <c r="R580" s="210"/>
      <c r="S580" s="210"/>
    </row>
    <row r="581" spans="1:19" ht="21.75" customHeight="1">
      <c r="A581" s="216"/>
      <c r="B581" s="217"/>
      <c r="C581" s="218"/>
      <c r="D581" s="209"/>
      <c r="E581" s="219">
        <f t="shared" si="10"/>
        <v>0</v>
      </c>
      <c r="F581" s="219"/>
      <c r="G581" s="219"/>
      <c r="H581" s="219"/>
      <c r="I581" s="219"/>
      <c r="J581" s="219"/>
      <c r="K581" s="219"/>
      <c r="L581" s="219"/>
      <c r="M581" s="219"/>
      <c r="N581" s="219"/>
      <c r="O581" s="210"/>
      <c r="P581" s="210"/>
      <c r="Q581" s="210"/>
      <c r="R581" s="210"/>
      <c r="S581" s="210"/>
    </row>
    <row r="582" spans="1:19" ht="21.75" customHeight="1">
      <c r="A582" s="216"/>
      <c r="B582" s="217"/>
      <c r="C582" s="218"/>
      <c r="D582" s="209"/>
      <c r="E582" s="219">
        <f t="shared" si="10"/>
        <v>0</v>
      </c>
      <c r="F582" s="219"/>
      <c r="G582" s="219"/>
      <c r="H582" s="219"/>
      <c r="I582" s="219"/>
      <c r="J582" s="219"/>
      <c r="K582" s="219"/>
      <c r="L582" s="219"/>
      <c r="M582" s="219"/>
      <c r="N582" s="219"/>
      <c r="O582" s="210"/>
      <c r="P582" s="210"/>
      <c r="Q582" s="210"/>
      <c r="R582" s="210"/>
      <c r="S582" s="210"/>
    </row>
    <row r="583" spans="1:19" ht="21.75" customHeight="1">
      <c r="A583" s="216"/>
      <c r="B583" s="217"/>
      <c r="C583" s="218"/>
      <c r="D583" s="209"/>
      <c r="E583" s="219">
        <f t="shared" si="10"/>
        <v>0</v>
      </c>
      <c r="F583" s="219"/>
      <c r="G583" s="219"/>
      <c r="H583" s="219"/>
      <c r="I583" s="219"/>
      <c r="J583" s="219"/>
      <c r="K583" s="219"/>
      <c r="L583" s="219"/>
      <c r="M583" s="219"/>
      <c r="N583" s="219"/>
      <c r="O583" s="210"/>
      <c r="P583" s="210"/>
      <c r="Q583" s="210"/>
      <c r="R583" s="210"/>
      <c r="S583" s="210"/>
    </row>
    <row r="584" spans="1:19" ht="21.75" customHeight="1">
      <c r="A584" s="216"/>
      <c r="B584" s="217"/>
      <c r="C584" s="218"/>
      <c r="D584" s="209"/>
      <c r="E584" s="219">
        <f t="shared" si="10"/>
        <v>0</v>
      </c>
      <c r="F584" s="219"/>
      <c r="G584" s="219"/>
      <c r="H584" s="219"/>
      <c r="I584" s="219"/>
      <c r="J584" s="219"/>
      <c r="K584" s="219"/>
      <c r="L584" s="219"/>
      <c r="M584" s="219"/>
      <c r="N584" s="219"/>
      <c r="O584" s="210"/>
      <c r="P584" s="210"/>
      <c r="Q584" s="210"/>
      <c r="R584" s="210"/>
      <c r="S584" s="210"/>
    </row>
    <row r="585" spans="1:19" ht="21.75" customHeight="1">
      <c r="A585" s="216"/>
      <c r="B585" s="217"/>
      <c r="C585" s="218"/>
      <c r="D585" s="209"/>
      <c r="E585" s="219">
        <f t="shared" si="10"/>
        <v>0</v>
      </c>
      <c r="F585" s="219"/>
      <c r="G585" s="219"/>
      <c r="H585" s="219"/>
      <c r="I585" s="219"/>
      <c r="J585" s="219"/>
      <c r="K585" s="219"/>
      <c r="L585" s="219"/>
      <c r="M585" s="219"/>
      <c r="N585" s="219"/>
      <c r="O585" s="210"/>
      <c r="P585" s="210"/>
      <c r="Q585" s="210"/>
      <c r="R585" s="210"/>
      <c r="S585" s="210"/>
    </row>
    <row r="586" spans="1:19" ht="21.75" customHeight="1">
      <c r="A586" s="216"/>
      <c r="B586" s="217"/>
      <c r="C586" s="218"/>
      <c r="D586" s="209"/>
      <c r="E586" s="219">
        <f t="shared" si="10"/>
        <v>0</v>
      </c>
      <c r="F586" s="219"/>
      <c r="G586" s="219"/>
      <c r="H586" s="219"/>
      <c r="I586" s="219"/>
      <c r="J586" s="219"/>
      <c r="K586" s="219"/>
      <c r="L586" s="219"/>
      <c r="M586" s="219"/>
      <c r="N586" s="219"/>
      <c r="O586" s="210"/>
      <c r="P586" s="210"/>
      <c r="Q586" s="210"/>
      <c r="R586" s="210"/>
      <c r="S586" s="210"/>
    </row>
    <row r="587" spans="1:19" ht="21.75" customHeight="1">
      <c r="A587" s="216"/>
      <c r="B587" s="217"/>
      <c r="C587" s="218"/>
      <c r="D587" s="209"/>
      <c r="E587" s="219">
        <f t="shared" si="10"/>
        <v>0</v>
      </c>
      <c r="F587" s="219"/>
      <c r="G587" s="219"/>
      <c r="H587" s="219"/>
      <c r="I587" s="219"/>
      <c r="J587" s="219"/>
      <c r="K587" s="219"/>
      <c r="L587" s="219"/>
      <c r="M587" s="219"/>
      <c r="N587" s="219"/>
      <c r="O587" s="210"/>
      <c r="P587" s="210"/>
      <c r="Q587" s="210"/>
      <c r="R587" s="210"/>
      <c r="S587" s="210"/>
    </row>
    <row r="588" spans="1:19" ht="21.75" customHeight="1">
      <c r="A588" s="216"/>
      <c r="B588" s="217"/>
      <c r="C588" s="218"/>
      <c r="D588" s="209"/>
      <c r="E588" s="219">
        <f t="shared" si="10"/>
        <v>0</v>
      </c>
      <c r="F588" s="219"/>
      <c r="G588" s="219"/>
      <c r="H588" s="219"/>
      <c r="I588" s="219"/>
      <c r="J588" s="219"/>
      <c r="K588" s="219"/>
      <c r="L588" s="219"/>
      <c r="M588" s="219"/>
      <c r="N588" s="219"/>
      <c r="O588" s="210"/>
      <c r="P588" s="210"/>
      <c r="Q588" s="210"/>
      <c r="R588" s="210"/>
      <c r="S588" s="210"/>
    </row>
    <row r="589" spans="1:19" ht="21.75" customHeight="1">
      <c r="A589" s="216"/>
      <c r="B589" s="217"/>
      <c r="C589" s="218"/>
      <c r="D589" s="209"/>
      <c r="E589" s="219">
        <f t="shared" si="10"/>
        <v>0</v>
      </c>
      <c r="F589" s="219"/>
      <c r="G589" s="219"/>
      <c r="H589" s="219"/>
      <c r="I589" s="219"/>
      <c r="J589" s="219"/>
      <c r="K589" s="219"/>
      <c r="L589" s="219"/>
      <c r="M589" s="219"/>
      <c r="N589" s="219"/>
      <c r="O589" s="210"/>
      <c r="P589" s="210"/>
      <c r="Q589" s="210"/>
      <c r="R589" s="210"/>
      <c r="S589" s="210"/>
    </row>
    <row r="590" spans="1:19" ht="21.75" customHeight="1">
      <c r="A590" s="216"/>
      <c r="B590" s="217"/>
      <c r="C590" s="218"/>
      <c r="D590" s="209"/>
      <c r="E590" s="219">
        <f t="shared" si="10"/>
        <v>0</v>
      </c>
      <c r="F590" s="219"/>
      <c r="G590" s="219"/>
      <c r="H590" s="219"/>
      <c r="I590" s="219"/>
      <c r="J590" s="219"/>
      <c r="K590" s="219"/>
      <c r="L590" s="219"/>
      <c r="M590" s="219"/>
      <c r="N590" s="219"/>
      <c r="O590" s="210"/>
      <c r="P590" s="210"/>
      <c r="Q590" s="210"/>
      <c r="R590" s="210"/>
      <c r="S590" s="210"/>
    </row>
    <row r="591" spans="1:19" ht="21.75" customHeight="1">
      <c r="A591" s="216"/>
      <c r="B591" s="217"/>
      <c r="C591" s="218"/>
      <c r="D591" s="209"/>
      <c r="E591" s="219">
        <f t="shared" si="10"/>
        <v>0</v>
      </c>
      <c r="F591" s="219"/>
      <c r="G591" s="219"/>
      <c r="H591" s="219"/>
      <c r="I591" s="219"/>
      <c r="J591" s="219"/>
      <c r="K591" s="219"/>
      <c r="L591" s="219"/>
      <c r="M591" s="219"/>
      <c r="N591" s="219"/>
      <c r="O591" s="210"/>
      <c r="P591" s="210"/>
      <c r="Q591" s="210"/>
      <c r="R591" s="210"/>
      <c r="S591" s="210"/>
    </row>
    <row r="592" spans="1:19" ht="21.75" customHeight="1">
      <c r="A592" s="216"/>
      <c r="B592" s="217"/>
      <c r="C592" s="218"/>
      <c r="D592" s="209"/>
      <c r="E592" s="219">
        <f t="shared" si="10"/>
        <v>0</v>
      </c>
      <c r="F592" s="219"/>
      <c r="G592" s="219"/>
      <c r="H592" s="219"/>
      <c r="I592" s="219"/>
      <c r="J592" s="219"/>
      <c r="K592" s="219"/>
      <c r="L592" s="219"/>
      <c r="M592" s="219"/>
      <c r="N592" s="219"/>
      <c r="O592" s="210"/>
      <c r="P592" s="210"/>
      <c r="Q592" s="210"/>
      <c r="R592" s="210"/>
      <c r="S592" s="210"/>
    </row>
    <row r="593" spans="1:19" ht="21.75" customHeight="1">
      <c r="A593" s="216"/>
      <c r="B593" s="217"/>
      <c r="C593" s="218"/>
      <c r="D593" s="209"/>
      <c r="E593" s="219">
        <f t="shared" si="10"/>
        <v>0</v>
      </c>
      <c r="F593" s="219"/>
      <c r="G593" s="219"/>
      <c r="H593" s="219"/>
      <c r="I593" s="219"/>
      <c r="J593" s="219"/>
      <c r="K593" s="219"/>
      <c r="L593" s="219"/>
      <c r="M593" s="219"/>
      <c r="N593" s="219"/>
      <c r="O593" s="210"/>
      <c r="P593" s="210"/>
      <c r="Q593" s="210"/>
      <c r="R593" s="210"/>
      <c r="S593" s="210"/>
    </row>
    <row r="594" spans="1:19" ht="21.75" customHeight="1">
      <c r="A594" s="216"/>
      <c r="B594" s="217"/>
      <c r="C594" s="218"/>
      <c r="D594" s="209"/>
      <c r="E594" s="219">
        <f t="shared" si="10"/>
        <v>0</v>
      </c>
      <c r="F594" s="219"/>
      <c r="G594" s="219"/>
      <c r="H594" s="219"/>
      <c r="I594" s="219"/>
      <c r="J594" s="219"/>
      <c r="K594" s="219"/>
      <c r="L594" s="219"/>
      <c r="M594" s="219"/>
      <c r="N594" s="219"/>
      <c r="O594" s="210"/>
      <c r="P594" s="210"/>
      <c r="Q594" s="210"/>
      <c r="R594" s="210"/>
      <c r="S594" s="210"/>
    </row>
    <row r="595" spans="1:19" ht="21.75" customHeight="1">
      <c r="A595" s="216"/>
      <c r="B595" s="217"/>
      <c r="C595" s="218"/>
      <c r="D595" s="209"/>
      <c r="E595" s="219">
        <f t="shared" si="10"/>
        <v>0</v>
      </c>
      <c r="F595" s="219"/>
      <c r="G595" s="219"/>
      <c r="H595" s="219"/>
      <c r="I595" s="219"/>
      <c r="J595" s="219"/>
      <c r="K595" s="219"/>
      <c r="L595" s="219"/>
      <c r="M595" s="219"/>
      <c r="N595" s="219"/>
      <c r="O595" s="210"/>
      <c r="P595" s="210"/>
      <c r="Q595" s="210"/>
      <c r="R595" s="210"/>
      <c r="S595" s="210"/>
    </row>
    <row r="596" spans="1:19" ht="21.75" customHeight="1">
      <c r="A596" s="216"/>
      <c r="B596" s="217"/>
      <c r="C596" s="218"/>
      <c r="D596" s="209"/>
      <c r="E596" s="219">
        <f t="shared" si="10"/>
        <v>0</v>
      </c>
      <c r="F596" s="219"/>
      <c r="G596" s="219"/>
      <c r="H596" s="219"/>
      <c r="I596" s="219"/>
      <c r="J596" s="219"/>
      <c r="K596" s="219"/>
      <c r="L596" s="219"/>
      <c r="M596" s="219"/>
      <c r="N596" s="219"/>
      <c r="O596" s="210"/>
      <c r="P596" s="210"/>
      <c r="Q596" s="210"/>
      <c r="R596" s="210"/>
      <c r="S596" s="210"/>
    </row>
    <row r="597" spans="1:19" ht="21.75" customHeight="1">
      <c r="A597" s="216"/>
      <c r="B597" s="217"/>
      <c r="C597" s="218"/>
      <c r="D597" s="209"/>
      <c r="E597" s="219">
        <f t="shared" si="10"/>
        <v>0</v>
      </c>
      <c r="F597" s="219"/>
      <c r="G597" s="219"/>
      <c r="H597" s="219"/>
      <c r="I597" s="219"/>
      <c r="J597" s="219"/>
      <c r="K597" s="219"/>
      <c r="L597" s="219"/>
      <c r="M597" s="219"/>
      <c r="N597" s="219"/>
      <c r="O597" s="210"/>
      <c r="P597" s="210"/>
      <c r="Q597" s="210"/>
      <c r="R597" s="210"/>
      <c r="S597" s="210"/>
    </row>
    <row r="598" spans="1:19" ht="21.75" customHeight="1">
      <c r="A598" s="216"/>
      <c r="B598" s="217"/>
      <c r="C598" s="218"/>
      <c r="D598" s="209"/>
      <c r="E598" s="219">
        <f t="shared" si="10"/>
        <v>0</v>
      </c>
      <c r="F598" s="219"/>
      <c r="G598" s="219"/>
      <c r="H598" s="219"/>
      <c r="I598" s="219"/>
      <c r="J598" s="219"/>
      <c r="K598" s="219"/>
      <c r="L598" s="219"/>
      <c r="M598" s="219"/>
      <c r="N598" s="219"/>
      <c r="O598" s="210"/>
      <c r="P598" s="210"/>
      <c r="Q598" s="210"/>
      <c r="R598" s="210"/>
      <c r="S598" s="210"/>
    </row>
    <row r="599" spans="1:19" ht="21.75" customHeight="1">
      <c r="A599" s="216"/>
      <c r="B599" s="217"/>
      <c r="C599" s="218"/>
      <c r="D599" s="209"/>
      <c r="E599" s="219">
        <f t="shared" si="10"/>
        <v>0</v>
      </c>
      <c r="F599" s="219"/>
      <c r="G599" s="219"/>
      <c r="H599" s="219"/>
      <c r="I599" s="219"/>
      <c r="J599" s="219"/>
      <c r="K599" s="219"/>
      <c r="L599" s="219"/>
      <c r="M599" s="219"/>
      <c r="N599" s="219"/>
      <c r="O599" s="210"/>
      <c r="P599" s="210"/>
      <c r="Q599" s="210"/>
      <c r="R599" s="210"/>
      <c r="S599" s="210"/>
    </row>
    <row r="600" spans="1:19" ht="21.75" customHeight="1">
      <c r="A600" s="216"/>
      <c r="B600" s="217"/>
      <c r="C600" s="218"/>
      <c r="D600" s="209"/>
      <c r="E600" s="219">
        <f t="shared" si="10"/>
        <v>0</v>
      </c>
      <c r="F600" s="219"/>
      <c r="G600" s="219"/>
      <c r="H600" s="219"/>
      <c r="I600" s="219"/>
      <c r="J600" s="219"/>
      <c r="K600" s="219"/>
      <c r="L600" s="219"/>
      <c r="M600" s="219"/>
      <c r="N600" s="219"/>
      <c r="O600" s="210"/>
      <c r="P600" s="210"/>
      <c r="Q600" s="210"/>
      <c r="R600" s="210"/>
      <c r="S600" s="210"/>
    </row>
    <row r="601" spans="1:19" ht="21.75" customHeight="1">
      <c r="A601" s="216"/>
      <c r="B601" s="217"/>
      <c r="C601" s="218"/>
      <c r="D601" s="209"/>
      <c r="E601" s="219">
        <f t="shared" si="10"/>
        <v>0</v>
      </c>
      <c r="F601" s="219"/>
      <c r="G601" s="219"/>
      <c r="H601" s="219"/>
      <c r="I601" s="219"/>
      <c r="J601" s="219"/>
      <c r="K601" s="219"/>
      <c r="L601" s="219"/>
      <c r="M601" s="219"/>
      <c r="N601" s="219"/>
      <c r="O601" s="210"/>
      <c r="P601" s="210"/>
      <c r="Q601" s="210"/>
      <c r="R601" s="210"/>
      <c r="S601" s="210"/>
    </row>
    <row r="602" spans="1:19" ht="21.75" customHeight="1">
      <c r="A602" s="216"/>
      <c r="B602" s="217"/>
      <c r="C602" s="218"/>
      <c r="D602" s="209"/>
      <c r="E602" s="219">
        <f t="shared" si="10"/>
        <v>0</v>
      </c>
      <c r="F602" s="219"/>
      <c r="G602" s="219"/>
      <c r="H602" s="219"/>
      <c r="I602" s="219"/>
      <c r="J602" s="219"/>
      <c r="K602" s="219"/>
      <c r="L602" s="219"/>
      <c r="M602" s="219"/>
      <c r="N602" s="219"/>
      <c r="O602" s="210"/>
      <c r="P602" s="210"/>
      <c r="Q602" s="210"/>
      <c r="R602" s="210"/>
      <c r="S602" s="210"/>
    </row>
    <row r="603" spans="1:19" ht="21.75" customHeight="1">
      <c r="A603" s="216"/>
      <c r="B603" s="217"/>
      <c r="C603" s="218"/>
      <c r="D603" s="209"/>
      <c r="E603" s="219">
        <f t="shared" si="10"/>
        <v>0</v>
      </c>
      <c r="F603" s="219"/>
      <c r="G603" s="219"/>
      <c r="H603" s="219"/>
      <c r="I603" s="219"/>
      <c r="J603" s="219"/>
      <c r="K603" s="219"/>
      <c r="L603" s="219"/>
      <c r="M603" s="219"/>
      <c r="N603" s="219"/>
      <c r="O603" s="210"/>
      <c r="P603" s="210"/>
      <c r="Q603" s="210"/>
      <c r="R603" s="210"/>
      <c r="S603" s="210"/>
    </row>
    <row r="604" spans="1:19" ht="21.75" customHeight="1">
      <c r="A604" s="216"/>
      <c r="B604" s="217"/>
      <c r="C604" s="218"/>
      <c r="D604" s="209"/>
      <c r="E604" s="219">
        <f t="shared" si="10"/>
        <v>0</v>
      </c>
      <c r="F604" s="219"/>
      <c r="G604" s="219"/>
      <c r="H604" s="219"/>
      <c r="I604" s="219"/>
      <c r="J604" s="219"/>
      <c r="K604" s="219"/>
      <c r="L604" s="219"/>
      <c r="M604" s="219"/>
      <c r="N604" s="219"/>
      <c r="O604" s="210"/>
      <c r="P604" s="210"/>
      <c r="Q604" s="210"/>
      <c r="R604" s="210"/>
      <c r="S604" s="210"/>
    </row>
    <row r="605" spans="1:19" ht="21.75" customHeight="1">
      <c r="A605" s="216"/>
      <c r="B605" s="217"/>
      <c r="C605" s="218"/>
      <c r="D605" s="209"/>
      <c r="E605" s="219">
        <f t="shared" si="10"/>
        <v>0</v>
      </c>
      <c r="F605" s="219"/>
      <c r="G605" s="219"/>
      <c r="H605" s="219"/>
      <c r="I605" s="219"/>
      <c r="J605" s="219"/>
      <c r="K605" s="219"/>
      <c r="L605" s="219"/>
      <c r="M605" s="219"/>
      <c r="N605" s="219"/>
      <c r="O605" s="210"/>
      <c r="P605" s="210"/>
      <c r="Q605" s="210"/>
      <c r="R605" s="210"/>
      <c r="S605" s="210"/>
    </row>
    <row r="606" spans="1:19" ht="21.75" customHeight="1">
      <c r="A606" s="216"/>
      <c r="B606" s="217"/>
      <c r="C606" s="218"/>
      <c r="D606" s="209"/>
      <c r="E606" s="219">
        <f t="shared" si="10"/>
        <v>0</v>
      </c>
      <c r="F606" s="219"/>
      <c r="G606" s="219"/>
      <c r="H606" s="219"/>
      <c r="I606" s="219"/>
      <c r="J606" s="219"/>
      <c r="K606" s="219"/>
      <c r="L606" s="219"/>
      <c r="M606" s="219"/>
      <c r="N606" s="219"/>
      <c r="O606" s="210"/>
      <c r="P606" s="210"/>
      <c r="Q606" s="210"/>
      <c r="R606" s="210"/>
      <c r="S606" s="210"/>
    </row>
    <row r="607" spans="1:19" ht="21.75" customHeight="1">
      <c r="A607" s="216"/>
      <c r="B607" s="217"/>
      <c r="C607" s="218"/>
      <c r="D607" s="209"/>
      <c r="E607" s="219">
        <f t="shared" si="10"/>
        <v>0</v>
      </c>
      <c r="F607" s="219"/>
      <c r="G607" s="219"/>
      <c r="H607" s="219"/>
      <c r="I607" s="219"/>
      <c r="J607" s="219"/>
      <c r="K607" s="219"/>
      <c r="L607" s="219"/>
      <c r="M607" s="219"/>
      <c r="N607" s="219"/>
      <c r="O607" s="210"/>
      <c r="P607" s="210"/>
      <c r="Q607" s="210"/>
      <c r="R607" s="210"/>
      <c r="S607" s="210"/>
    </row>
    <row r="608" spans="1:19" ht="21.75" customHeight="1">
      <c r="A608" s="216"/>
      <c r="B608" s="217"/>
      <c r="C608" s="218"/>
      <c r="D608" s="209"/>
      <c r="E608" s="219">
        <f t="shared" si="10"/>
        <v>0</v>
      </c>
      <c r="F608" s="219"/>
      <c r="G608" s="219"/>
      <c r="H608" s="219"/>
      <c r="I608" s="219"/>
      <c r="J608" s="219"/>
      <c r="K608" s="219"/>
      <c r="L608" s="219"/>
      <c r="M608" s="219"/>
      <c r="N608" s="219"/>
      <c r="O608" s="210"/>
      <c r="P608" s="210"/>
      <c r="Q608" s="210"/>
      <c r="R608" s="210"/>
      <c r="S608" s="210"/>
    </row>
    <row r="609" spans="1:19" ht="21.75" customHeight="1">
      <c r="A609" s="216"/>
      <c r="B609" s="217"/>
      <c r="C609" s="218"/>
      <c r="D609" s="209"/>
      <c r="E609" s="219">
        <f t="shared" si="10"/>
        <v>0</v>
      </c>
      <c r="F609" s="219"/>
      <c r="G609" s="219"/>
      <c r="H609" s="219"/>
      <c r="I609" s="219"/>
      <c r="J609" s="219"/>
      <c r="K609" s="219"/>
      <c r="L609" s="219"/>
      <c r="M609" s="219"/>
      <c r="N609" s="219"/>
      <c r="O609" s="210"/>
      <c r="P609" s="210"/>
      <c r="Q609" s="210"/>
      <c r="R609" s="210"/>
      <c r="S609" s="210"/>
    </row>
    <row r="610" spans="1:19" ht="21.75" customHeight="1">
      <c r="A610" s="216"/>
      <c r="B610" s="217"/>
      <c r="C610" s="218"/>
      <c r="D610" s="209"/>
      <c r="E610" s="219">
        <f t="shared" si="10"/>
        <v>0</v>
      </c>
      <c r="F610" s="219"/>
      <c r="G610" s="219"/>
      <c r="H610" s="219"/>
      <c r="I610" s="219"/>
      <c r="J610" s="219"/>
      <c r="K610" s="219"/>
      <c r="L610" s="219"/>
      <c r="M610" s="219"/>
      <c r="N610" s="219"/>
      <c r="O610" s="210"/>
      <c r="P610" s="210"/>
      <c r="Q610" s="210"/>
      <c r="R610" s="210"/>
      <c r="S610" s="210"/>
    </row>
    <row r="611" spans="1:19" ht="21.75" customHeight="1">
      <c r="A611" s="216"/>
      <c r="B611" s="217"/>
      <c r="C611" s="218"/>
      <c r="D611" s="209"/>
      <c r="E611" s="219">
        <f t="shared" si="10"/>
        <v>0</v>
      </c>
      <c r="F611" s="219"/>
      <c r="G611" s="219"/>
      <c r="H611" s="219"/>
      <c r="I611" s="219"/>
      <c r="J611" s="219"/>
      <c r="K611" s="219"/>
      <c r="L611" s="219"/>
      <c r="M611" s="219"/>
      <c r="N611" s="219"/>
      <c r="O611" s="210"/>
      <c r="P611" s="210"/>
      <c r="Q611" s="210"/>
      <c r="R611" s="210"/>
      <c r="S611" s="210"/>
    </row>
    <row r="612" spans="1:19" ht="21.75" customHeight="1">
      <c r="A612" s="216"/>
      <c r="B612" s="217"/>
      <c r="C612" s="218"/>
      <c r="D612" s="209"/>
      <c r="E612" s="219">
        <f t="shared" si="10"/>
        <v>0</v>
      </c>
      <c r="F612" s="219"/>
      <c r="G612" s="219"/>
      <c r="H612" s="219"/>
      <c r="I612" s="219"/>
      <c r="J612" s="219"/>
      <c r="K612" s="219"/>
      <c r="L612" s="219"/>
      <c r="M612" s="219"/>
      <c r="N612" s="219"/>
      <c r="O612" s="210"/>
      <c r="P612" s="210"/>
      <c r="Q612" s="210"/>
      <c r="R612" s="210"/>
      <c r="S612" s="210"/>
    </row>
    <row r="613" spans="1:19" ht="21.75" customHeight="1">
      <c r="A613" s="216"/>
      <c r="B613" s="217"/>
      <c r="C613" s="218"/>
      <c r="D613" s="209"/>
      <c r="E613" s="219">
        <f t="shared" si="10"/>
        <v>0</v>
      </c>
      <c r="F613" s="219"/>
      <c r="G613" s="219"/>
      <c r="H613" s="219"/>
      <c r="I613" s="219"/>
      <c r="J613" s="219"/>
      <c r="K613" s="219"/>
      <c r="L613" s="219"/>
      <c r="M613" s="219"/>
      <c r="N613" s="219"/>
      <c r="O613" s="210"/>
      <c r="P613" s="210"/>
      <c r="Q613" s="210"/>
      <c r="R613" s="210"/>
      <c r="S613" s="210"/>
    </row>
    <row r="614" spans="1:19" ht="21.75" customHeight="1">
      <c r="A614" s="216"/>
      <c r="B614" s="217"/>
      <c r="C614" s="218"/>
      <c r="D614" s="209"/>
      <c r="E614" s="219">
        <f t="shared" si="10"/>
        <v>0</v>
      </c>
      <c r="F614" s="219"/>
      <c r="G614" s="219"/>
      <c r="H614" s="219"/>
      <c r="I614" s="219"/>
      <c r="J614" s="219"/>
      <c r="K614" s="219"/>
      <c r="L614" s="219"/>
      <c r="M614" s="219"/>
      <c r="N614" s="219"/>
      <c r="O614" s="210"/>
      <c r="P614" s="210"/>
      <c r="Q614" s="210"/>
      <c r="R614" s="210"/>
      <c r="S614" s="210"/>
    </row>
    <row r="615" spans="1:19" ht="21.75" customHeight="1">
      <c r="A615" s="216"/>
      <c r="B615" s="217"/>
      <c r="C615" s="218"/>
      <c r="D615" s="209"/>
      <c r="E615" s="219">
        <f t="shared" si="10"/>
        <v>0</v>
      </c>
      <c r="F615" s="219"/>
      <c r="G615" s="219"/>
      <c r="H615" s="219"/>
      <c r="I615" s="219"/>
      <c r="J615" s="219"/>
      <c r="K615" s="219"/>
      <c r="L615" s="219"/>
      <c r="M615" s="219"/>
      <c r="N615" s="219"/>
      <c r="O615" s="210"/>
      <c r="P615" s="210"/>
      <c r="Q615" s="210"/>
      <c r="R615" s="210"/>
      <c r="S615" s="210"/>
    </row>
    <row r="616" spans="1:19" ht="21.75" customHeight="1">
      <c r="A616" s="216"/>
      <c r="B616" s="217"/>
      <c r="C616" s="218"/>
      <c r="D616" s="209"/>
      <c r="E616" s="219">
        <f t="shared" si="10"/>
        <v>0</v>
      </c>
      <c r="F616" s="219"/>
      <c r="G616" s="219"/>
      <c r="H616" s="219"/>
      <c r="I616" s="219"/>
      <c r="J616" s="219"/>
      <c r="K616" s="219"/>
      <c r="L616" s="219"/>
      <c r="M616" s="219"/>
      <c r="N616" s="219"/>
      <c r="O616" s="210"/>
      <c r="P616" s="210"/>
      <c r="Q616" s="210"/>
      <c r="R616" s="210"/>
      <c r="S616" s="210"/>
    </row>
    <row r="617" spans="1:19" ht="21.75" customHeight="1">
      <c r="A617" s="216"/>
      <c r="B617" s="217"/>
      <c r="C617" s="218"/>
      <c r="D617" s="209"/>
      <c r="E617" s="219">
        <f t="shared" si="10"/>
        <v>0</v>
      </c>
      <c r="F617" s="219"/>
      <c r="G617" s="219"/>
      <c r="H617" s="219"/>
      <c r="I617" s="219"/>
      <c r="J617" s="219"/>
      <c r="K617" s="219"/>
      <c r="L617" s="219"/>
      <c r="M617" s="219"/>
      <c r="N617" s="219"/>
      <c r="O617" s="210"/>
      <c r="P617" s="210"/>
      <c r="Q617" s="210"/>
      <c r="R617" s="210"/>
      <c r="S617" s="210"/>
    </row>
    <row r="618" spans="1:19" ht="21.75" customHeight="1">
      <c r="A618" s="216"/>
      <c r="B618" s="217"/>
      <c r="C618" s="218"/>
      <c r="D618" s="209"/>
      <c r="E618" s="219">
        <f t="shared" si="10"/>
        <v>0</v>
      </c>
      <c r="F618" s="219"/>
      <c r="G618" s="219"/>
      <c r="H618" s="219"/>
      <c r="I618" s="219"/>
      <c r="J618" s="219"/>
      <c r="K618" s="219"/>
      <c r="L618" s="219"/>
      <c r="M618" s="219"/>
      <c r="N618" s="219"/>
      <c r="O618" s="210"/>
      <c r="P618" s="210"/>
      <c r="Q618" s="210"/>
      <c r="R618" s="210"/>
      <c r="S618" s="210"/>
    </row>
    <row r="619" spans="1:19" ht="21.75" customHeight="1">
      <c r="A619" s="216"/>
      <c r="B619" s="217"/>
      <c r="C619" s="218"/>
      <c r="D619" s="209"/>
      <c r="E619" s="219">
        <f t="shared" si="10"/>
        <v>0</v>
      </c>
      <c r="F619" s="219"/>
      <c r="G619" s="219"/>
      <c r="H619" s="219"/>
      <c r="I619" s="219"/>
      <c r="J619" s="219"/>
      <c r="K619" s="219"/>
      <c r="L619" s="219"/>
      <c r="M619" s="219"/>
      <c r="N619" s="219"/>
      <c r="O619" s="210"/>
      <c r="P619" s="210"/>
      <c r="Q619" s="210"/>
      <c r="R619" s="210"/>
      <c r="S619" s="210"/>
    </row>
    <row r="620" spans="1:19" ht="21.75" customHeight="1">
      <c r="A620" s="216"/>
      <c r="B620" s="217"/>
      <c r="C620" s="218"/>
      <c r="D620" s="209"/>
      <c r="E620" s="219">
        <f t="shared" si="10"/>
        <v>0</v>
      </c>
      <c r="F620" s="219"/>
      <c r="G620" s="219"/>
      <c r="H620" s="219"/>
      <c r="I620" s="219"/>
      <c r="J620" s="219"/>
      <c r="K620" s="219"/>
      <c r="L620" s="219"/>
      <c r="M620" s="219"/>
      <c r="N620" s="219"/>
      <c r="O620" s="210"/>
      <c r="P620" s="210"/>
      <c r="Q620" s="210"/>
      <c r="R620" s="210"/>
      <c r="S620" s="210"/>
    </row>
    <row r="621" spans="1:19" ht="21.75" customHeight="1">
      <c r="A621" s="216"/>
      <c r="B621" s="217"/>
      <c r="C621" s="218"/>
      <c r="D621" s="209"/>
      <c r="E621" s="219">
        <f t="shared" si="10"/>
        <v>0</v>
      </c>
      <c r="F621" s="219"/>
      <c r="G621" s="219"/>
      <c r="H621" s="219"/>
      <c r="I621" s="219"/>
      <c r="J621" s="219"/>
      <c r="K621" s="219"/>
      <c r="L621" s="219"/>
      <c r="M621" s="219"/>
      <c r="N621" s="219"/>
      <c r="O621" s="210"/>
      <c r="P621" s="210"/>
      <c r="Q621" s="210"/>
      <c r="R621" s="210"/>
      <c r="S621" s="210"/>
    </row>
    <row r="622" spans="1:19" ht="21.75" customHeight="1">
      <c r="A622" s="216"/>
      <c r="B622" s="217"/>
      <c r="C622" s="218"/>
      <c r="D622" s="209"/>
      <c r="E622" s="219">
        <f t="shared" si="10"/>
        <v>0</v>
      </c>
      <c r="F622" s="219"/>
      <c r="G622" s="219"/>
      <c r="H622" s="219"/>
      <c r="I622" s="219"/>
      <c r="J622" s="219"/>
      <c r="K622" s="219"/>
      <c r="L622" s="219"/>
      <c r="M622" s="219"/>
      <c r="N622" s="219"/>
      <c r="O622" s="210"/>
      <c r="P622" s="210"/>
      <c r="Q622" s="210"/>
      <c r="R622" s="210"/>
      <c r="S622" s="210"/>
    </row>
    <row r="623" spans="1:19" ht="21.75" customHeight="1">
      <c r="A623" s="216"/>
      <c r="B623" s="217"/>
      <c r="C623" s="218"/>
      <c r="D623" s="209"/>
      <c r="E623" s="219">
        <f t="shared" si="10"/>
        <v>0</v>
      </c>
      <c r="F623" s="219"/>
      <c r="G623" s="219"/>
      <c r="H623" s="219"/>
      <c r="I623" s="219"/>
      <c r="J623" s="219"/>
      <c r="K623" s="219"/>
      <c r="L623" s="219"/>
      <c r="M623" s="219"/>
      <c r="N623" s="219"/>
      <c r="O623" s="210"/>
      <c r="P623" s="210"/>
      <c r="Q623" s="210"/>
      <c r="R623" s="210"/>
      <c r="S623" s="210"/>
    </row>
    <row r="624" spans="1:19" ht="21.75" customHeight="1">
      <c r="A624" s="216"/>
      <c r="B624" s="217"/>
      <c r="C624" s="218"/>
      <c r="D624" s="209"/>
      <c r="E624" s="219">
        <f t="shared" si="10"/>
        <v>0</v>
      </c>
      <c r="F624" s="219"/>
      <c r="G624" s="219"/>
      <c r="H624" s="219"/>
      <c r="I624" s="219"/>
      <c r="J624" s="219"/>
      <c r="K624" s="219"/>
      <c r="L624" s="219"/>
      <c r="M624" s="219"/>
      <c r="N624" s="219"/>
      <c r="O624" s="210"/>
      <c r="P624" s="210"/>
      <c r="Q624" s="210"/>
      <c r="R624" s="210"/>
      <c r="S624" s="210"/>
    </row>
    <row r="625" spans="1:19" ht="21.75" customHeight="1">
      <c r="A625" s="216"/>
      <c r="B625" s="217"/>
      <c r="C625" s="218"/>
      <c r="D625" s="209"/>
      <c r="E625" s="219">
        <f t="shared" si="10"/>
        <v>0</v>
      </c>
      <c r="F625" s="219"/>
      <c r="G625" s="219"/>
      <c r="H625" s="219"/>
      <c r="I625" s="219"/>
      <c r="J625" s="219"/>
      <c r="K625" s="219"/>
      <c r="L625" s="219"/>
      <c r="M625" s="219"/>
      <c r="N625" s="219"/>
      <c r="O625" s="210"/>
      <c r="P625" s="210"/>
      <c r="Q625" s="210"/>
      <c r="R625" s="210"/>
      <c r="S625" s="210"/>
    </row>
    <row r="626" spans="1:19" ht="21.75" customHeight="1">
      <c r="A626" s="216"/>
      <c r="B626" s="217"/>
      <c r="C626" s="218"/>
      <c r="D626" s="209"/>
      <c r="E626" s="219">
        <f t="shared" si="10"/>
        <v>0</v>
      </c>
      <c r="F626" s="219"/>
      <c r="G626" s="219"/>
      <c r="H626" s="219"/>
      <c r="I626" s="219"/>
      <c r="J626" s="219"/>
      <c r="K626" s="219"/>
      <c r="L626" s="219"/>
      <c r="M626" s="219"/>
      <c r="N626" s="219"/>
      <c r="O626" s="210"/>
      <c r="P626" s="210"/>
      <c r="Q626" s="210"/>
      <c r="R626" s="210"/>
      <c r="S626" s="210"/>
    </row>
    <row r="627" spans="1:19" ht="21.75" customHeight="1">
      <c r="A627" s="216"/>
      <c r="B627" s="217"/>
      <c r="C627" s="218"/>
      <c r="D627" s="209"/>
      <c r="E627" s="219">
        <f t="shared" si="10"/>
        <v>0</v>
      </c>
      <c r="F627" s="219"/>
      <c r="G627" s="219"/>
      <c r="H627" s="219"/>
      <c r="I627" s="219"/>
      <c r="J627" s="219"/>
      <c r="K627" s="219"/>
      <c r="L627" s="219"/>
      <c r="M627" s="219"/>
      <c r="N627" s="219"/>
      <c r="O627" s="210"/>
      <c r="P627" s="210"/>
      <c r="Q627" s="210"/>
      <c r="R627" s="210"/>
      <c r="S627" s="210"/>
    </row>
    <row r="628" spans="1:19" ht="21.75" customHeight="1">
      <c r="A628" s="216"/>
      <c r="B628" s="217"/>
      <c r="C628" s="218"/>
      <c r="D628" s="209"/>
      <c r="E628" s="219">
        <f t="shared" si="10"/>
        <v>0</v>
      </c>
      <c r="F628" s="219"/>
      <c r="G628" s="219"/>
      <c r="H628" s="219"/>
      <c r="I628" s="219"/>
      <c r="J628" s="219"/>
      <c r="K628" s="219"/>
      <c r="L628" s="219"/>
      <c r="M628" s="219"/>
      <c r="N628" s="219"/>
      <c r="O628" s="210"/>
      <c r="P628" s="210"/>
      <c r="Q628" s="210"/>
      <c r="R628" s="210"/>
      <c r="S628" s="210"/>
    </row>
    <row r="629" spans="1:19" ht="21.75" customHeight="1">
      <c r="A629" s="216"/>
      <c r="B629" s="217"/>
      <c r="C629" s="218"/>
      <c r="D629" s="209"/>
      <c r="E629" s="219">
        <f t="shared" si="10"/>
        <v>0</v>
      </c>
      <c r="F629" s="219"/>
      <c r="G629" s="219"/>
      <c r="H629" s="219"/>
      <c r="I629" s="219"/>
      <c r="J629" s="219"/>
      <c r="K629" s="219"/>
      <c r="L629" s="219"/>
      <c r="M629" s="219"/>
      <c r="N629" s="219"/>
      <c r="O629" s="210"/>
      <c r="P629" s="210"/>
      <c r="Q629" s="210"/>
      <c r="R629" s="210"/>
      <c r="S629" s="210"/>
    </row>
    <row r="630" spans="1:19" ht="21.75" customHeight="1">
      <c r="A630" s="216"/>
      <c r="B630" s="217"/>
      <c r="C630" s="218"/>
      <c r="D630" s="209"/>
      <c r="E630" s="219">
        <f t="shared" si="10"/>
        <v>0</v>
      </c>
      <c r="F630" s="219"/>
      <c r="G630" s="219"/>
      <c r="H630" s="219"/>
      <c r="I630" s="219"/>
      <c r="J630" s="219"/>
      <c r="K630" s="219"/>
      <c r="L630" s="219"/>
      <c r="M630" s="219"/>
      <c r="N630" s="219"/>
      <c r="O630" s="210"/>
      <c r="P630" s="210"/>
      <c r="Q630" s="210"/>
      <c r="R630" s="210"/>
      <c r="S630" s="210"/>
    </row>
    <row r="631" spans="1:19" ht="21.75" customHeight="1">
      <c r="A631" s="216"/>
      <c r="B631" s="217"/>
      <c r="C631" s="218"/>
      <c r="D631" s="209"/>
      <c r="E631" s="219">
        <f t="shared" si="10"/>
        <v>0</v>
      </c>
      <c r="F631" s="219"/>
      <c r="G631" s="219"/>
      <c r="H631" s="219"/>
      <c r="I631" s="219"/>
      <c r="J631" s="219"/>
      <c r="K631" s="219"/>
      <c r="L631" s="219"/>
      <c r="M631" s="219"/>
      <c r="N631" s="219"/>
      <c r="O631" s="210"/>
      <c r="P631" s="210"/>
      <c r="Q631" s="210"/>
      <c r="R631" s="210"/>
      <c r="S631" s="210"/>
    </row>
    <row r="632" spans="1:19" ht="21.75" customHeight="1">
      <c r="A632" s="216"/>
      <c r="B632" s="217"/>
      <c r="C632" s="218"/>
      <c r="D632" s="209"/>
      <c r="E632" s="219">
        <f t="shared" si="10"/>
        <v>0</v>
      </c>
      <c r="F632" s="219"/>
      <c r="G632" s="219"/>
      <c r="H632" s="219"/>
      <c r="I632" s="219"/>
      <c r="J632" s="219"/>
      <c r="K632" s="219"/>
      <c r="L632" s="219"/>
      <c r="M632" s="219"/>
      <c r="N632" s="219"/>
      <c r="O632" s="210"/>
      <c r="P632" s="210"/>
      <c r="Q632" s="210"/>
      <c r="R632" s="210"/>
      <c r="S632" s="210"/>
    </row>
    <row r="633" spans="1:19" ht="21.75" customHeight="1">
      <c r="A633" s="216"/>
      <c r="B633" s="217"/>
      <c r="C633" s="218"/>
      <c r="D633" s="209"/>
      <c r="E633" s="219">
        <f t="shared" si="10"/>
        <v>0</v>
      </c>
      <c r="F633" s="219"/>
      <c r="G633" s="219"/>
      <c r="H633" s="219"/>
      <c r="I633" s="219"/>
      <c r="J633" s="219"/>
      <c r="K633" s="219"/>
      <c r="L633" s="219"/>
      <c r="M633" s="219"/>
      <c r="N633" s="219"/>
      <c r="O633" s="210"/>
      <c r="P633" s="210"/>
      <c r="Q633" s="210"/>
      <c r="R633" s="210"/>
      <c r="S633" s="210"/>
    </row>
    <row r="634" spans="1:19" ht="21.75" customHeight="1">
      <c r="A634" s="216"/>
      <c r="B634" s="217"/>
      <c r="C634" s="218"/>
      <c r="D634" s="209"/>
      <c r="E634" s="219">
        <f t="shared" si="10"/>
        <v>0</v>
      </c>
      <c r="F634" s="219"/>
      <c r="G634" s="219"/>
      <c r="H634" s="219"/>
      <c r="I634" s="219"/>
      <c r="J634" s="219"/>
      <c r="K634" s="219"/>
      <c r="L634" s="219"/>
      <c r="M634" s="219"/>
      <c r="N634" s="219"/>
      <c r="O634" s="210"/>
      <c r="P634" s="210"/>
      <c r="Q634" s="210"/>
      <c r="R634" s="210"/>
      <c r="S634" s="210"/>
    </row>
    <row r="635" spans="1:19" ht="21.75" customHeight="1">
      <c r="A635" s="216"/>
      <c r="B635" s="217"/>
      <c r="C635" s="218"/>
      <c r="D635" s="209"/>
      <c r="E635" s="219">
        <f t="shared" si="10"/>
        <v>0</v>
      </c>
      <c r="F635" s="219"/>
      <c r="G635" s="219"/>
      <c r="H635" s="219"/>
      <c r="I635" s="219"/>
      <c r="J635" s="219"/>
      <c r="K635" s="219"/>
      <c r="L635" s="219"/>
      <c r="M635" s="219"/>
      <c r="N635" s="219"/>
      <c r="O635" s="210"/>
      <c r="P635" s="210"/>
      <c r="Q635" s="210"/>
      <c r="R635" s="210"/>
      <c r="S635" s="210"/>
    </row>
    <row r="636" spans="1:19" ht="21.75" customHeight="1">
      <c r="A636" s="216"/>
      <c r="B636" s="217"/>
      <c r="C636" s="218"/>
      <c r="D636" s="209"/>
      <c r="E636" s="219">
        <f t="shared" si="10"/>
        <v>0</v>
      </c>
      <c r="F636" s="219"/>
      <c r="G636" s="219"/>
      <c r="H636" s="219"/>
      <c r="I636" s="219"/>
      <c r="J636" s="219"/>
      <c r="K636" s="219"/>
      <c r="L636" s="219"/>
      <c r="M636" s="219"/>
      <c r="N636" s="219"/>
      <c r="O636" s="210"/>
      <c r="P636" s="210"/>
      <c r="Q636" s="210"/>
      <c r="R636" s="210"/>
      <c r="S636" s="210"/>
    </row>
    <row r="637" spans="1:19" ht="21.75" customHeight="1">
      <c r="A637" s="216"/>
      <c r="B637" s="217"/>
      <c r="C637" s="218"/>
      <c r="D637" s="209"/>
      <c r="E637" s="219">
        <f t="shared" si="10"/>
        <v>0</v>
      </c>
      <c r="F637" s="219"/>
      <c r="G637" s="219"/>
      <c r="H637" s="219"/>
      <c r="I637" s="219"/>
      <c r="J637" s="219"/>
      <c r="K637" s="219"/>
      <c r="L637" s="219"/>
      <c r="M637" s="219"/>
      <c r="N637" s="219"/>
      <c r="O637" s="210"/>
      <c r="P637" s="210"/>
      <c r="Q637" s="210"/>
      <c r="R637" s="210"/>
      <c r="S637" s="210"/>
    </row>
    <row r="638" spans="1:19" ht="21.75" customHeight="1">
      <c r="A638" s="216"/>
      <c r="B638" s="217"/>
      <c r="C638" s="218"/>
      <c r="D638" s="209"/>
      <c r="E638" s="219">
        <f t="shared" si="10"/>
        <v>0</v>
      </c>
      <c r="F638" s="219"/>
      <c r="G638" s="219"/>
      <c r="H638" s="219"/>
      <c r="I638" s="219"/>
      <c r="J638" s="219"/>
      <c r="K638" s="219"/>
      <c r="L638" s="219"/>
      <c r="M638" s="219"/>
      <c r="N638" s="219"/>
      <c r="O638" s="210"/>
      <c r="P638" s="210"/>
      <c r="Q638" s="210"/>
      <c r="R638" s="210"/>
      <c r="S638" s="210"/>
    </row>
    <row r="639" spans="1:19" ht="21.75" customHeight="1">
      <c r="A639" s="216"/>
      <c r="B639" s="217"/>
      <c r="C639" s="218"/>
      <c r="D639" s="209"/>
      <c r="E639" s="219">
        <f t="shared" si="10"/>
        <v>0</v>
      </c>
      <c r="F639" s="219"/>
      <c r="G639" s="219"/>
      <c r="H639" s="219"/>
      <c r="I639" s="219"/>
      <c r="J639" s="219"/>
      <c r="K639" s="219"/>
      <c r="L639" s="219"/>
      <c r="M639" s="219"/>
      <c r="N639" s="219"/>
      <c r="O639" s="210"/>
      <c r="P639" s="210"/>
      <c r="Q639" s="210"/>
      <c r="R639" s="210"/>
      <c r="S639" s="210"/>
    </row>
    <row r="640" spans="1:19" ht="21.75" customHeight="1">
      <c r="A640" s="216"/>
      <c r="B640" s="217"/>
      <c r="C640" s="218"/>
      <c r="D640" s="209"/>
      <c r="E640" s="219">
        <f t="shared" si="10"/>
        <v>0</v>
      </c>
      <c r="F640" s="219"/>
      <c r="G640" s="219"/>
      <c r="H640" s="219"/>
      <c r="I640" s="219"/>
      <c r="J640" s="219"/>
      <c r="K640" s="219"/>
      <c r="L640" s="219"/>
      <c r="M640" s="219"/>
      <c r="N640" s="219"/>
      <c r="O640" s="210"/>
      <c r="P640" s="210"/>
      <c r="Q640" s="210"/>
      <c r="R640" s="210"/>
      <c r="S640" s="210"/>
    </row>
    <row r="641" spans="1:19" ht="21.75" customHeight="1">
      <c r="A641" s="216"/>
      <c r="B641" s="217"/>
      <c r="C641" s="218"/>
      <c r="D641" s="209"/>
      <c r="E641" s="219">
        <f t="shared" ref="E641:E704" si="11">SUM(F641:O641)</f>
        <v>0</v>
      </c>
      <c r="F641" s="219"/>
      <c r="G641" s="219"/>
      <c r="H641" s="219"/>
      <c r="I641" s="219"/>
      <c r="J641" s="219"/>
      <c r="K641" s="219"/>
      <c r="L641" s="219"/>
      <c r="M641" s="219"/>
      <c r="N641" s="219"/>
      <c r="O641" s="210"/>
      <c r="P641" s="210"/>
      <c r="Q641" s="210"/>
      <c r="R641" s="210"/>
      <c r="S641" s="210"/>
    </row>
    <row r="642" spans="1:19" ht="21.75" customHeight="1">
      <c r="A642" s="216"/>
      <c r="B642" s="217"/>
      <c r="C642" s="218"/>
      <c r="D642" s="209"/>
      <c r="E642" s="219">
        <f t="shared" si="11"/>
        <v>0</v>
      </c>
      <c r="F642" s="219"/>
      <c r="G642" s="219"/>
      <c r="H642" s="219"/>
      <c r="I642" s="219"/>
      <c r="J642" s="219"/>
      <c r="K642" s="219"/>
      <c r="L642" s="219"/>
      <c r="M642" s="219"/>
      <c r="N642" s="219"/>
      <c r="O642" s="210"/>
      <c r="P642" s="210"/>
      <c r="Q642" s="210"/>
      <c r="R642" s="210"/>
      <c r="S642" s="210"/>
    </row>
    <row r="643" spans="1:19" ht="21.75" customHeight="1">
      <c r="A643" s="216"/>
      <c r="B643" s="217"/>
      <c r="C643" s="218"/>
      <c r="D643" s="209"/>
      <c r="E643" s="219">
        <f t="shared" si="11"/>
        <v>0</v>
      </c>
      <c r="F643" s="219"/>
      <c r="G643" s="219"/>
      <c r="H643" s="219"/>
      <c r="I643" s="219"/>
      <c r="J643" s="219"/>
      <c r="K643" s="219"/>
      <c r="L643" s="219"/>
      <c r="M643" s="219"/>
      <c r="N643" s="219"/>
      <c r="O643" s="210"/>
      <c r="P643" s="210"/>
      <c r="Q643" s="210"/>
      <c r="R643" s="210"/>
      <c r="S643" s="210"/>
    </row>
    <row r="644" spans="1:19" ht="21.75" customHeight="1">
      <c r="A644" s="216"/>
      <c r="B644" s="217"/>
      <c r="C644" s="218"/>
      <c r="D644" s="209"/>
      <c r="E644" s="219">
        <f t="shared" si="11"/>
        <v>0</v>
      </c>
      <c r="F644" s="219"/>
      <c r="G644" s="219"/>
      <c r="H644" s="219"/>
      <c r="I644" s="219"/>
      <c r="J644" s="219"/>
      <c r="K644" s="219"/>
      <c r="L644" s="219"/>
      <c r="M644" s="219"/>
      <c r="N644" s="219"/>
      <c r="O644" s="210"/>
      <c r="P644" s="210"/>
      <c r="Q644" s="210"/>
      <c r="R644" s="210"/>
      <c r="S644" s="210"/>
    </row>
    <row r="645" spans="1:19" ht="21.75" customHeight="1">
      <c r="A645" s="216"/>
      <c r="B645" s="217"/>
      <c r="C645" s="218"/>
      <c r="D645" s="209"/>
      <c r="E645" s="219">
        <f t="shared" si="11"/>
        <v>0</v>
      </c>
      <c r="F645" s="219"/>
      <c r="G645" s="219"/>
      <c r="H645" s="219"/>
      <c r="I645" s="219"/>
      <c r="J645" s="219"/>
      <c r="K645" s="219"/>
      <c r="L645" s="219"/>
      <c r="M645" s="219"/>
      <c r="N645" s="219"/>
      <c r="O645" s="210"/>
      <c r="P645" s="210"/>
      <c r="Q645" s="210"/>
      <c r="R645" s="210"/>
      <c r="S645" s="210"/>
    </row>
    <row r="646" spans="1:19" ht="21.75" customHeight="1">
      <c r="A646" s="216"/>
      <c r="B646" s="217"/>
      <c r="C646" s="218"/>
      <c r="D646" s="209"/>
      <c r="E646" s="219">
        <f t="shared" si="11"/>
        <v>0</v>
      </c>
      <c r="F646" s="219"/>
      <c r="G646" s="219"/>
      <c r="H646" s="219"/>
      <c r="I646" s="219"/>
      <c r="J646" s="219"/>
      <c r="K646" s="219"/>
      <c r="L646" s="219"/>
      <c r="M646" s="219"/>
      <c r="N646" s="219"/>
      <c r="O646" s="210"/>
      <c r="P646" s="210"/>
      <c r="Q646" s="210"/>
      <c r="R646" s="210"/>
      <c r="S646" s="210"/>
    </row>
    <row r="647" spans="1:19" ht="21.75" customHeight="1">
      <c r="A647" s="216"/>
      <c r="B647" s="217"/>
      <c r="C647" s="218"/>
      <c r="D647" s="209"/>
      <c r="E647" s="219">
        <f t="shared" si="11"/>
        <v>0</v>
      </c>
      <c r="F647" s="219"/>
      <c r="G647" s="219"/>
      <c r="H647" s="219"/>
      <c r="I647" s="219"/>
      <c r="J647" s="219"/>
      <c r="K647" s="219"/>
      <c r="L647" s="219"/>
      <c r="M647" s="219"/>
      <c r="N647" s="219"/>
      <c r="O647" s="210"/>
      <c r="P647" s="210"/>
      <c r="Q647" s="210"/>
      <c r="R647" s="210"/>
      <c r="S647" s="210"/>
    </row>
    <row r="648" spans="1:19" ht="21.75" customHeight="1">
      <c r="A648" s="216"/>
      <c r="B648" s="217"/>
      <c r="C648" s="218"/>
      <c r="D648" s="209"/>
      <c r="E648" s="219">
        <f t="shared" si="11"/>
        <v>0</v>
      </c>
      <c r="F648" s="219"/>
      <c r="G648" s="219"/>
      <c r="H648" s="219"/>
      <c r="I648" s="219"/>
      <c r="J648" s="219"/>
      <c r="K648" s="219"/>
      <c r="L648" s="219"/>
      <c r="M648" s="219"/>
      <c r="N648" s="219"/>
      <c r="O648" s="210"/>
      <c r="P648" s="210"/>
      <c r="Q648" s="210"/>
      <c r="R648" s="210"/>
      <c r="S648" s="210"/>
    </row>
    <row r="649" spans="1:19" ht="21.75" customHeight="1">
      <c r="A649" s="216"/>
      <c r="B649" s="217"/>
      <c r="C649" s="218"/>
      <c r="D649" s="209"/>
      <c r="E649" s="219">
        <f t="shared" si="11"/>
        <v>0</v>
      </c>
      <c r="F649" s="219"/>
      <c r="G649" s="219"/>
      <c r="H649" s="219"/>
      <c r="I649" s="219"/>
      <c r="J649" s="219"/>
      <c r="K649" s="219"/>
      <c r="L649" s="219"/>
      <c r="M649" s="219"/>
      <c r="N649" s="219"/>
      <c r="O649" s="210"/>
      <c r="P649" s="210"/>
      <c r="Q649" s="210"/>
      <c r="R649" s="210"/>
      <c r="S649" s="210"/>
    </row>
    <row r="650" spans="1:19" ht="21.75" customHeight="1">
      <c r="A650" s="216"/>
      <c r="B650" s="217"/>
      <c r="C650" s="218"/>
      <c r="D650" s="209"/>
      <c r="E650" s="219">
        <f t="shared" si="11"/>
        <v>0</v>
      </c>
      <c r="F650" s="219"/>
      <c r="G650" s="219"/>
      <c r="H650" s="219"/>
      <c r="I650" s="219"/>
      <c r="J650" s="219"/>
      <c r="K650" s="219"/>
      <c r="L650" s="219"/>
      <c r="M650" s="219"/>
      <c r="N650" s="219"/>
      <c r="O650" s="210"/>
      <c r="P650" s="210"/>
      <c r="Q650" s="210"/>
      <c r="R650" s="210"/>
      <c r="S650" s="210"/>
    </row>
    <row r="651" spans="1:19" ht="21.75" customHeight="1">
      <c r="A651" s="216"/>
      <c r="B651" s="217"/>
      <c r="C651" s="218"/>
      <c r="D651" s="209"/>
      <c r="E651" s="219">
        <f t="shared" si="11"/>
        <v>0</v>
      </c>
      <c r="F651" s="219"/>
      <c r="G651" s="219"/>
      <c r="H651" s="219"/>
      <c r="I651" s="219"/>
      <c r="J651" s="219"/>
      <c r="K651" s="219"/>
      <c r="L651" s="219"/>
      <c r="M651" s="219"/>
      <c r="N651" s="219"/>
      <c r="O651" s="210"/>
      <c r="P651" s="210"/>
      <c r="Q651" s="210"/>
      <c r="R651" s="210"/>
      <c r="S651" s="210"/>
    </row>
    <row r="652" spans="1:19" ht="21.75" customHeight="1">
      <c r="A652" s="216"/>
      <c r="B652" s="217"/>
      <c r="C652" s="218"/>
      <c r="D652" s="209"/>
      <c r="E652" s="219">
        <f t="shared" si="11"/>
        <v>0</v>
      </c>
      <c r="F652" s="219"/>
      <c r="G652" s="219"/>
      <c r="H652" s="219"/>
      <c r="I652" s="219"/>
      <c r="J652" s="219"/>
      <c r="K652" s="219"/>
      <c r="L652" s="219"/>
      <c r="M652" s="219"/>
      <c r="N652" s="219"/>
      <c r="O652" s="210"/>
      <c r="P652" s="210"/>
      <c r="Q652" s="210"/>
      <c r="R652" s="210"/>
      <c r="S652" s="210"/>
    </row>
    <row r="653" spans="1:19" ht="21.75" customHeight="1">
      <c r="A653" s="216"/>
      <c r="B653" s="217"/>
      <c r="C653" s="218"/>
      <c r="D653" s="209"/>
      <c r="E653" s="219">
        <f t="shared" si="11"/>
        <v>0</v>
      </c>
      <c r="F653" s="219"/>
      <c r="G653" s="219"/>
      <c r="H653" s="219"/>
      <c r="I653" s="219"/>
      <c r="J653" s="219"/>
      <c r="K653" s="219"/>
      <c r="L653" s="219"/>
      <c r="M653" s="219"/>
      <c r="N653" s="219"/>
      <c r="O653" s="210"/>
      <c r="P653" s="210"/>
      <c r="Q653" s="210"/>
      <c r="R653" s="210"/>
      <c r="S653" s="210"/>
    </row>
    <row r="654" spans="1:19" ht="21.75" customHeight="1">
      <c r="A654" s="216"/>
      <c r="B654" s="217"/>
      <c r="C654" s="218"/>
      <c r="D654" s="209"/>
      <c r="E654" s="219">
        <f t="shared" si="11"/>
        <v>0</v>
      </c>
      <c r="F654" s="219"/>
      <c r="G654" s="219"/>
      <c r="H654" s="219"/>
      <c r="I654" s="219"/>
      <c r="J654" s="219"/>
      <c r="K654" s="219"/>
      <c r="L654" s="219"/>
      <c r="M654" s="219"/>
      <c r="N654" s="219"/>
      <c r="O654" s="210"/>
      <c r="P654" s="210"/>
      <c r="Q654" s="210"/>
      <c r="R654" s="210"/>
      <c r="S654" s="210"/>
    </row>
    <row r="655" spans="1:19" ht="21.75" customHeight="1">
      <c r="A655" s="216"/>
      <c r="B655" s="217"/>
      <c r="C655" s="218"/>
      <c r="D655" s="209"/>
      <c r="E655" s="219">
        <f t="shared" si="11"/>
        <v>0</v>
      </c>
      <c r="F655" s="219"/>
      <c r="G655" s="219"/>
      <c r="H655" s="219"/>
      <c r="I655" s="219"/>
      <c r="J655" s="219"/>
      <c r="K655" s="219"/>
      <c r="L655" s="219"/>
      <c r="M655" s="219"/>
      <c r="N655" s="219"/>
      <c r="O655" s="210"/>
      <c r="P655" s="210"/>
      <c r="Q655" s="210"/>
      <c r="R655" s="210"/>
      <c r="S655" s="210"/>
    </row>
    <row r="656" spans="1:19" ht="21.75" customHeight="1">
      <c r="A656" s="216"/>
      <c r="B656" s="217"/>
      <c r="C656" s="218"/>
      <c r="D656" s="209"/>
      <c r="E656" s="219">
        <f t="shared" si="11"/>
        <v>0</v>
      </c>
      <c r="F656" s="219"/>
      <c r="G656" s="219"/>
      <c r="H656" s="219"/>
      <c r="I656" s="219"/>
      <c r="J656" s="219"/>
      <c r="K656" s="219"/>
      <c r="L656" s="219"/>
      <c r="M656" s="219"/>
      <c r="N656" s="219"/>
      <c r="O656" s="210"/>
      <c r="P656" s="210"/>
      <c r="Q656" s="210"/>
      <c r="R656" s="210"/>
      <c r="S656" s="210"/>
    </row>
    <row r="657" spans="1:19" ht="21.75" customHeight="1">
      <c r="A657" s="216"/>
      <c r="B657" s="217"/>
      <c r="C657" s="218"/>
      <c r="D657" s="209"/>
      <c r="E657" s="219">
        <f t="shared" si="11"/>
        <v>0</v>
      </c>
      <c r="F657" s="219"/>
      <c r="G657" s="219"/>
      <c r="H657" s="219"/>
      <c r="I657" s="219"/>
      <c r="J657" s="219"/>
      <c r="K657" s="219"/>
      <c r="L657" s="219"/>
      <c r="M657" s="219"/>
      <c r="N657" s="219"/>
      <c r="O657" s="210"/>
      <c r="P657" s="210"/>
      <c r="Q657" s="210"/>
      <c r="R657" s="210"/>
      <c r="S657" s="210"/>
    </row>
    <row r="658" spans="1:19" ht="21.75" customHeight="1">
      <c r="A658" s="216"/>
      <c r="B658" s="217"/>
      <c r="C658" s="218"/>
      <c r="D658" s="209"/>
      <c r="E658" s="219">
        <f t="shared" si="11"/>
        <v>0</v>
      </c>
      <c r="F658" s="219"/>
      <c r="G658" s="219"/>
      <c r="H658" s="219"/>
      <c r="I658" s="219"/>
      <c r="J658" s="219"/>
      <c r="K658" s="219"/>
      <c r="L658" s="219"/>
      <c r="M658" s="219"/>
      <c r="N658" s="219"/>
      <c r="O658" s="210"/>
      <c r="P658" s="210"/>
      <c r="Q658" s="210"/>
      <c r="R658" s="210"/>
      <c r="S658" s="210"/>
    </row>
    <row r="659" spans="1:19" ht="21.75" customHeight="1">
      <c r="A659" s="216"/>
      <c r="B659" s="217"/>
      <c r="C659" s="218"/>
      <c r="D659" s="209"/>
      <c r="E659" s="219">
        <f t="shared" si="11"/>
        <v>0</v>
      </c>
      <c r="F659" s="219"/>
      <c r="G659" s="219"/>
      <c r="H659" s="219"/>
      <c r="I659" s="219"/>
      <c r="J659" s="219"/>
      <c r="K659" s="219"/>
      <c r="L659" s="219"/>
      <c r="M659" s="219"/>
      <c r="N659" s="219"/>
      <c r="O659" s="210"/>
      <c r="P659" s="210"/>
      <c r="Q659" s="210"/>
      <c r="R659" s="210"/>
      <c r="S659" s="210"/>
    </row>
    <row r="660" spans="1:19" ht="21.75" customHeight="1">
      <c r="A660" s="216"/>
      <c r="B660" s="217"/>
      <c r="C660" s="218"/>
      <c r="D660" s="209"/>
      <c r="E660" s="219">
        <f t="shared" si="11"/>
        <v>0</v>
      </c>
      <c r="F660" s="219"/>
      <c r="G660" s="219"/>
      <c r="H660" s="219"/>
      <c r="I660" s="219"/>
      <c r="J660" s="219"/>
      <c r="K660" s="219"/>
      <c r="L660" s="219"/>
      <c r="M660" s="219"/>
      <c r="N660" s="219"/>
      <c r="O660" s="210"/>
      <c r="P660" s="210"/>
      <c r="Q660" s="210"/>
      <c r="R660" s="210"/>
      <c r="S660" s="210"/>
    </row>
    <row r="661" spans="1:19" ht="21.75" customHeight="1">
      <c r="A661" s="216"/>
      <c r="B661" s="217"/>
      <c r="C661" s="218"/>
      <c r="D661" s="209"/>
      <c r="E661" s="219">
        <f t="shared" si="11"/>
        <v>0</v>
      </c>
      <c r="F661" s="219"/>
      <c r="G661" s="219"/>
      <c r="H661" s="219"/>
      <c r="I661" s="219"/>
      <c r="J661" s="219"/>
      <c r="K661" s="219"/>
      <c r="L661" s="219"/>
      <c r="M661" s="219"/>
      <c r="N661" s="219"/>
      <c r="O661" s="210"/>
      <c r="P661" s="210"/>
      <c r="Q661" s="210"/>
      <c r="R661" s="210"/>
      <c r="S661" s="210"/>
    </row>
    <row r="662" spans="1:19" ht="21.75" customHeight="1">
      <c r="A662" s="216"/>
      <c r="B662" s="217"/>
      <c r="C662" s="218"/>
      <c r="D662" s="209"/>
      <c r="E662" s="219">
        <f t="shared" si="11"/>
        <v>0</v>
      </c>
      <c r="F662" s="219"/>
      <c r="G662" s="219"/>
      <c r="H662" s="219"/>
      <c r="I662" s="219"/>
      <c r="J662" s="219"/>
      <c r="K662" s="219"/>
      <c r="L662" s="219"/>
      <c r="M662" s="219"/>
      <c r="N662" s="219"/>
      <c r="O662" s="210"/>
      <c r="P662" s="210"/>
      <c r="Q662" s="210"/>
      <c r="R662" s="210"/>
      <c r="S662" s="210"/>
    </row>
    <row r="663" spans="1:19" ht="21.75" customHeight="1">
      <c r="A663" s="216"/>
      <c r="B663" s="217"/>
      <c r="C663" s="218"/>
      <c r="D663" s="209"/>
      <c r="E663" s="219">
        <f t="shared" si="11"/>
        <v>0</v>
      </c>
      <c r="F663" s="219"/>
      <c r="G663" s="219"/>
      <c r="H663" s="219"/>
      <c r="I663" s="219"/>
      <c r="J663" s="219"/>
      <c r="K663" s="219"/>
      <c r="L663" s="219"/>
      <c r="M663" s="219"/>
      <c r="N663" s="219"/>
      <c r="O663" s="210"/>
      <c r="P663" s="210"/>
      <c r="Q663" s="210"/>
      <c r="R663" s="210"/>
      <c r="S663" s="210"/>
    </row>
    <row r="664" spans="1:19" ht="21.75" customHeight="1">
      <c r="A664" s="216"/>
      <c r="B664" s="217"/>
      <c r="C664" s="218"/>
      <c r="D664" s="209"/>
      <c r="E664" s="219">
        <f t="shared" si="11"/>
        <v>0</v>
      </c>
      <c r="F664" s="219"/>
      <c r="G664" s="219"/>
      <c r="H664" s="219"/>
      <c r="I664" s="219"/>
      <c r="J664" s="219"/>
      <c r="K664" s="219"/>
      <c r="L664" s="219"/>
      <c r="M664" s="219"/>
      <c r="N664" s="219"/>
      <c r="O664" s="210"/>
      <c r="P664" s="210"/>
      <c r="Q664" s="210"/>
      <c r="R664" s="210"/>
      <c r="S664" s="210"/>
    </row>
    <row r="665" spans="1:19" ht="21.75" customHeight="1">
      <c r="A665" s="216"/>
      <c r="B665" s="217"/>
      <c r="C665" s="218"/>
      <c r="D665" s="209"/>
      <c r="E665" s="219">
        <f t="shared" si="11"/>
        <v>0</v>
      </c>
      <c r="F665" s="219"/>
      <c r="G665" s="219"/>
      <c r="H665" s="219"/>
      <c r="I665" s="219"/>
      <c r="J665" s="219"/>
      <c r="K665" s="219"/>
      <c r="L665" s="219"/>
      <c r="M665" s="219"/>
      <c r="N665" s="219"/>
      <c r="O665" s="210"/>
      <c r="P665" s="210"/>
      <c r="Q665" s="210"/>
      <c r="R665" s="210"/>
      <c r="S665" s="210"/>
    </row>
    <row r="666" spans="1:19" ht="21.75" customHeight="1">
      <c r="A666" s="216"/>
      <c r="B666" s="217"/>
      <c r="C666" s="218"/>
      <c r="D666" s="209"/>
      <c r="E666" s="219">
        <f t="shared" si="11"/>
        <v>0</v>
      </c>
      <c r="F666" s="219"/>
      <c r="G666" s="219"/>
      <c r="H666" s="219"/>
      <c r="I666" s="219"/>
      <c r="J666" s="219"/>
      <c r="K666" s="219"/>
      <c r="L666" s="219"/>
      <c r="M666" s="219"/>
      <c r="N666" s="219"/>
      <c r="O666" s="210"/>
      <c r="P666" s="210"/>
      <c r="Q666" s="210"/>
      <c r="R666" s="210"/>
      <c r="S666" s="210"/>
    </row>
    <row r="667" spans="1:19" ht="21.75" customHeight="1">
      <c r="A667" s="216"/>
      <c r="B667" s="217"/>
      <c r="C667" s="218"/>
      <c r="D667" s="209"/>
      <c r="E667" s="219">
        <f t="shared" si="11"/>
        <v>0</v>
      </c>
      <c r="F667" s="219"/>
      <c r="G667" s="219"/>
      <c r="H667" s="219"/>
      <c r="I667" s="219"/>
      <c r="J667" s="219"/>
      <c r="K667" s="219"/>
      <c r="L667" s="219"/>
      <c r="M667" s="219"/>
      <c r="N667" s="219"/>
      <c r="O667" s="210"/>
      <c r="P667" s="210"/>
      <c r="Q667" s="210"/>
      <c r="R667" s="210"/>
      <c r="S667" s="210"/>
    </row>
    <row r="668" spans="1:19" ht="21.75" customHeight="1">
      <c r="A668" s="216"/>
      <c r="B668" s="217"/>
      <c r="C668" s="218"/>
      <c r="D668" s="209"/>
      <c r="E668" s="219">
        <f t="shared" si="11"/>
        <v>0</v>
      </c>
      <c r="F668" s="219"/>
      <c r="G668" s="219"/>
      <c r="H668" s="219"/>
      <c r="I668" s="219"/>
      <c r="J668" s="219"/>
      <c r="K668" s="219"/>
      <c r="L668" s="219"/>
      <c r="M668" s="219"/>
      <c r="N668" s="219"/>
      <c r="O668" s="210"/>
      <c r="P668" s="210"/>
      <c r="Q668" s="210"/>
      <c r="R668" s="210"/>
      <c r="S668" s="210"/>
    </row>
    <row r="669" spans="1:19" ht="21.75" customHeight="1">
      <c r="A669" s="216"/>
      <c r="B669" s="217"/>
      <c r="C669" s="218"/>
      <c r="D669" s="209"/>
      <c r="E669" s="219">
        <f t="shared" si="11"/>
        <v>0</v>
      </c>
      <c r="F669" s="219"/>
      <c r="G669" s="219"/>
      <c r="H669" s="219"/>
      <c r="I669" s="219"/>
      <c r="J669" s="219"/>
      <c r="K669" s="219"/>
      <c r="L669" s="219"/>
      <c r="M669" s="219"/>
      <c r="N669" s="219"/>
      <c r="O669" s="210"/>
      <c r="P669" s="210"/>
      <c r="Q669" s="210"/>
      <c r="R669" s="210"/>
      <c r="S669" s="210"/>
    </row>
    <row r="670" spans="1:19" ht="21.75" customHeight="1">
      <c r="A670" s="216"/>
      <c r="B670" s="217"/>
      <c r="C670" s="218"/>
      <c r="D670" s="209"/>
      <c r="E670" s="219">
        <f t="shared" si="11"/>
        <v>0</v>
      </c>
      <c r="F670" s="219"/>
      <c r="G670" s="219"/>
      <c r="H670" s="219"/>
      <c r="I670" s="219"/>
      <c r="J670" s="219"/>
      <c r="K670" s="219"/>
      <c r="L670" s="219"/>
      <c r="M670" s="219"/>
      <c r="N670" s="219"/>
      <c r="O670" s="210"/>
      <c r="P670" s="210"/>
      <c r="Q670" s="210"/>
      <c r="R670" s="210"/>
      <c r="S670" s="210"/>
    </row>
    <row r="671" spans="1:19" ht="21.75" customHeight="1">
      <c r="A671" s="216"/>
      <c r="B671" s="217"/>
      <c r="C671" s="218"/>
      <c r="D671" s="209"/>
      <c r="E671" s="219">
        <f t="shared" si="11"/>
        <v>0</v>
      </c>
      <c r="F671" s="219"/>
      <c r="G671" s="219"/>
      <c r="H671" s="219"/>
      <c r="I671" s="219"/>
      <c r="J671" s="219"/>
      <c r="K671" s="219"/>
      <c r="L671" s="219"/>
      <c r="M671" s="219"/>
      <c r="N671" s="219"/>
      <c r="O671" s="210"/>
      <c r="P671" s="210"/>
      <c r="Q671" s="210"/>
      <c r="R671" s="210"/>
      <c r="S671" s="210"/>
    </row>
    <row r="672" spans="1:19" ht="21.75" customHeight="1">
      <c r="A672" s="216"/>
      <c r="B672" s="217"/>
      <c r="C672" s="218"/>
      <c r="D672" s="209"/>
      <c r="E672" s="219">
        <f t="shared" si="11"/>
        <v>0</v>
      </c>
      <c r="F672" s="219"/>
      <c r="G672" s="219"/>
      <c r="H672" s="219"/>
      <c r="I672" s="219"/>
      <c r="J672" s="219"/>
      <c r="K672" s="219"/>
      <c r="L672" s="219"/>
      <c r="M672" s="219"/>
      <c r="N672" s="219"/>
      <c r="O672" s="210"/>
      <c r="P672" s="210"/>
      <c r="Q672" s="210"/>
      <c r="R672" s="210"/>
      <c r="S672" s="210"/>
    </row>
    <row r="673" spans="1:19" ht="21.75" customHeight="1">
      <c r="A673" s="216"/>
      <c r="B673" s="217"/>
      <c r="C673" s="218"/>
      <c r="D673" s="209"/>
      <c r="E673" s="219">
        <f t="shared" si="11"/>
        <v>0</v>
      </c>
      <c r="F673" s="219"/>
      <c r="G673" s="219"/>
      <c r="H673" s="219"/>
      <c r="I673" s="219"/>
      <c r="J673" s="219"/>
      <c r="K673" s="219"/>
      <c r="L673" s="219"/>
      <c r="M673" s="219"/>
      <c r="N673" s="219"/>
      <c r="O673" s="210"/>
      <c r="P673" s="210"/>
      <c r="Q673" s="210"/>
      <c r="R673" s="210"/>
      <c r="S673" s="210"/>
    </row>
    <row r="674" spans="1:19" ht="21.75" customHeight="1">
      <c r="A674" s="216"/>
      <c r="B674" s="217"/>
      <c r="C674" s="218"/>
      <c r="D674" s="209"/>
      <c r="E674" s="219">
        <f t="shared" si="11"/>
        <v>0</v>
      </c>
      <c r="F674" s="219"/>
      <c r="G674" s="219"/>
      <c r="H674" s="219"/>
      <c r="I674" s="219"/>
      <c r="J674" s="219"/>
      <c r="K674" s="219"/>
      <c r="L674" s="219"/>
      <c r="M674" s="219"/>
      <c r="N674" s="219"/>
      <c r="O674" s="210"/>
      <c r="P674" s="210"/>
      <c r="Q674" s="210"/>
      <c r="R674" s="210"/>
      <c r="S674" s="210"/>
    </row>
    <row r="675" spans="1:19" ht="21.75" customHeight="1">
      <c r="A675" s="216"/>
      <c r="B675" s="217"/>
      <c r="C675" s="218"/>
      <c r="D675" s="209"/>
      <c r="E675" s="219">
        <f t="shared" si="11"/>
        <v>0</v>
      </c>
      <c r="F675" s="219"/>
      <c r="G675" s="219"/>
      <c r="H675" s="219"/>
      <c r="I675" s="219"/>
      <c r="J675" s="219"/>
      <c r="K675" s="219"/>
      <c r="L675" s="219"/>
      <c r="M675" s="219"/>
      <c r="N675" s="219"/>
      <c r="O675" s="210"/>
      <c r="P675" s="210"/>
      <c r="Q675" s="210"/>
      <c r="R675" s="210"/>
      <c r="S675" s="210"/>
    </row>
    <row r="676" spans="1:19" ht="21.75" customHeight="1">
      <c r="A676" s="216"/>
      <c r="B676" s="217"/>
      <c r="C676" s="218"/>
      <c r="D676" s="209"/>
      <c r="E676" s="219">
        <f t="shared" si="11"/>
        <v>0</v>
      </c>
      <c r="F676" s="219"/>
      <c r="G676" s="219"/>
      <c r="H676" s="219"/>
      <c r="I676" s="219"/>
      <c r="J676" s="219"/>
      <c r="K676" s="219"/>
      <c r="L676" s="219"/>
      <c r="M676" s="219"/>
      <c r="N676" s="219"/>
      <c r="O676" s="210"/>
      <c r="P676" s="210"/>
      <c r="Q676" s="210"/>
      <c r="R676" s="210"/>
      <c r="S676" s="210"/>
    </row>
    <row r="677" spans="1:19" ht="21.75" customHeight="1">
      <c r="A677" s="216"/>
      <c r="B677" s="217"/>
      <c r="C677" s="218"/>
      <c r="D677" s="209"/>
      <c r="E677" s="219">
        <f t="shared" si="11"/>
        <v>0</v>
      </c>
      <c r="F677" s="219"/>
      <c r="G677" s="219"/>
      <c r="H677" s="219"/>
      <c r="I677" s="219"/>
      <c r="J677" s="219"/>
      <c r="K677" s="219"/>
      <c r="L677" s="219"/>
      <c r="M677" s="219"/>
      <c r="N677" s="219"/>
      <c r="O677" s="210"/>
      <c r="P677" s="210"/>
      <c r="Q677" s="210"/>
      <c r="R677" s="210"/>
      <c r="S677" s="210"/>
    </row>
    <row r="678" spans="1:19" ht="21.75" customHeight="1">
      <c r="A678" s="216"/>
      <c r="B678" s="217"/>
      <c r="C678" s="218"/>
      <c r="D678" s="209"/>
      <c r="E678" s="219">
        <f t="shared" si="11"/>
        <v>0</v>
      </c>
      <c r="F678" s="219"/>
      <c r="G678" s="219"/>
      <c r="H678" s="219"/>
      <c r="I678" s="219"/>
      <c r="J678" s="219"/>
      <c r="K678" s="219"/>
      <c r="L678" s="219"/>
      <c r="M678" s="219"/>
      <c r="N678" s="219"/>
      <c r="O678" s="210"/>
      <c r="P678" s="210"/>
      <c r="Q678" s="210"/>
      <c r="R678" s="210"/>
      <c r="S678" s="210"/>
    </row>
    <row r="679" spans="1:19" ht="21.75" customHeight="1">
      <c r="A679" s="216"/>
      <c r="B679" s="217"/>
      <c r="C679" s="218"/>
      <c r="D679" s="209"/>
      <c r="E679" s="219">
        <f t="shared" si="11"/>
        <v>0</v>
      </c>
      <c r="F679" s="219"/>
      <c r="G679" s="219"/>
      <c r="H679" s="219"/>
      <c r="I679" s="219"/>
      <c r="J679" s="219"/>
      <c r="K679" s="219"/>
      <c r="L679" s="219"/>
      <c r="M679" s="219"/>
      <c r="N679" s="219"/>
      <c r="O679" s="210"/>
      <c r="P679" s="210"/>
      <c r="Q679" s="210"/>
      <c r="R679" s="210"/>
      <c r="S679" s="210"/>
    </row>
    <row r="680" spans="1:19" ht="21.75" customHeight="1">
      <c r="A680" s="216"/>
      <c r="B680" s="217"/>
      <c r="C680" s="218"/>
      <c r="D680" s="209"/>
      <c r="E680" s="219">
        <f t="shared" si="11"/>
        <v>0</v>
      </c>
      <c r="F680" s="219"/>
      <c r="G680" s="219"/>
      <c r="H680" s="219"/>
      <c r="I680" s="219"/>
      <c r="J680" s="219"/>
      <c r="K680" s="219"/>
      <c r="L680" s="219"/>
      <c r="M680" s="219"/>
      <c r="N680" s="219"/>
      <c r="O680" s="210"/>
      <c r="P680" s="210"/>
      <c r="Q680" s="210"/>
      <c r="R680" s="210"/>
      <c r="S680" s="210"/>
    </row>
    <row r="681" spans="1:19" ht="21.75" customHeight="1">
      <c r="A681" s="216"/>
      <c r="B681" s="217"/>
      <c r="C681" s="218"/>
      <c r="D681" s="209"/>
      <c r="E681" s="219">
        <f t="shared" si="11"/>
        <v>0</v>
      </c>
      <c r="F681" s="219"/>
      <c r="G681" s="219"/>
      <c r="H681" s="219"/>
      <c r="I681" s="219"/>
      <c r="J681" s="219"/>
      <c r="K681" s="219"/>
      <c r="L681" s="219"/>
      <c r="M681" s="219"/>
      <c r="N681" s="219"/>
      <c r="O681" s="210"/>
      <c r="P681" s="210"/>
      <c r="Q681" s="210"/>
      <c r="R681" s="210"/>
      <c r="S681" s="210"/>
    </row>
    <row r="682" spans="1:19" ht="21.75" customHeight="1">
      <c r="A682" s="216"/>
      <c r="B682" s="217"/>
      <c r="C682" s="218"/>
      <c r="D682" s="209"/>
      <c r="E682" s="219">
        <f t="shared" si="11"/>
        <v>0</v>
      </c>
      <c r="F682" s="219"/>
      <c r="G682" s="219"/>
      <c r="H682" s="219"/>
      <c r="I682" s="219"/>
      <c r="J682" s="219"/>
      <c r="K682" s="219"/>
      <c r="L682" s="219"/>
      <c r="M682" s="219"/>
      <c r="N682" s="219"/>
      <c r="O682" s="210"/>
      <c r="P682" s="210"/>
      <c r="Q682" s="210"/>
      <c r="R682" s="210"/>
      <c r="S682" s="210"/>
    </row>
    <row r="683" spans="1:19" ht="21.75" customHeight="1">
      <c r="A683" s="216"/>
      <c r="B683" s="217"/>
      <c r="C683" s="218"/>
      <c r="D683" s="209"/>
      <c r="E683" s="219">
        <f t="shared" si="11"/>
        <v>0</v>
      </c>
      <c r="F683" s="219"/>
      <c r="G683" s="219"/>
      <c r="H683" s="219"/>
      <c r="I683" s="219"/>
      <c r="J683" s="219"/>
      <c r="K683" s="219"/>
      <c r="L683" s="219"/>
      <c r="M683" s="219"/>
      <c r="N683" s="219"/>
      <c r="O683" s="210"/>
      <c r="P683" s="210"/>
      <c r="Q683" s="210"/>
      <c r="R683" s="210"/>
      <c r="S683" s="210"/>
    </row>
    <row r="684" spans="1:19" ht="21.75" customHeight="1">
      <c r="A684" s="216"/>
      <c r="B684" s="217"/>
      <c r="C684" s="218"/>
      <c r="D684" s="209"/>
      <c r="E684" s="219">
        <f t="shared" si="11"/>
        <v>0</v>
      </c>
      <c r="F684" s="219"/>
      <c r="G684" s="219"/>
      <c r="H684" s="219"/>
      <c r="I684" s="219"/>
      <c r="J684" s="219"/>
      <c r="K684" s="219"/>
      <c r="L684" s="219"/>
      <c r="M684" s="219"/>
      <c r="N684" s="219"/>
      <c r="O684" s="210"/>
      <c r="P684" s="210"/>
      <c r="Q684" s="210"/>
      <c r="R684" s="210"/>
      <c r="S684" s="210"/>
    </row>
    <row r="685" spans="1:19" ht="21.75" customHeight="1">
      <c r="A685" s="216"/>
      <c r="B685" s="217"/>
      <c r="C685" s="218"/>
      <c r="D685" s="209"/>
      <c r="E685" s="219">
        <f t="shared" si="11"/>
        <v>0</v>
      </c>
      <c r="F685" s="219"/>
      <c r="G685" s="219"/>
      <c r="H685" s="219"/>
      <c r="I685" s="219"/>
      <c r="J685" s="219"/>
      <c r="K685" s="219"/>
      <c r="L685" s="219"/>
      <c r="M685" s="219"/>
      <c r="N685" s="219"/>
      <c r="O685" s="210"/>
      <c r="P685" s="210"/>
      <c r="Q685" s="210"/>
      <c r="R685" s="210"/>
      <c r="S685" s="210"/>
    </row>
    <row r="686" spans="1:19" ht="21.75" customHeight="1">
      <c r="A686" s="216"/>
      <c r="B686" s="217"/>
      <c r="C686" s="218"/>
      <c r="D686" s="209"/>
      <c r="E686" s="219">
        <f t="shared" si="11"/>
        <v>0</v>
      </c>
      <c r="F686" s="219"/>
      <c r="G686" s="219"/>
      <c r="H686" s="219"/>
      <c r="I686" s="219"/>
      <c r="J686" s="219"/>
      <c r="K686" s="219"/>
      <c r="L686" s="219"/>
      <c r="M686" s="219"/>
      <c r="N686" s="219"/>
      <c r="O686" s="210"/>
      <c r="P686" s="210"/>
      <c r="Q686" s="210"/>
      <c r="R686" s="210"/>
      <c r="S686" s="210"/>
    </row>
    <row r="687" spans="1:19" ht="21.75" customHeight="1">
      <c r="A687" s="216"/>
      <c r="B687" s="217"/>
      <c r="C687" s="218"/>
      <c r="D687" s="209"/>
      <c r="E687" s="219">
        <f t="shared" si="11"/>
        <v>0</v>
      </c>
      <c r="F687" s="219"/>
      <c r="G687" s="219"/>
      <c r="H687" s="219"/>
      <c r="I687" s="219"/>
      <c r="J687" s="219"/>
      <c r="K687" s="219"/>
      <c r="L687" s="219"/>
      <c r="M687" s="219"/>
      <c r="N687" s="219"/>
      <c r="O687" s="210"/>
      <c r="P687" s="210"/>
      <c r="Q687" s="210"/>
      <c r="R687" s="210"/>
      <c r="S687" s="210"/>
    </row>
    <row r="688" spans="1:19" ht="21.75" customHeight="1">
      <c r="A688" s="216"/>
      <c r="B688" s="217"/>
      <c r="C688" s="218"/>
      <c r="D688" s="209"/>
      <c r="E688" s="219">
        <f t="shared" si="11"/>
        <v>0</v>
      </c>
      <c r="F688" s="219"/>
      <c r="G688" s="219"/>
      <c r="H688" s="219"/>
      <c r="I688" s="219"/>
      <c r="J688" s="219"/>
      <c r="K688" s="219"/>
      <c r="L688" s="219"/>
      <c r="M688" s="219"/>
      <c r="N688" s="219"/>
      <c r="O688" s="210"/>
      <c r="P688" s="210"/>
      <c r="Q688" s="210"/>
      <c r="R688" s="210"/>
      <c r="S688" s="210"/>
    </row>
    <row r="689" spans="1:19" ht="21.75" customHeight="1">
      <c r="A689" s="216"/>
      <c r="B689" s="217"/>
      <c r="C689" s="218"/>
      <c r="D689" s="209"/>
      <c r="E689" s="219">
        <f t="shared" si="11"/>
        <v>0</v>
      </c>
      <c r="F689" s="219"/>
      <c r="G689" s="219"/>
      <c r="H689" s="219"/>
      <c r="I689" s="219"/>
      <c r="J689" s="219"/>
      <c r="K689" s="219"/>
      <c r="L689" s="219"/>
      <c r="M689" s="219"/>
      <c r="N689" s="219"/>
      <c r="O689" s="210"/>
      <c r="P689" s="210"/>
      <c r="Q689" s="210"/>
      <c r="R689" s="210"/>
      <c r="S689" s="210"/>
    </row>
    <row r="690" spans="1:19" ht="21.75" customHeight="1">
      <c r="A690" s="216"/>
      <c r="B690" s="217"/>
      <c r="C690" s="218"/>
      <c r="D690" s="209"/>
      <c r="E690" s="219">
        <f t="shared" si="11"/>
        <v>0</v>
      </c>
      <c r="F690" s="219"/>
      <c r="G690" s="219"/>
      <c r="H690" s="219"/>
      <c r="I690" s="219"/>
      <c r="J690" s="219"/>
      <c r="K690" s="219"/>
      <c r="L690" s="219"/>
      <c r="M690" s="219"/>
      <c r="N690" s="219"/>
      <c r="O690" s="210"/>
      <c r="P690" s="210"/>
      <c r="Q690" s="210"/>
      <c r="R690" s="210"/>
      <c r="S690" s="210"/>
    </row>
    <row r="691" spans="1:19" ht="21.75" customHeight="1">
      <c r="A691" s="216"/>
      <c r="B691" s="217"/>
      <c r="C691" s="218"/>
      <c r="D691" s="209"/>
      <c r="E691" s="219">
        <f t="shared" si="11"/>
        <v>0</v>
      </c>
      <c r="F691" s="219"/>
      <c r="G691" s="219"/>
      <c r="H691" s="219"/>
      <c r="I691" s="219"/>
      <c r="J691" s="219"/>
      <c r="K691" s="219"/>
      <c r="L691" s="219"/>
      <c r="M691" s="219"/>
      <c r="N691" s="219"/>
      <c r="O691" s="210"/>
      <c r="P691" s="210"/>
      <c r="Q691" s="210"/>
      <c r="R691" s="210"/>
      <c r="S691" s="210"/>
    </row>
    <row r="692" spans="1:19" ht="21.75" customHeight="1">
      <c r="A692" s="216"/>
      <c r="B692" s="217"/>
      <c r="C692" s="218"/>
      <c r="D692" s="209"/>
      <c r="E692" s="219">
        <f t="shared" si="11"/>
        <v>0</v>
      </c>
      <c r="F692" s="219"/>
      <c r="G692" s="219"/>
      <c r="H692" s="219"/>
      <c r="I692" s="219"/>
      <c r="J692" s="219"/>
      <c r="K692" s="219"/>
      <c r="L692" s="219"/>
      <c r="M692" s="219"/>
      <c r="N692" s="219"/>
      <c r="O692" s="210"/>
      <c r="P692" s="210"/>
      <c r="Q692" s="210"/>
      <c r="R692" s="210"/>
      <c r="S692" s="210"/>
    </row>
    <row r="693" spans="1:19" ht="21.75" customHeight="1">
      <c r="A693" s="216"/>
      <c r="B693" s="217"/>
      <c r="C693" s="218"/>
      <c r="D693" s="209"/>
      <c r="E693" s="219">
        <f t="shared" si="11"/>
        <v>0</v>
      </c>
      <c r="F693" s="219"/>
      <c r="G693" s="219"/>
      <c r="H693" s="219"/>
      <c r="I693" s="219"/>
      <c r="J693" s="219"/>
      <c r="K693" s="219"/>
      <c r="L693" s="219"/>
      <c r="M693" s="219"/>
      <c r="N693" s="219"/>
      <c r="O693" s="210"/>
      <c r="P693" s="210"/>
      <c r="Q693" s="210"/>
      <c r="R693" s="210"/>
      <c r="S693" s="210"/>
    </row>
    <row r="694" spans="1:19" ht="21.75" customHeight="1">
      <c r="A694" s="216"/>
      <c r="B694" s="217"/>
      <c r="C694" s="218"/>
      <c r="D694" s="209"/>
      <c r="E694" s="219">
        <f t="shared" si="11"/>
        <v>0</v>
      </c>
      <c r="F694" s="219"/>
      <c r="G694" s="219"/>
      <c r="H694" s="219"/>
      <c r="I694" s="219"/>
      <c r="J694" s="219"/>
      <c r="K694" s="219"/>
      <c r="L694" s="219"/>
      <c r="M694" s="219"/>
      <c r="N694" s="219"/>
      <c r="O694" s="210"/>
      <c r="P694" s="210"/>
      <c r="Q694" s="210"/>
      <c r="R694" s="210"/>
      <c r="S694" s="210"/>
    </row>
    <row r="695" spans="1:19" ht="21.75" customHeight="1">
      <c r="A695" s="216"/>
      <c r="B695" s="217"/>
      <c r="C695" s="218"/>
      <c r="D695" s="209"/>
      <c r="E695" s="219">
        <f t="shared" si="11"/>
        <v>0</v>
      </c>
      <c r="F695" s="219"/>
      <c r="G695" s="219"/>
      <c r="H695" s="219"/>
      <c r="I695" s="219"/>
      <c r="J695" s="219"/>
      <c r="K695" s="219"/>
      <c r="L695" s="219"/>
      <c r="M695" s="219"/>
      <c r="N695" s="219"/>
      <c r="O695" s="210"/>
      <c r="P695" s="210"/>
      <c r="Q695" s="210"/>
      <c r="R695" s="210"/>
      <c r="S695" s="210"/>
    </row>
    <row r="696" spans="1:19" ht="21.75" customHeight="1">
      <c r="A696" s="216"/>
      <c r="B696" s="217"/>
      <c r="C696" s="218"/>
      <c r="D696" s="209"/>
      <c r="E696" s="219">
        <f t="shared" si="11"/>
        <v>0</v>
      </c>
      <c r="F696" s="219"/>
      <c r="G696" s="219"/>
      <c r="H696" s="219"/>
      <c r="I696" s="219"/>
      <c r="J696" s="219"/>
      <c r="K696" s="219"/>
      <c r="L696" s="219"/>
      <c r="M696" s="219"/>
      <c r="N696" s="219"/>
      <c r="O696" s="210"/>
      <c r="P696" s="210"/>
      <c r="Q696" s="210"/>
      <c r="R696" s="210"/>
      <c r="S696" s="210"/>
    </row>
    <row r="697" spans="1:19" ht="21.75" customHeight="1">
      <c r="A697" s="216"/>
      <c r="B697" s="217"/>
      <c r="C697" s="218"/>
      <c r="D697" s="209"/>
      <c r="E697" s="219">
        <f t="shared" si="11"/>
        <v>0</v>
      </c>
      <c r="F697" s="219"/>
      <c r="G697" s="219"/>
      <c r="H697" s="219"/>
      <c r="I697" s="219"/>
      <c r="J697" s="219"/>
      <c r="K697" s="219"/>
      <c r="L697" s="219"/>
      <c r="M697" s="219"/>
      <c r="N697" s="219"/>
      <c r="O697" s="210"/>
      <c r="P697" s="210"/>
      <c r="Q697" s="210"/>
      <c r="R697" s="210"/>
      <c r="S697" s="210"/>
    </row>
    <row r="698" spans="1:19" ht="21.75" customHeight="1">
      <c r="A698" s="216"/>
      <c r="B698" s="217"/>
      <c r="C698" s="218"/>
      <c r="D698" s="209"/>
      <c r="E698" s="219">
        <f t="shared" si="11"/>
        <v>0</v>
      </c>
      <c r="F698" s="219"/>
      <c r="G698" s="219"/>
      <c r="H698" s="219"/>
      <c r="I698" s="219"/>
      <c r="J698" s="219"/>
      <c r="K698" s="219"/>
      <c r="L698" s="219"/>
      <c r="M698" s="219"/>
      <c r="N698" s="219"/>
      <c r="O698" s="210"/>
      <c r="P698" s="210"/>
      <c r="Q698" s="210"/>
      <c r="R698" s="210"/>
      <c r="S698" s="210"/>
    </row>
    <row r="699" spans="1:19" ht="21.75" customHeight="1">
      <c r="A699" s="216"/>
      <c r="B699" s="217"/>
      <c r="C699" s="218"/>
      <c r="D699" s="209"/>
      <c r="E699" s="219">
        <f t="shared" si="11"/>
        <v>0</v>
      </c>
      <c r="F699" s="219"/>
      <c r="G699" s="219"/>
      <c r="H699" s="219"/>
      <c r="I699" s="219"/>
      <c r="J699" s="219"/>
      <c r="K699" s="219"/>
      <c r="L699" s="219"/>
      <c r="M699" s="219"/>
      <c r="N699" s="219"/>
      <c r="O699" s="210"/>
      <c r="P699" s="210"/>
      <c r="Q699" s="210"/>
      <c r="R699" s="210"/>
      <c r="S699" s="210"/>
    </row>
    <row r="700" spans="1:19" ht="21.75" customHeight="1">
      <c r="A700" s="216"/>
      <c r="B700" s="217"/>
      <c r="C700" s="218"/>
      <c r="D700" s="209"/>
      <c r="E700" s="219">
        <f t="shared" si="11"/>
        <v>0</v>
      </c>
      <c r="F700" s="219"/>
      <c r="G700" s="219"/>
      <c r="H700" s="219"/>
      <c r="I700" s="219"/>
      <c r="J700" s="219"/>
      <c r="K700" s="219"/>
      <c r="L700" s="219"/>
      <c r="M700" s="219"/>
      <c r="N700" s="219"/>
      <c r="O700" s="210"/>
      <c r="P700" s="210"/>
      <c r="Q700" s="210"/>
      <c r="R700" s="210"/>
      <c r="S700" s="210"/>
    </row>
    <row r="701" spans="1:19" ht="21.75" customHeight="1">
      <c r="A701" s="216"/>
      <c r="B701" s="217"/>
      <c r="C701" s="218"/>
      <c r="D701" s="209"/>
      <c r="E701" s="219">
        <f t="shared" si="11"/>
        <v>0</v>
      </c>
      <c r="F701" s="219"/>
      <c r="G701" s="219"/>
      <c r="H701" s="219"/>
      <c r="I701" s="219"/>
      <c r="J701" s="219"/>
      <c r="K701" s="219"/>
      <c r="L701" s="219"/>
      <c r="M701" s="219"/>
      <c r="N701" s="219"/>
      <c r="O701" s="210"/>
      <c r="P701" s="210"/>
      <c r="Q701" s="210"/>
      <c r="R701" s="210"/>
      <c r="S701" s="210"/>
    </row>
    <row r="702" spans="1:19" ht="21.75" customHeight="1">
      <c r="A702" s="216"/>
      <c r="B702" s="217"/>
      <c r="C702" s="218"/>
      <c r="D702" s="209"/>
      <c r="E702" s="219">
        <f t="shared" si="11"/>
        <v>0</v>
      </c>
      <c r="F702" s="219"/>
      <c r="G702" s="219"/>
      <c r="H702" s="219"/>
      <c r="I702" s="219"/>
      <c r="J702" s="219"/>
      <c r="K702" s="219"/>
      <c r="L702" s="219"/>
      <c r="M702" s="219"/>
      <c r="N702" s="219"/>
      <c r="O702" s="210"/>
      <c r="P702" s="210"/>
      <c r="Q702" s="210"/>
      <c r="R702" s="210"/>
      <c r="S702" s="210"/>
    </row>
    <row r="703" spans="1:19" ht="21.75" customHeight="1">
      <c r="A703" s="216"/>
      <c r="B703" s="217"/>
      <c r="C703" s="218"/>
      <c r="D703" s="209"/>
      <c r="E703" s="219">
        <f t="shared" si="11"/>
        <v>0</v>
      </c>
      <c r="F703" s="219"/>
      <c r="G703" s="219"/>
      <c r="H703" s="219"/>
      <c r="I703" s="219"/>
      <c r="J703" s="219"/>
      <c r="K703" s="219"/>
      <c r="L703" s="219"/>
      <c r="M703" s="219"/>
      <c r="N703" s="219"/>
      <c r="O703" s="210"/>
      <c r="P703" s="210"/>
      <c r="Q703" s="210"/>
      <c r="R703" s="210"/>
      <c r="S703" s="210"/>
    </row>
    <row r="704" spans="1:19" ht="21.75" customHeight="1">
      <c r="A704" s="216"/>
      <c r="B704" s="217"/>
      <c r="C704" s="218"/>
      <c r="D704" s="209"/>
      <c r="E704" s="219">
        <f t="shared" si="11"/>
        <v>0</v>
      </c>
      <c r="F704" s="219"/>
      <c r="G704" s="219"/>
      <c r="H704" s="219"/>
      <c r="I704" s="219"/>
      <c r="J704" s="219"/>
      <c r="K704" s="219"/>
      <c r="L704" s="219"/>
      <c r="M704" s="219"/>
      <c r="N704" s="219"/>
      <c r="O704" s="210"/>
      <c r="P704" s="210"/>
      <c r="Q704" s="210"/>
      <c r="R704" s="210"/>
      <c r="S704" s="210"/>
    </row>
    <row r="705" spans="1:19" ht="21.75" customHeight="1">
      <c r="A705" s="216"/>
      <c r="B705" s="217"/>
      <c r="C705" s="218"/>
      <c r="D705" s="209"/>
      <c r="E705" s="219">
        <f t="shared" ref="E705:E768" si="12">SUM(F705:O705)</f>
        <v>0</v>
      </c>
      <c r="F705" s="219"/>
      <c r="G705" s="219"/>
      <c r="H705" s="219"/>
      <c r="I705" s="219"/>
      <c r="J705" s="219"/>
      <c r="K705" s="219"/>
      <c r="L705" s="219"/>
      <c r="M705" s="219"/>
      <c r="N705" s="219"/>
      <c r="O705" s="210"/>
      <c r="P705" s="210"/>
      <c r="Q705" s="210"/>
      <c r="R705" s="210"/>
      <c r="S705" s="210"/>
    </row>
    <row r="706" spans="1:19" ht="21.75" customHeight="1">
      <c r="A706" s="216"/>
      <c r="B706" s="217"/>
      <c r="C706" s="218"/>
      <c r="D706" s="209"/>
      <c r="E706" s="219">
        <f t="shared" si="12"/>
        <v>0</v>
      </c>
      <c r="F706" s="219"/>
      <c r="G706" s="219"/>
      <c r="H706" s="219"/>
      <c r="I706" s="219"/>
      <c r="J706" s="219"/>
      <c r="K706" s="219"/>
      <c r="L706" s="219"/>
      <c r="M706" s="219"/>
      <c r="N706" s="219"/>
      <c r="O706" s="210"/>
      <c r="P706" s="210"/>
      <c r="Q706" s="210"/>
      <c r="R706" s="210"/>
      <c r="S706" s="210"/>
    </row>
    <row r="707" spans="1:19" ht="21.75" customHeight="1">
      <c r="A707" s="216"/>
      <c r="B707" s="217"/>
      <c r="C707" s="218"/>
      <c r="D707" s="209"/>
      <c r="E707" s="219">
        <f t="shared" si="12"/>
        <v>0</v>
      </c>
      <c r="F707" s="219"/>
      <c r="G707" s="219"/>
      <c r="H707" s="219"/>
      <c r="I707" s="219"/>
      <c r="J707" s="219"/>
      <c r="K707" s="219"/>
      <c r="L707" s="219"/>
      <c r="M707" s="219"/>
      <c r="N707" s="219"/>
      <c r="O707" s="210"/>
      <c r="P707" s="210"/>
      <c r="Q707" s="210"/>
      <c r="R707" s="210"/>
      <c r="S707" s="210"/>
    </row>
    <row r="708" spans="1:19" ht="21.75" customHeight="1">
      <c r="A708" s="216"/>
      <c r="B708" s="217"/>
      <c r="C708" s="218"/>
      <c r="D708" s="209"/>
      <c r="E708" s="219">
        <f t="shared" si="12"/>
        <v>0</v>
      </c>
      <c r="F708" s="219"/>
      <c r="G708" s="219"/>
      <c r="H708" s="219"/>
      <c r="I708" s="219"/>
      <c r="J708" s="219"/>
      <c r="K708" s="219"/>
      <c r="L708" s="219"/>
      <c r="M708" s="219"/>
      <c r="N708" s="219"/>
      <c r="O708" s="210"/>
      <c r="P708" s="210"/>
      <c r="Q708" s="210"/>
      <c r="R708" s="210"/>
      <c r="S708" s="210"/>
    </row>
    <row r="709" spans="1:19" ht="21.75" customHeight="1">
      <c r="A709" s="216"/>
      <c r="B709" s="217"/>
      <c r="C709" s="218"/>
      <c r="D709" s="209"/>
      <c r="E709" s="219">
        <f t="shared" si="12"/>
        <v>0</v>
      </c>
      <c r="F709" s="219"/>
      <c r="G709" s="219"/>
      <c r="H709" s="219"/>
      <c r="I709" s="219"/>
      <c r="J709" s="219"/>
      <c r="K709" s="219"/>
      <c r="L709" s="219"/>
      <c r="M709" s="219"/>
      <c r="N709" s="219"/>
      <c r="O709" s="210"/>
      <c r="P709" s="210"/>
      <c r="Q709" s="210"/>
      <c r="R709" s="210"/>
      <c r="S709" s="210"/>
    </row>
    <row r="710" spans="1:19" ht="21.75" customHeight="1">
      <c r="A710" s="216"/>
      <c r="B710" s="217"/>
      <c r="C710" s="218"/>
      <c r="D710" s="209"/>
      <c r="E710" s="219">
        <f t="shared" si="12"/>
        <v>0</v>
      </c>
      <c r="F710" s="219"/>
      <c r="G710" s="219"/>
      <c r="H710" s="219"/>
      <c r="I710" s="219"/>
      <c r="J710" s="219"/>
      <c r="K710" s="219"/>
      <c r="L710" s="219"/>
      <c r="M710" s="219"/>
      <c r="N710" s="219"/>
      <c r="O710" s="210"/>
      <c r="P710" s="210"/>
      <c r="Q710" s="210"/>
      <c r="R710" s="210"/>
      <c r="S710" s="210"/>
    </row>
    <row r="711" spans="1:19" ht="21.75" customHeight="1">
      <c r="A711" s="216"/>
      <c r="B711" s="217"/>
      <c r="C711" s="218"/>
      <c r="D711" s="209"/>
      <c r="E711" s="219">
        <f t="shared" si="12"/>
        <v>0</v>
      </c>
      <c r="F711" s="219"/>
      <c r="G711" s="219"/>
      <c r="H711" s="219"/>
      <c r="I711" s="219"/>
      <c r="J711" s="219"/>
      <c r="K711" s="219"/>
      <c r="L711" s="219"/>
      <c r="M711" s="219"/>
      <c r="N711" s="219"/>
      <c r="O711" s="210"/>
      <c r="P711" s="210"/>
      <c r="Q711" s="210"/>
      <c r="R711" s="210"/>
      <c r="S711" s="210"/>
    </row>
    <row r="712" spans="1:19" ht="21.75" customHeight="1">
      <c r="A712" s="216"/>
      <c r="B712" s="217"/>
      <c r="C712" s="218"/>
      <c r="D712" s="209"/>
      <c r="E712" s="219">
        <f t="shared" si="12"/>
        <v>0</v>
      </c>
      <c r="F712" s="219"/>
      <c r="G712" s="219"/>
      <c r="H712" s="219"/>
      <c r="I712" s="219"/>
      <c r="J712" s="219"/>
      <c r="K712" s="219"/>
      <c r="L712" s="219"/>
      <c r="M712" s="219"/>
      <c r="N712" s="219"/>
      <c r="O712" s="210"/>
      <c r="P712" s="210"/>
      <c r="Q712" s="210"/>
      <c r="R712" s="210"/>
      <c r="S712" s="210"/>
    </row>
    <row r="713" spans="1:19" ht="21.75" customHeight="1">
      <c r="A713" s="216"/>
      <c r="B713" s="217"/>
      <c r="C713" s="218"/>
      <c r="D713" s="209"/>
      <c r="E713" s="219">
        <f t="shared" si="12"/>
        <v>0</v>
      </c>
      <c r="F713" s="219"/>
      <c r="G713" s="219"/>
      <c r="H713" s="219"/>
      <c r="I713" s="219"/>
      <c r="J713" s="219"/>
      <c r="K713" s="219"/>
      <c r="L713" s="219"/>
      <c r="M713" s="219"/>
      <c r="N713" s="219"/>
      <c r="O713" s="210"/>
      <c r="P713" s="210"/>
      <c r="Q713" s="210"/>
      <c r="R713" s="210"/>
      <c r="S713" s="210"/>
    </row>
    <row r="714" spans="1:19" ht="21.75" customHeight="1">
      <c r="A714" s="216"/>
      <c r="B714" s="217"/>
      <c r="C714" s="218"/>
      <c r="D714" s="209"/>
      <c r="E714" s="219">
        <f t="shared" si="12"/>
        <v>0</v>
      </c>
      <c r="F714" s="219"/>
      <c r="G714" s="219"/>
      <c r="H714" s="219"/>
      <c r="I714" s="219"/>
      <c r="J714" s="219"/>
      <c r="K714" s="219"/>
      <c r="L714" s="219"/>
      <c r="M714" s="219"/>
      <c r="N714" s="219"/>
      <c r="O714" s="210"/>
      <c r="P714" s="210"/>
      <c r="Q714" s="210"/>
      <c r="R714" s="210"/>
      <c r="S714" s="210"/>
    </row>
    <row r="715" spans="1:19" ht="21.75" customHeight="1">
      <c r="A715" s="216"/>
      <c r="B715" s="217"/>
      <c r="C715" s="218"/>
      <c r="D715" s="209"/>
      <c r="E715" s="219">
        <f t="shared" si="12"/>
        <v>0</v>
      </c>
      <c r="F715" s="219"/>
      <c r="G715" s="219"/>
      <c r="H715" s="219"/>
      <c r="I715" s="219"/>
      <c r="J715" s="219"/>
      <c r="K715" s="219"/>
      <c r="L715" s="219"/>
      <c r="M715" s="219"/>
      <c r="N715" s="219"/>
      <c r="O715" s="210"/>
      <c r="P715" s="210"/>
      <c r="Q715" s="210"/>
      <c r="R715" s="210"/>
      <c r="S715" s="210"/>
    </row>
    <row r="716" spans="1:19" ht="21.75" customHeight="1">
      <c r="A716" s="216"/>
      <c r="B716" s="217"/>
      <c r="C716" s="218"/>
      <c r="D716" s="209"/>
      <c r="E716" s="219">
        <f t="shared" si="12"/>
        <v>0</v>
      </c>
      <c r="F716" s="219"/>
      <c r="G716" s="219"/>
      <c r="H716" s="219"/>
      <c r="I716" s="219"/>
      <c r="J716" s="219"/>
      <c r="K716" s="219"/>
      <c r="L716" s="219"/>
      <c r="M716" s="219"/>
      <c r="N716" s="219"/>
      <c r="O716" s="210"/>
      <c r="P716" s="210"/>
      <c r="Q716" s="210"/>
      <c r="R716" s="210"/>
      <c r="S716" s="210"/>
    </row>
    <row r="717" spans="1:19" ht="21.75" customHeight="1">
      <c r="A717" s="216"/>
      <c r="B717" s="217"/>
      <c r="C717" s="218"/>
      <c r="D717" s="209"/>
      <c r="E717" s="219">
        <f t="shared" si="12"/>
        <v>0</v>
      </c>
      <c r="F717" s="219"/>
      <c r="G717" s="219"/>
      <c r="H717" s="219"/>
      <c r="I717" s="219"/>
      <c r="J717" s="219"/>
      <c r="K717" s="219"/>
      <c r="L717" s="219"/>
      <c r="M717" s="219"/>
      <c r="N717" s="219"/>
      <c r="O717" s="210"/>
      <c r="P717" s="210"/>
      <c r="Q717" s="210"/>
      <c r="R717" s="210"/>
      <c r="S717" s="210"/>
    </row>
    <row r="718" spans="1:19" ht="21.75" customHeight="1">
      <c r="A718" s="216"/>
      <c r="B718" s="217"/>
      <c r="C718" s="218"/>
      <c r="D718" s="209"/>
      <c r="E718" s="219">
        <f t="shared" si="12"/>
        <v>0</v>
      </c>
      <c r="F718" s="219"/>
      <c r="G718" s="219"/>
      <c r="H718" s="219"/>
      <c r="I718" s="219"/>
      <c r="J718" s="219"/>
      <c r="K718" s="219"/>
      <c r="L718" s="219"/>
      <c r="M718" s="219"/>
      <c r="N718" s="219"/>
      <c r="O718" s="210"/>
      <c r="P718" s="210"/>
      <c r="Q718" s="210"/>
      <c r="R718" s="210"/>
      <c r="S718" s="210"/>
    </row>
    <row r="719" spans="1:19" ht="21.75" customHeight="1">
      <c r="A719" s="216"/>
      <c r="B719" s="217"/>
      <c r="C719" s="218"/>
      <c r="D719" s="209"/>
      <c r="E719" s="219">
        <f t="shared" si="12"/>
        <v>0</v>
      </c>
      <c r="F719" s="219"/>
      <c r="G719" s="219"/>
      <c r="H719" s="219"/>
      <c r="I719" s="219"/>
      <c r="J719" s="219"/>
      <c r="K719" s="219"/>
      <c r="L719" s="219"/>
      <c r="M719" s="219"/>
      <c r="N719" s="219"/>
      <c r="O719" s="210"/>
      <c r="P719" s="210"/>
      <c r="Q719" s="210"/>
      <c r="R719" s="210"/>
      <c r="S719" s="210"/>
    </row>
    <row r="720" spans="1:19" ht="21.75" customHeight="1">
      <c r="A720" s="216"/>
      <c r="B720" s="217"/>
      <c r="C720" s="218"/>
      <c r="D720" s="209"/>
      <c r="E720" s="219">
        <f t="shared" si="12"/>
        <v>0</v>
      </c>
      <c r="F720" s="219"/>
      <c r="G720" s="219"/>
      <c r="H720" s="219"/>
      <c r="I720" s="219"/>
      <c r="J720" s="219"/>
      <c r="K720" s="219"/>
      <c r="L720" s="219"/>
      <c r="M720" s="219"/>
      <c r="N720" s="219"/>
      <c r="O720" s="210"/>
      <c r="P720" s="210"/>
      <c r="Q720" s="210"/>
      <c r="R720" s="210"/>
      <c r="S720" s="210"/>
    </row>
    <row r="721" spans="1:19" ht="21.75" customHeight="1">
      <c r="A721" s="216"/>
      <c r="B721" s="217"/>
      <c r="C721" s="218"/>
      <c r="D721" s="209"/>
      <c r="E721" s="219">
        <f t="shared" si="12"/>
        <v>0</v>
      </c>
      <c r="F721" s="219"/>
      <c r="G721" s="219"/>
      <c r="H721" s="219"/>
      <c r="I721" s="219"/>
      <c r="J721" s="219"/>
      <c r="K721" s="219"/>
      <c r="L721" s="219"/>
      <c r="M721" s="219"/>
      <c r="N721" s="219"/>
      <c r="O721" s="210"/>
      <c r="P721" s="210"/>
      <c r="Q721" s="210"/>
      <c r="R721" s="210"/>
      <c r="S721" s="210"/>
    </row>
    <row r="722" spans="1:19" ht="21.75" customHeight="1">
      <c r="A722" s="216"/>
      <c r="B722" s="217"/>
      <c r="C722" s="218"/>
      <c r="D722" s="209"/>
      <c r="E722" s="219">
        <f t="shared" si="12"/>
        <v>0</v>
      </c>
      <c r="F722" s="219"/>
      <c r="G722" s="219"/>
      <c r="H722" s="219"/>
      <c r="I722" s="219"/>
      <c r="J722" s="219"/>
      <c r="K722" s="219"/>
      <c r="L722" s="219"/>
      <c r="M722" s="219"/>
      <c r="N722" s="219"/>
      <c r="O722" s="210"/>
      <c r="P722" s="210"/>
      <c r="Q722" s="210"/>
      <c r="R722" s="210"/>
      <c r="S722" s="210"/>
    </row>
    <row r="723" spans="1:19" ht="21.75" customHeight="1">
      <c r="A723" s="216"/>
      <c r="B723" s="217"/>
      <c r="C723" s="218"/>
      <c r="D723" s="209"/>
      <c r="E723" s="219">
        <f t="shared" si="12"/>
        <v>0</v>
      </c>
      <c r="F723" s="219"/>
      <c r="G723" s="219"/>
      <c r="H723" s="219"/>
      <c r="I723" s="219"/>
      <c r="J723" s="219"/>
      <c r="K723" s="219"/>
      <c r="L723" s="219"/>
      <c r="M723" s="219"/>
      <c r="N723" s="219"/>
      <c r="O723" s="210"/>
      <c r="P723" s="210"/>
      <c r="Q723" s="210"/>
      <c r="R723" s="210"/>
      <c r="S723" s="210"/>
    </row>
    <row r="724" spans="1:19" ht="21.75" customHeight="1">
      <c r="A724" s="216"/>
      <c r="B724" s="217"/>
      <c r="C724" s="218"/>
      <c r="D724" s="209"/>
      <c r="E724" s="219">
        <f t="shared" si="12"/>
        <v>0</v>
      </c>
      <c r="F724" s="219"/>
      <c r="G724" s="219"/>
      <c r="H724" s="219"/>
      <c r="I724" s="219"/>
      <c r="J724" s="219"/>
      <c r="K724" s="219"/>
      <c r="L724" s="219"/>
      <c r="M724" s="219"/>
      <c r="N724" s="219"/>
      <c r="O724" s="210"/>
      <c r="P724" s="210"/>
      <c r="Q724" s="210"/>
      <c r="R724" s="210"/>
      <c r="S724" s="210"/>
    </row>
    <row r="725" spans="1:19" ht="21.75" customHeight="1">
      <c r="A725" s="216"/>
      <c r="B725" s="217"/>
      <c r="C725" s="218"/>
      <c r="D725" s="209"/>
      <c r="E725" s="219">
        <f t="shared" si="12"/>
        <v>0</v>
      </c>
      <c r="F725" s="219"/>
      <c r="G725" s="219"/>
      <c r="H725" s="219"/>
      <c r="I725" s="219"/>
      <c r="J725" s="219"/>
      <c r="K725" s="219"/>
      <c r="L725" s="219"/>
      <c r="M725" s="219"/>
      <c r="N725" s="219"/>
      <c r="O725" s="210"/>
      <c r="P725" s="210"/>
      <c r="Q725" s="210"/>
      <c r="R725" s="210"/>
      <c r="S725" s="210"/>
    </row>
    <row r="726" spans="1:19" ht="21.75" customHeight="1">
      <c r="A726" s="216"/>
      <c r="B726" s="217"/>
      <c r="C726" s="218"/>
      <c r="D726" s="209"/>
      <c r="E726" s="219">
        <f t="shared" si="12"/>
        <v>0</v>
      </c>
      <c r="F726" s="219"/>
      <c r="G726" s="219"/>
      <c r="H726" s="219"/>
      <c r="I726" s="219"/>
      <c r="J726" s="219"/>
      <c r="K726" s="219"/>
      <c r="L726" s="219"/>
      <c r="M726" s="219"/>
      <c r="N726" s="219"/>
      <c r="O726" s="210"/>
      <c r="P726" s="210"/>
      <c r="Q726" s="210"/>
      <c r="R726" s="210"/>
      <c r="S726" s="210"/>
    </row>
    <row r="727" spans="1:19" ht="21.75" customHeight="1">
      <c r="A727" s="216"/>
      <c r="B727" s="217"/>
      <c r="C727" s="218"/>
      <c r="D727" s="209"/>
      <c r="E727" s="219">
        <f t="shared" si="12"/>
        <v>0</v>
      </c>
      <c r="F727" s="219"/>
      <c r="G727" s="219"/>
      <c r="H727" s="219"/>
      <c r="I727" s="219"/>
      <c r="J727" s="219"/>
      <c r="K727" s="219"/>
      <c r="L727" s="219"/>
      <c r="M727" s="219"/>
      <c r="N727" s="219"/>
      <c r="O727" s="210"/>
      <c r="P727" s="210"/>
      <c r="Q727" s="210"/>
      <c r="R727" s="210"/>
      <c r="S727" s="210"/>
    </row>
    <row r="728" spans="1:19" ht="21.75" customHeight="1">
      <c r="A728" s="216"/>
      <c r="B728" s="217"/>
      <c r="C728" s="218"/>
      <c r="D728" s="209"/>
      <c r="E728" s="219">
        <f t="shared" si="12"/>
        <v>0</v>
      </c>
      <c r="F728" s="219"/>
      <c r="G728" s="219"/>
      <c r="H728" s="219"/>
      <c r="I728" s="219"/>
      <c r="J728" s="219"/>
      <c r="K728" s="219"/>
      <c r="L728" s="219"/>
      <c r="M728" s="219"/>
      <c r="N728" s="219"/>
      <c r="O728" s="210"/>
      <c r="P728" s="210"/>
      <c r="Q728" s="210"/>
      <c r="R728" s="210"/>
      <c r="S728" s="210"/>
    </row>
    <row r="729" spans="1:19" ht="21.75" customHeight="1">
      <c r="A729" s="216"/>
      <c r="B729" s="217"/>
      <c r="C729" s="218"/>
      <c r="D729" s="209"/>
      <c r="E729" s="219">
        <f t="shared" si="12"/>
        <v>0</v>
      </c>
      <c r="F729" s="219"/>
      <c r="G729" s="219"/>
      <c r="H729" s="219"/>
      <c r="I729" s="219"/>
      <c r="J729" s="219"/>
      <c r="K729" s="219"/>
      <c r="L729" s="219"/>
      <c r="M729" s="219"/>
      <c r="N729" s="219"/>
      <c r="O729" s="210"/>
      <c r="P729" s="210"/>
      <c r="Q729" s="210"/>
      <c r="R729" s="210"/>
      <c r="S729" s="210"/>
    </row>
    <row r="730" spans="1:19" ht="21.75" customHeight="1">
      <c r="A730" s="216"/>
      <c r="B730" s="217"/>
      <c r="C730" s="218"/>
      <c r="D730" s="209"/>
      <c r="E730" s="219">
        <f t="shared" si="12"/>
        <v>0</v>
      </c>
      <c r="F730" s="219"/>
      <c r="G730" s="219"/>
      <c r="H730" s="219"/>
      <c r="I730" s="219"/>
      <c r="J730" s="219"/>
      <c r="K730" s="219"/>
      <c r="L730" s="219"/>
      <c r="M730" s="219"/>
      <c r="N730" s="219"/>
      <c r="O730" s="210"/>
      <c r="P730" s="210"/>
      <c r="Q730" s="210"/>
      <c r="R730" s="210"/>
      <c r="S730" s="210"/>
    </row>
    <row r="731" spans="1:19" ht="21.75" customHeight="1">
      <c r="A731" s="216"/>
      <c r="B731" s="217"/>
      <c r="C731" s="218"/>
      <c r="D731" s="209"/>
      <c r="E731" s="219">
        <f t="shared" si="12"/>
        <v>0</v>
      </c>
      <c r="F731" s="219"/>
      <c r="G731" s="219"/>
      <c r="H731" s="219"/>
      <c r="I731" s="219"/>
      <c r="J731" s="219"/>
      <c r="K731" s="219"/>
      <c r="L731" s="219"/>
      <c r="M731" s="219"/>
      <c r="N731" s="219"/>
      <c r="O731" s="210"/>
      <c r="P731" s="210"/>
      <c r="Q731" s="210"/>
      <c r="R731" s="210"/>
      <c r="S731" s="210"/>
    </row>
    <row r="732" spans="1:19" ht="21.75" customHeight="1">
      <c r="A732" s="216"/>
      <c r="B732" s="217"/>
      <c r="C732" s="218"/>
      <c r="D732" s="209"/>
      <c r="E732" s="219">
        <f t="shared" si="12"/>
        <v>0</v>
      </c>
      <c r="F732" s="219"/>
      <c r="G732" s="219"/>
      <c r="H732" s="219"/>
      <c r="I732" s="219"/>
      <c r="J732" s="219"/>
      <c r="K732" s="219"/>
      <c r="L732" s="219"/>
      <c r="M732" s="219"/>
      <c r="N732" s="219"/>
      <c r="O732" s="210"/>
      <c r="P732" s="210"/>
      <c r="Q732" s="210"/>
      <c r="R732" s="210"/>
      <c r="S732" s="210"/>
    </row>
    <row r="733" spans="1:19" ht="21.75" customHeight="1">
      <c r="A733" s="216"/>
      <c r="B733" s="217"/>
      <c r="C733" s="218"/>
      <c r="D733" s="209"/>
      <c r="E733" s="219">
        <f t="shared" si="12"/>
        <v>0</v>
      </c>
      <c r="F733" s="219"/>
      <c r="G733" s="219"/>
      <c r="H733" s="219"/>
      <c r="I733" s="219"/>
      <c r="J733" s="219"/>
      <c r="K733" s="219"/>
      <c r="L733" s="219"/>
      <c r="M733" s="219"/>
      <c r="N733" s="219"/>
      <c r="O733" s="210"/>
      <c r="P733" s="210"/>
      <c r="Q733" s="210"/>
      <c r="R733" s="210"/>
      <c r="S733" s="210"/>
    </row>
    <row r="734" spans="1:19" ht="21.75" customHeight="1">
      <c r="A734" s="216"/>
      <c r="B734" s="217"/>
      <c r="C734" s="218"/>
      <c r="D734" s="209"/>
      <c r="E734" s="219">
        <f t="shared" si="12"/>
        <v>0</v>
      </c>
      <c r="F734" s="219"/>
      <c r="G734" s="219"/>
      <c r="H734" s="219"/>
      <c r="I734" s="219"/>
      <c r="J734" s="219"/>
      <c r="K734" s="219"/>
      <c r="L734" s="219"/>
      <c r="M734" s="219"/>
      <c r="N734" s="219"/>
      <c r="O734" s="210"/>
      <c r="P734" s="210"/>
      <c r="Q734" s="210"/>
      <c r="R734" s="210"/>
      <c r="S734" s="210"/>
    </row>
    <row r="735" spans="1:19" ht="21.75" customHeight="1">
      <c r="A735" s="216"/>
      <c r="B735" s="217"/>
      <c r="C735" s="218"/>
      <c r="D735" s="209"/>
      <c r="E735" s="219">
        <f t="shared" si="12"/>
        <v>0</v>
      </c>
      <c r="F735" s="219"/>
      <c r="G735" s="219"/>
      <c r="H735" s="219"/>
      <c r="I735" s="219"/>
      <c r="J735" s="219"/>
      <c r="K735" s="219"/>
      <c r="L735" s="219"/>
      <c r="M735" s="219"/>
      <c r="N735" s="219"/>
      <c r="O735" s="210"/>
      <c r="P735" s="210"/>
      <c r="Q735" s="210"/>
      <c r="R735" s="210"/>
      <c r="S735" s="210"/>
    </row>
    <row r="736" spans="1:19" ht="21.75" customHeight="1">
      <c r="A736" s="216"/>
      <c r="B736" s="217"/>
      <c r="C736" s="218"/>
      <c r="D736" s="209"/>
      <c r="E736" s="219">
        <f t="shared" si="12"/>
        <v>0</v>
      </c>
      <c r="F736" s="219"/>
      <c r="G736" s="219"/>
      <c r="H736" s="219"/>
      <c r="I736" s="219"/>
      <c r="J736" s="219"/>
      <c r="K736" s="219"/>
      <c r="L736" s="219"/>
      <c r="M736" s="219"/>
      <c r="N736" s="219"/>
      <c r="O736" s="210"/>
      <c r="P736" s="210"/>
      <c r="Q736" s="210"/>
      <c r="R736" s="210"/>
      <c r="S736" s="210"/>
    </row>
    <row r="737" spans="1:19" ht="21.75" customHeight="1">
      <c r="A737" s="216"/>
      <c r="B737" s="217"/>
      <c r="C737" s="218"/>
      <c r="D737" s="209"/>
      <c r="E737" s="219">
        <f t="shared" si="12"/>
        <v>0</v>
      </c>
      <c r="F737" s="219"/>
      <c r="G737" s="219"/>
      <c r="H737" s="219"/>
      <c r="I737" s="219"/>
      <c r="J737" s="219"/>
      <c r="K737" s="219"/>
      <c r="L737" s="219"/>
      <c r="M737" s="219"/>
      <c r="N737" s="219"/>
      <c r="O737" s="210"/>
      <c r="P737" s="210"/>
      <c r="Q737" s="210"/>
      <c r="R737" s="210"/>
      <c r="S737" s="210"/>
    </row>
    <row r="738" spans="1:19" ht="21.75" customHeight="1">
      <c r="A738" s="216"/>
      <c r="B738" s="217"/>
      <c r="C738" s="218"/>
      <c r="D738" s="209"/>
      <c r="E738" s="219">
        <f t="shared" si="12"/>
        <v>0</v>
      </c>
      <c r="F738" s="219"/>
      <c r="G738" s="219"/>
      <c r="H738" s="219"/>
      <c r="I738" s="219"/>
      <c r="J738" s="219"/>
      <c r="K738" s="219"/>
      <c r="L738" s="219"/>
      <c r="M738" s="219"/>
      <c r="N738" s="219"/>
      <c r="O738" s="210"/>
      <c r="P738" s="210"/>
      <c r="Q738" s="210"/>
      <c r="R738" s="210"/>
      <c r="S738" s="210"/>
    </row>
    <row r="739" spans="1:19" ht="21.75" customHeight="1">
      <c r="A739" s="216"/>
      <c r="B739" s="217"/>
      <c r="C739" s="218"/>
      <c r="D739" s="209"/>
      <c r="E739" s="219">
        <f t="shared" si="12"/>
        <v>0</v>
      </c>
      <c r="F739" s="219"/>
      <c r="G739" s="219"/>
      <c r="H739" s="219"/>
      <c r="I739" s="219"/>
      <c r="J739" s="219"/>
      <c r="K739" s="219"/>
      <c r="L739" s="219"/>
      <c r="M739" s="219"/>
      <c r="N739" s="219"/>
      <c r="O739" s="210"/>
      <c r="P739" s="210"/>
      <c r="Q739" s="210"/>
      <c r="R739" s="210"/>
      <c r="S739" s="210"/>
    </row>
    <row r="740" spans="1:19" ht="21.75" customHeight="1">
      <c r="A740" s="216"/>
      <c r="B740" s="217"/>
      <c r="C740" s="218"/>
      <c r="D740" s="209"/>
      <c r="E740" s="219">
        <f t="shared" si="12"/>
        <v>0</v>
      </c>
      <c r="F740" s="219"/>
      <c r="G740" s="219"/>
      <c r="H740" s="219"/>
      <c r="I740" s="219"/>
      <c r="J740" s="219"/>
      <c r="K740" s="219"/>
      <c r="L740" s="219"/>
      <c r="M740" s="219"/>
      <c r="N740" s="219"/>
      <c r="O740" s="210"/>
      <c r="P740" s="210"/>
      <c r="Q740" s="210"/>
      <c r="R740" s="210"/>
      <c r="S740" s="210"/>
    </row>
    <row r="741" spans="1:19" ht="21.75" customHeight="1">
      <c r="A741" s="216"/>
      <c r="B741" s="217"/>
      <c r="C741" s="218"/>
      <c r="D741" s="209"/>
      <c r="E741" s="219">
        <f t="shared" si="12"/>
        <v>0</v>
      </c>
      <c r="F741" s="219"/>
      <c r="G741" s="219"/>
      <c r="H741" s="219"/>
      <c r="I741" s="219"/>
      <c r="J741" s="219"/>
      <c r="K741" s="219"/>
      <c r="L741" s="219"/>
      <c r="M741" s="219"/>
      <c r="N741" s="219"/>
      <c r="O741" s="210"/>
      <c r="P741" s="210"/>
      <c r="Q741" s="210"/>
      <c r="R741" s="210"/>
      <c r="S741" s="210"/>
    </row>
    <row r="742" spans="1:19" ht="21.75" customHeight="1">
      <c r="A742" s="216"/>
      <c r="B742" s="217"/>
      <c r="C742" s="218"/>
      <c r="D742" s="209"/>
      <c r="E742" s="219">
        <f t="shared" si="12"/>
        <v>0</v>
      </c>
      <c r="F742" s="219"/>
      <c r="G742" s="219"/>
      <c r="H742" s="219"/>
      <c r="I742" s="219"/>
      <c r="J742" s="219"/>
      <c r="K742" s="219"/>
      <c r="L742" s="219"/>
      <c r="M742" s="219"/>
      <c r="N742" s="219"/>
      <c r="O742" s="210"/>
      <c r="P742" s="210"/>
      <c r="Q742" s="210"/>
      <c r="R742" s="210"/>
      <c r="S742" s="210"/>
    </row>
    <row r="743" spans="1:19" ht="21.75" customHeight="1">
      <c r="A743" s="216"/>
      <c r="B743" s="217"/>
      <c r="C743" s="218"/>
      <c r="D743" s="209"/>
      <c r="E743" s="219">
        <f t="shared" si="12"/>
        <v>0</v>
      </c>
      <c r="F743" s="219"/>
      <c r="G743" s="219"/>
      <c r="H743" s="219"/>
      <c r="I743" s="219"/>
      <c r="J743" s="219"/>
      <c r="K743" s="219"/>
      <c r="L743" s="219"/>
      <c r="M743" s="219"/>
      <c r="N743" s="219"/>
      <c r="O743" s="210"/>
      <c r="P743" s="210"/>
      <c r="Q743" s="210"/>
      <c r="R743" s="210"/>
      <c r="S743" s="210"/>
    </row>
    <row r="744" spans="1:19" ht="21.75" customHeight="1">
      <c r="A744" s="216"/>
      <c r="B744" s="217"/>
      <c r="C744" s="218"/>
      <c r="D744" s="209"/>
      <c r="E744" s="219">
        <f t="shared" si="12"/>
        <v>0</v>
      </c>
      <c r="F744" s="219"/>
      <c r="G744" s="219"/>
      <c r="H744" s="219"/>
      <c r="I744" s="219"/>
      <c r="J744" s="219"/>
      <c r="K744" s="219"/>
      <c r="L744" s="219"/>
      <c r="M744" s="219"/>
      <c r="N744" s="219"/>
      <c r="O744" s="210"/>
      <c r="P744" s="210"/>
      <c r="Q744" s="210"/>
      <c r="R744" s="210"/>
      <c r="S744" s="210"/>
    </row>
    <row r="745" spans="1:19" ht="21.75" customHeight="1">
      <c r="A745" s="216"/>
      <c r="B745" s="217"/>
      <c r="C745" s="218"/>
      <c r="D745" s="209"/>
      <c r="E745" s="219">
        <f t="shared" si="12"/>
        <v>0</v>
      </c>
      <c r="F745" s="219"/>
      <c r="G745" s="219"/>
      <c r="H745" s="219"/>
      <c r="I745" s="219"/>
      <c r="J745" s="219"/>
      <c r="K745" s="219"/>
      <c r="L745" s="219"/>
      <c r="M745" s="219"/>
      <c r="N745" s="219"/>
      <c r="O745" s="210"/>
      <c r="P745" s="210"/>
      <c r="Q745" s="210"/>
      <c r="R745" s="210"/>
      <c r="S745" s="210"/>
    </row>
    <row r="746" spans="1:19" ht="21.75" customHeight="1">
      <c r="A746" s="216"/>
      <c r="B746" s="217"/>
      <c r="C746" s="218"/>
      <c r="D746" s="209"/>
      <c r="E746" s="219">
        <f t="shared" si="12"/>
        <v>0</v>
      </c>
      <c r="F746" s="219"/>
      <c r="G746" s="219"/>
      <c r="H746" s="219"/>
      <c r="I746" s="219"/>
      <c r="J746" s="219"/>
      <c r="K746" s="219"/>
      <c r="L746" s="219"/>
      <c r="M746" s="219"/>
      <c r="N746" s="219"/>
      <c r="O746" s="210"/>
      <c r="P746" s="210"/>
      <c r="Q746" s="210"/>
      <c r="R746" s="210"/>
      <c r="S746" s="210"/>
    </row>
    <row r="747" spans="1:19" ht="21.75" customHeight="1">
      <c r="A747" s="216"/>
      <c r="B747" s="217"/>
      <c r="C747" s="218"/>
      <c r="D747" s="209"/>
      <c r="E747" s="219">
        <f t="shared" si="12"/>
        <v>0</v>
      </c>
      <c r="F747" s="219"/>
      <c r="G747" s="219"/>
      <c r="H747" s="219"/>
      <c r="I747" s="219"/>
      <c r="J747" s="219"/>
      <c r="K747" s="219"/>
      <c r="L747" s="219"/>
      <c r="M747" s="219"/>
      <c r="N747" s="219"/>
      <c r="O747" s="210"/>
      <c r="P747" s="210"/>
      <c r="Q747" s="210"/>
      <c r="R747" s="210"/>
      <c r="S747" s="210"/>
    </row>
    <row r="748" spans="1:19" ht="21.75" customHeight="1">
      <c r="A748" s="216"/>
      <c r="B748" s="217"/>
      <c r="C748" s="218"/>
      <c r="D748" s="209"/>
      <c r="E748" s="219">
        <f t="shared" si="12"/>
        <v>0</v>
      </c>
      <c r="F748" s="219"/>
      <c r="G748" s="219"/>
      <c r="H748" s="219"/>
      <c r="I748" s="219"/>
      <c r="J748" s="219"/>
      <c r="K748" s="219"/>
      <c r="L748" s="219"/>
      <c r="M748" s="219"/>
      <c r="N748" s="219"/>
      <c r="O748" s="210"/>
      <c r="P748" s="210"/>
      <c r="Q748" s="210"/>
      <c r="R748" s="210"/>
      <c r="S748" s="210"/>
    </row>
    <row r="749" spans="1:19" ht="21.75" customHeight="1">
      <c r="A749" s="216"/>
      <c r="B749" s="217"/>
      <c r="C749" s="218"/>
      <c r="D749" s="209"/>
      <c r="E749" s="219">
        <f t="shared" si="12"/>
        <v>0</v>
      </c>
      <c r="F749" s="219"/>
      <c r="G749" s="219"/>
      <c r="H749" s="219"/>
      <c r="I749" s="219"/>
      <c r="J749" s="219"/>
      <c r="K749" s="219"/>
      <c r="L749" s="219"/>
      <c r="M749" s="219"/>
      <c r="N749" s="219"/>
      <c r="O749" s="210"/>
      <c r="P749" s="210"/>
      <c r="Q749" s="210"/>
      <c r="R749" s="210"/>
      <c r="S749" s="210"/>
    </row>
    <row r="750" spans="1:19" ht="21.75" customHeight="1">
      <c r="A750" s="216"/>
      <c r="B750" s="217"/>
      <c r="C750" s="218"/>
      <c r="D750" s="209"/>
      <c r="E750" s="219">
        <f t="shared" si="12"/>
        <v>0</v>
      </c>
      <c r="F750" s="219"/>
      <c r="G750" s="219"/>
      <c r="H750" s="219"/>
      <c r="I750" s="219"/>
      <c r="J750" s="219"/>
      <c r="K750" s="219"/>
      <c r="L750" s="219"/>
      <c r="M750" s="219"/>
      <c r="N750" s="219"/>
      <c r="O750" s="210"/>
      <c r="P750" s="210"/>
      <c r="Q750" s="210"/>
      <c r="R750" s="210"/>
      <c r="S750" s="210"/>
    </row>
    <row r="751" spans="1:19" ht="21.75" customHeight="1">
      <c r="A751" s="216"/>
      <c r="B751" s="217"/>
      <c r="C751" s="218"/>
      <c r="D751" s="209"/>
      <c r="E751" s="219">
        <f t="shared" si="12"/>
        <v>0</v>
      </c>
      <c r="F751" s="219"/>
      <c r="G751" s="219"/>
      <c r="H751" s="219"/>
      <c r="I751" s="219"/>
      <c r="J751" s="219"/>
      <c r="K751" s="219"/>
      <c r="L751" s="219"/>
      <c r="M751" s="219"/>
      <c r="N751" s="219"/>
      <c r="O751" s="210"/>
      <c r="P751" s="210"/>
      <c r="Q751" s="210"/>
      <c r="R751" s="210"/>
      <c r="S751" s="210"/>
    </row>
    <row r="752" spans="1:19" ht="21.75" customHeight="1">
      <c r="A752" s="216"/>
      <c r="B752" s="217"/>
      <c r="C752" s="218"/>
      <c r="D752" s="209"/>
      <c r="E752" s="219">
        <f t="shared" si="12"/>
        <v>0</v>
      </c>
      <c r="F752" s="219"/>
      <c r="G752" s="219"/>
      <c r="H752" s="219"/>
      <c r="I752" s="219"/>
      <c r="J752" s="219"/>
      <c r="K752" s="219"/>
      <c r="L752" s="219"/>
      <c r="M752" s="219"/>
      <c r="N752" s="219"/>
      <c r="O752" s="210"/>
      <c r="P752" s="210"/>
      <c r="Q752" s="210"/>
      <c r="R752" s="210"/>
      <c r="S752" s="210"/>
    </row>
    <row r="753" spans="1:19" ht="21.75" customHeight="1">
      <c r="A753" s="216"/>
      <c r="B753" s="217"/>
      <c r="C753" s="218"/>
      <c r="D753" s="209"/>
      <c r="E753" s="219">
        <f t="shared" si="12"/>
        <v>0</v>
      </c>
      <c r="F753" s="219"/>
      <c r="G753" s="219"/>
      <c r="H753" s="219"/>
      <c r="I753" s="219"/>
      <c r="J753" s="219"/>
      <c r="K753" s="219"/>
      <c r="L753" s="219"/>
      <c r="M753" s="219"/>
      <c r="N753" s="219"/>
      <c r="O753" s="210"/>
      <c r="P753" s="210"/>
      <c r="Q753" s="210"/>
      <c r="R753" s="210"/>
      <c r="S753" s="210"/>
    </row>
    <row r="754" spans="1:19" ht="21.75" customHeight="1">
      <c r="A754" s="216"/>
      <c r="B754" s="217"/>
      <c r="C754" s="218"/>
      <c r="D754" s="209"/>
      <c r="E754" s="219">
        <f t="shared" si="12"/>
        <v>0</v>
      </c>
      <c r="F754" s="219"/>
      <c r="G754" s="219"/>
      <c r="H754" s="219"/>
      <c r="I754" s="219"/>
      <c r="J754" s="219"/>
      <c r="K754" s="219"/>
      <c r="L754" s="219"/>
      <c r="M754" s="219"/>
      <c r="N754" s="219"/>
      <c r="O754" s="210"/>
      <c r="P754" s="210"/>
      <c r="Q754" s="210"/>
      <c r="R754" s="210"/>
      <c r="S754" s="210"/>
    </row>
    <row r="755" spans="1:19" ht="21.75" customHeight="1">
      <c r="A755" s="216"/>
      <c r="B755" s="217"/>
      <c r="C755" s="218"/>
      <c r="D755" s="209"/>
      <c r="E755" s="219">
        <f t="shared" si="12"/>
        <v>0</v>
      </c>
      <c r="F755" s="219"/>
      <c r="G755" s="219"/>
      <c r="H755" s="219"/>
      <c r="I755" s="219"/>
      <c r="J755" s="219"/>
      <c r="K755" s="219"/>
      <c r="L755" s="219"/>
      <c r="M755" s="219"/>
      <c r="N755" s="219"/>
      <c r="O755" s="210"/>
      <c r="P755" s="210"/>
      <c r="Q755" s="210"/>
      <c r="R755" s="210"/>
      <c r="S755" s="210"/>
    </row>
    <row r="756" spans="1:19" ht="21.75" customHeight="1">
      <c r="A756" s="216"/>
      <c r="B756" s="217"/>
      <c r="C756" s="218"/>
      <c r="D756" s="209"/>
      <c r="E756" s="219">
        <f t="shared" si="12"/>
        <v>0</v>
      </c>
      <c r="F756" s="219"/>
      <c r="G756" s="219"/>
      <c r="H756" s="219"/>
      <c r="I756" s="219"/>
      <c r="J756" s="219"/>
      <c r="K756" s="219"/>
      <c r="L756" s="219"/>
      <c r="M756" s="219"/>
      <c r="N756" s="219"/>
      <c r="O756" s="210"/>
      <c r="P756" s="210"/>
      <c r="Q756" s="210"/>
      <c r="R756" s="210"/>
      <c r="S756" s="210"/>
    </row>
    <row r="757" spans="1:19" ht="21.75" customHeight="1">
      <c r="A757" s="216"/>
      <c r="B757" s="217"/>
      <c r="C757" s="218"/>
      <c r="D757" s="209"/>
      <c r="E757" s="219">
        <f t="shared" si="12"/>
        <v>0</v>
      </c>
      <c r="F757" s="219"/>
      <c r="G757" s="219"/>
      <c r="H757" s="219"/>
      <c r="I757" s="219"/>
      <c r="J757" s="219"/>
      <c r="K757" s="219"/>
      <c r="L757" s="219"/>
      <c r="M757" s="219"/>
      <c r="N757" s="219"/>
      <c r="O757" s="210"/>
      <c r="P757" s="210"/>
      <c r="Q757" s="210"/>
      <c r="R757" s="210"/>
      <c r="S757" s="210"/>
    </row>
    <row r="758" spans="1:19" ht="21.75" customHeight="1">
      <c r="A758" s="216"/>
      <c r="B758" s="217"/>
      <c r="C758" s="218"/>
      <c r="D758" s="209"/>
      <c r="E758" s="219">
        <f t="shared" si="12"/>
        <v>0</v>
      </c>
      <c r="F758" s="219"/>
      <c r="G758" s="219"/>
      <c r="H758" s="219"/>
      <c r="I758" s="219"/>
      <c r="J758" s="219"/>
      <c r="K758" s="219"/>
      <c r="L758" s="219"/>
      <c r="M758" s="219"/>
      <c r="N758" s="219"/>
      <c r="O758" s="210"/>
      <c r="P758" s="210"/>
      <c r="Q758" s="210"/>
      <c r="R758" s="210"/>
      <c r="S758" s="210"/>
    </row>
    <row r="759" spans="1:19" ht="21.75" customHeight="1">
      <c r="A759" s="216"/>
      <c r="B759" s="217"/>
      <c r="C759" s="218"/>
      <c r="D759" s="209"/>
      <c r="E759" s="219">
        <f t="shared" si="12"/>
        <v>0</v>
      </c>
      <c r="F759" s="219"/>
      <c r="G759" s="219"/>
      <c r="H759" s="219"/>
      <c r="I759" s="219"/>
      <c r="J759" s="219"/>
      <c r="K759" s="219"/>
      <c r="L759" s="219"/>
      <c r="M759" s="219"/>
      <c r="N759" s="219"/>
      <c r="O759" s="210"/>
      <c r="P759" s="210"/>
      <c r="Q759" s="210"/>
      <c r="R759" s="210"/>
      <c r="S759" s="210"/>
    </row>
    <row r="760" spans="1:19" ht="21.75" customHeight="1">
      <c r="A760" s="216"/>
      <c r="B760" s="217"/>
      <c r="C760" s="218"/>
      <c r="D760" s="209"/>
      <c r="E760" s="219">
        <f t="shared" si="12"/>
        <v>0</v>
      </c>
      <c r="F760" s="219"/>
      <c r="G760" s="219"/>
      <c r="H760" s="219"/>
      <c r="I760" s="219"/>
      <c r="J760" s="219"/>
      <c r="K760" s="219"/>
      <c r="L760" s="219"/>
      <c r="M760" s="219"/>
      <c r="N760" s="219"/>
      <c r="O760" s="210"/>
      <c r="P760" s="210"/>
      <c r="Q760" s="210"/>
      <c r="R760" s="210"/>
      <c r="S760" s="210"/>
    </row>
    <row r="761" spans="1:19" ht="21.75" customHeight="1">
      <c r="A761" s="216"/>
      <c r="B761" s="217"/>
      <c r="C761" s="218"/>
      <c r="D761" s="209"/>
      <c r="E761" s="219">
        <f t="shared" si="12"/>
        <v>0</v>
      </c>
      <c r="F761" s="219"/>
      <c r="G761" s="219"/>
      <c r="H761" s="219"/>
      <c r="I761" s="219"/>
      <c r="J761" s="219"/>
      <c r="K761" s="219"/>
      <c r="L761" s="219"/>
      <c r="M761" s="219"/>
      <c r="N761" s="219"/>
      <c r="O761" s="210"/>
      <c r="P761" s="210"/>
      <c r="Q761" s="210"/>
      <c r="R761" s="210"/>
      <c r="S761" s="210"/>
    </row>
    <row r="762" spans="1:19" ht="21.75" customHeight="1">
      <c r="A762" s="216"/>
      <c r="B762" s="217"/>
      <c r="C762" s="218"/>
      <c r="D762" s="209"/>
      <c r="E762" s="219">
        <f t="shared" si="12"/>
        <v>0</v>
      </c>
      <c r="F762" s="219"/>
      <c r="G762" s="219"/>
      <c r="H762" s="219"/>
      <c r="I762" s="219"/>
      <c r="J762" s="219"/>
      <c r="K762" s="219"/>
      <c r="L762" s="219"/>
      <c r="M762" s="219"/>
      <c r="N762" s="219"/>
      <c r="O762" s="210"/>
      <c r="P762" s="210"/>
      <c r="Q762" s="210"/>
      <c r="R762" s="210"/>
      <c r="S762" s="210"/>
    </row>
    <row r="763" spans="1:19" ht="21.75" customHeight="1">
      <c r="A763" s="216"/>
      <c r="B763" s="217"/>
      <c r="C763" s="218"/>
      <c r="D763" s="209"/>
      <c r="E763" s="219">
        <f t="shared" si="12"/>
        <v>0</v>
      </c>
      <c r="F763" s="219"/>
      <c r="G763" s="219"/>
      <c r="H763" s="219"/>
      <c r="I763" s="219"/>
      <c r="J763" s="219"/>
      <c r="K763" s="219"/>
      <c r="L763" s="219"/>
      <c r="M763" s="219"/>
      <c r="N763" s="219"/>
      <c r="O763" s="210"/>
      <c r="P763" s="210"/>
      <c r="Q763" s="210"/>
      <c r="R763" s="210"/>
      <c r="S763" s="210"/>
    </row>
    <row r="764" spans="1:19" ht="21.75" customHeight="1">
      <c r="A764" s="216"/>
      <c r="B764" s="217"/>
      <c r="C764" s="218"/>
      <c r="D764" s="209"/>
      <c r="E764" s="219">
        <f t="shared" si="12"/>
        <v>0</v>
      </c>
      <c r="F764" s="219"/>
      <c r="G764" s="219"/>
      <c r="H764" s="219"/>
      <c r="I764" s="219"/>
      <c r="J764" s="219"/>
      <c r="K764" s="219"/>
      <c r="L764" s="219"/>
      <c r="M764" s="219"/>
      <c r="N764" s="219"/>
      <c r="O764" s="210"/>
      <c r="P764" s="210"/>
      <c r="Q764" s="210"/>
      <c r="R764" s="210"/>
      <c r="S764" s="210"/>
    </row>
    <row r="765" spans="1:19" ht="21.75" customHeight="1">
      <c r="A765" s="216"/>
      <c r="B765" s="217"/>
      <c r="C765" s="218"/>
      <c r="D765" s="209"/>
      <c r="E765" s="219">
        <f t="shared" si="12"/>
        <v>0</v>
      </c>
      <c r="F765" s="219"/>
      <c r="G765" s="219"/>
      <c r="H765" s="219"/>
      <c r="I765" s="219"/>
      <c r="J765" s="219"/>
      <c r="K765" s="219"/>
      <c r="L765" s="219"/>
      <c r="M765" s="219"/>
      <c r="N765" s="219"/>
      <c r="O765" s="210"/>
      <c r="P765" s="210"/>
      <c r="Q765" s="210"/>
      <c r="R765" s="210"/>
      <c r="S765" s="210"/>
    </row>
    <row r="766" spans="1:19" ht="21.75" customHeight="1">
      <c r="A766" s="216"/>
      <c r="B766" s="217"/>
      <c r="C766" s="218"/>
      <c r="D766" s="209"/>
      <c r="E766" s="219">
        <f t="shared" si="12"/>
        <v>0</v>
      </c>
      <c r="F766" s="219"/>
      <c r="G766" s="219"/>
      <c r="H766" s="219"/>
      <c r="I766" s="219"/>
      <c r="J766" s="219"/>
      <c r="K766" s="219"/>
      <c r="L766" s="219"/>
      <c r="M766" s="219"/>
      <c r="N766" s="219"/>
      <c r="O766" s="210"/>
      <c r="P766" s="210"/>
      <c r="Q766" s="210"/>
      <c r="R766" s="210"/>
      <c r="S766" s="210"/>
    </row>
    <row r="767" spans="1:19" ht="21.75" customHeight="1">
      <c r="A767" s="216"/>
      <c r="B767" s="217"/>
      <c r="C767" s="218"/>
      <c r="D767" s="209"/>
      <c r="E767" s="219">
        <f t="shared" si="12"/>
        <v>0</v>
      </c>
      <c r="F767" s="219"/>
      <c r="G767" s="219"/>
      <c r="H767" s="219"/>
      <c r="I767" s="219"/>
      <c r="J767" s="219"/>
      <c r="K767" s="219"/>
      <c r="L767" s="219"/>
      <c r="M767" s="219"/>
      <c r="N767" s="219"/>
      <c r="O767" s="210"/>
      <c r="P767" s="210"/>
      <c r="Q767" s="210"/>
      <c r="R767" s="210"/>
      <c r="S767" s="210"/>
    </row>
    <row r="768" spans="1:19" ht="21.75" customHeight="1">
      <c r="A768" s="216"/>
      <c r="B768" s="217"/>
      <c r="C768" s="218"/>
      <c r="D768" s="209"/>
      <c r="E768" s="219">
        <f t="shared" si="12"/>
        <v>0</v>
      </c>
      <c r="F768" s="219"/>
      <c r="G768" s="219"/>
      <c r="H768" s="219"/>
      <c r="I768" s="219"/>
      <c r="J768" s="219"/>
      <c r="K768" s="219"/>
      <c r="L768" s="219"/>
      <c r="M768" s="219"/>
      <c r="N768" s="219"/>
      <c r="O768" s="210"/>
      <c r="P768" s="210"/>
      <c r="Q768" s="210"/>
      <c r="R768" s="210"/>
      <c r="S768" s="210"/>
    </row>
    <row r="769" spans="1:19" ht="21.75" customHeight="1">
      <c r="A769" s="216"/>
      <c r="B769" s="217"/>
      <c r="C769" s="218"/>
      <c r="D769" s="209"/>
      <c r="E769" s="219">
        <f t="shared" ref="E769:E832" si="13">SUM(F769:O769)</f>
        <v>0</v>
      </c>
      <c r="F769" s="219"/>
      <c r="G769" s="219"/>
      <c r="H769" s="219"/>
      <c r="I769" s="219"/>
      <c r="J769" s="219"/>
      <c r="K769" s="219"/>
      <c r="L769" s="219"/>
      <c r="M769" s="219"/>
      <c r="N769" s="219"/>
      <c r="O769" s="210"/>
      <c r="P769" s="210"/>
      <c r="Q769" s="210"/>
      <c r="R769" s="210"/>
      <c r="S769" s="210"/>
    </row>
    <row r="770" spans="1:19" ht="21.75" customHeight="1">
      <c r="A770" s="216"/>
      <c r="B770" s="217"/>
      <c r="C770" s="218"/>
      <c r="D770" s="209"/>
      <c r="E770" s="219">
        <f t="shared" si="13"/>
        <v>0</v>
      </c>
      <c r="F770" s="219"/>
      <c r="G770" s="219"/>
      <c r="H770" s="219"/>
      <c r="I770" s="219"/>
      <c r="J770" s="219"/>
      <c r="K770" s="219"/>
      <c r="L770" s="219"/>
      <c r="M770" s="219"/>
      <c r="N770" s="219"/>
      <c r="O770" s="210"/>
      <c r="P770" s="210"/>
      <c r="Q770" s="210"/>
      <c r="R770" s="210"/>
      <c r="S770" s="210"/>
    </row>
    <row r="771" spans="1:19" ht="21.75" customHeight="1">
      <c r="A771" s="216"/>
      <c r="B771" s="217"/>
      <c r="C771" s="218"/>
      <c r="D771" s="209"/>
      <c r="E771" s="219">
        <f t="shared" si="13"/>
        <v>0</v>
      </c>
      <c r="F771" s="219"/>
      <c r="G771" s="219"/>
      <c r="H771" s="219"/>
      <c r="I771" s="219"/>
      <c r="J771" s="219"/>
      <c r="K771" s="219"/>
      <c r="L771" s="219"/>
      <c r="M771" s="219"/>
      <c r="N771" s="219"/>
      <c r="O771" s="210"/>
      <c r="P771" s="210"/>
      <c r="Q771" s="210"/>
      <c r="R771" s="210"/>
      <c r="S771" s="210"/>
    </row>
    <row r="772" spans="1:19" ht="21.75" customHeight="1">
      <c r="A772" s="216"/>
      <c r="B772" s="217"/>
      <c r="C772" s="218"/>
      <c r="D772" s="209"/>
      <c r="E772" s="219">
        <f t="shared" si="13"/>
        <v>0</v>
      </c>
      <c r="F772" s="219"/>
      <c r="G772" s="219"/>
      <c r="H772" s="219"/>
      <c r="I772" s="219"/>
      <c r="J772" s="219"/>
      <c r="K772" s="219"/>
      <c r="L772" s="219"/>
      <c r="M772" s="219"/>
      <c r="N772" s="219"/>
      <c r="O772" s="210"/>
      <c r="P772" s="210"/>
      <c r="Q772" s="210"/>
      <c r="R772" s="210"/>
      <c r="S772" s="210"/>
    </row>
    <row r="773" spans="1:19" ht="21.75" customHeight="1">
      <c r="A773" s="216"/>
      <c r="B773" s="217"/>
      <c r="C773" s="218"/>
      <c r="D773" s="209"/>
      <c r="E773" s="219">
        <f t="shared" si="13"/>
        <v>0</v>
      </c>
      <c r="F773" s="219"/>
      <c r="G773" s="219"/>
      <c r="H773" s="219"/>
      <c r="I773" s="219"/>
      <c r="J773" s="219"/>
      <c r="K773" s="219"/>
      <c r="L773" s="219"/>
      <c r="M773" s="219"/>
      <c r="N773" s="219"/>
      <c r="O773" s="210"/>
      <c r="P773" s="210"/>
      <c r="Q773" s="210"/>
      <c r="R773" s="210"/>
      <c r="S773" s="210"/>
    </row>
    <row r="774" spans="1:19" ht="21.75" customHeight="1">
      <c r="A774" s="216"/>
      <c r="B774" s="217"/>
      <c r="C774" s="218"/>
      <c r="D774" s="209"/>
      <c r="E774" s="219">
        <f t="shared" si="13"/>
        <v>0</v>
      </c>
      <c r="F774" s="219"/>
      <c r="G774" s="219"/>
      <c r="H774" s="219"/>
      <c r="I774" s="219"/>
      <c r="J774" s="219"/>
      <c r="K774" s="219"/>
      <c r="L774" s="219"/>
      <c r="M774" s="219"/>
      <c r="N774" s="219"/>
      <c r="O774" s="210"/>
      <c r="P774" s="210"/>
      <c r="Q774" s="210"/>
      <c r="R774" s="210"/>
      <c r="S774" s="210"/>
    </row>
    <row r="775" spans="1:19" ht="21.75" customHeight="1">
      <c r="A775" s="216"/>
      <c r="B775" s="217"/>
      <c r="C775" s="218"/>
      <c r="D775" s="209"/>
      <c r="E775" s="219">
        <f t="shared" si="13"/>
        <v>0</v>
      </c>
      <c r="F775" s="219"/>
      <c r="G775" s="219"/>
      <c r="H775" s="219"/>
      <c r="I775" s="219"/>
      <c r="J775" s="219"/>
      <c r="K775" s="219"/>
      <c r="L775" s="219"/>
      <c r="M775" s="219"/>
      <c r="N775" s="219"/>
      <c r="O775" s="210"/>
      <c r="P775" s="210"/>
      <c r="Q775" s="210"/>
      <c r="R775" s="210"/>
      <c r="S775" s="210"/>
    </row>
    <row r="776" spans="1:19" ht="21.75" customHeight="1">
      <c r="A776" s="216"/>
      <c r="B776" s="217"/>
      <c r="C776" s="218"/>
      <c r="D776" s="209"/>
      <c r="E776" s="219">
        <f t="shared" si="13"/>
        <v>0</v>
      </c>
      <c r="F776" s="219"/>
      <c r="G776" s="219"/>
      <c r="H776" s="219"/>
      <c r="I776" s="219"/>
      <c r="J776" s="219"/>
      <c r="K776" s="219"/>
      <c r="L776" s="219"/>
      <c r="M776" s="219"/>
      <c r="N776" s="219"/>
      <c r="O776" s="210"/>
      <c r="P776" s="210"/>
      <c r="Q776" s="210"/>
      <c r="R776" s="210"/>
      <c r="S776" s="210"/>
    </row>
    <row r="777" spans="1:19" ht="21.75" customHeight="1">
      <c r="A777" s="216"/>
      <c r="B777" s="217"/>
      <c r="C777" s="218"/>
      <c r="D777" s="209"/>
      <c r="E777" s="219">
        <f t="shared" si="13"/>
        <v>0</v>
      </c>
      <c r="F777" s="219"/>
      <c r="G777" s="219"/>
      <c r="H777" s="219"/>
      <c r="I777" s="219"/>
      <c r="J777" s="219"/>
      <c r="K777" s="219"/>
      <c r="L777" s="219"/>
      <c r="M777" s="219"/>
      <c r="N777" s="219"/>
      <c r="O777" s="210"/>
      <c r="P777" s="210"/>
      <c r="Q777" s="210"/>
      <c r="R777" s="210"/>
      <c r="S777" s="210"/>
    </row>
    <row r="778" spans="1:19" ht="21.75" customHeight="1">
      <c r="A778" s="216"/>
      <c r="B778" s="217"/>
      <c r="C778" s="218"/>
      <c r="D778" s="209"/>
      <c r="E778" s="219">
        <f t="shared" si="13"/>
        <v>0</v>
      </c>
      <c r="F778" s="219"/>
      <c r="G778" s="219"/>
      <c r="H778" s="219"/>
      <c r="I778" s="219"/>
      <c r="J778" s="219"/>
      <c r="K778" s="219"/>
      <c r="L778" s="219"/>
      <c r="M778" s="219"/>
      <c r="N778" s="219"/>
      <c r="O778" s="210"/>
      <c r="P778" s="210"/>
      <c r="Q778" s="210"/>
      <c r="R778" s="210"/>
      <c r="S778" s="210"/>
    </row>
    <row r="779" spans="1:19" ht="21.75" customHeight="1">
      <c r="A779" s="216"/>
      <c r="B779" s="217"/>
      <c r="C779" s="218"/>
      <c r="D779" s="209"/>
      <c r="E779" s="219">
        <f t="shared" si="13"/>
        <v>0</v>
      </c>
      <c r="F779" s="219"/>
      <c r="G779" s="219"/>
      <c r="H779" s="219"/>
      <c r="I779" s="219"/>
      <c r="J779" s="219"/>
      <c r="K779" s="219"/>
      <c r="L779" s="219"/>
      <c r="M779" s="219"/>
      <c r="N779" s="219"/>
      <c r="O779" s="210"/>
      <c r="P779" s="210"/>
      <c r="Q779" s="210"/>
      <c r="R779" s="210"/>
      <c r="S779" s="210"/>
    </row>
    <row r="780" spans="1:19" ht="21.75" customHeight="1">
      <c r="A780" s="216"/>
      <c r="B780" s="217"/>
      <c r="C780" s="218"/>
      <c r="D780" s="209"/>
      <c r="E780" s="219">
        <f t="shared" si="13"/>
        <v>0</v>
      </c>
      <c r="F780" s="219"/>
      <c r="G780" s="219"/>
      <c r="H780" s="219"/>
      <c r="I780" s="219"/>
      <c r="J780" s="219"/>
      <c r="K780" s="219"/>
      <c r="L780" s="219"/>
      <c r="M780" s="219"/>
      <c r="N780" s="219"/>
      <c r="O780" s="210"/>
      <c r="P780" s="210"/>
      <c r="Q780" s="210"/>
      <c r="R780" s="210"/>
      <c r="S780" s="210"/>
    </row>
    <row r="781" spans="1:19" ht="21.75" customHeight="1">
      <c r="A781" s="216"/>
      <c r="B781" s="217"/>
      <c r="C781" s="218"/>
      <c r="D781" s="209"/>
      <c r="E781" s="219">
        <f t="shared" si="13"/>
        <v>0</v>
      </c>
      <c r="F781" s="219"/>
      <c r="G781" s="219"/>
      <c r="H781" s="219"/>
      <c r="I781" s="219"/>
      <c r="J781" s="219"/>
      <c r="K781" s="219"/>
      <c r="L781" s="219"/>
      <c r="M781" s="219"/>
      <c r="N781" s="219"/>
      <c r="O781" s="210"/>
      <c r="P781" s="210"/>
      <c r="Q781" s="210"/>
      <c r="R781" s="210"/>
      <c r="S781" s="210"/>
    </row>
    <row r="782" spans="1:19" ht="21.75" customHeight="1">
      <c r="A782" s="216"/>
      <c r="B782" s="217"/>
      <c r="C782" s="218"/>
      <c r="D782" s="209"/>
      <c r="E782" s="219">
        <f t="shared" si="13"/>
        <v>0</v>
      </c>
      <c r="F782" s="219"/>
      <c r="G782" s="219"/>
      <c r="H782" s="219"/>
      <c r="I782" s="219"/>
      <c r="J782" s="219"/>
      <c r="K782" s="219"/>
      <c r="L782" s="219"/>
      <c r="M782" s="219"/>
      <c r="N782" s="219"/>
      <c r="O782" s="210"/>
      <c r="P782" s="210"/>
      <c r="Q782" s="210"/>
      <c r="R782" s="210"/>
      <c r="S782" s="210"/>
    </row>
    <row r="783" spans="1:19" ht="21.75" customHeight="1">
      <c r="A783" s="216"/>
      <c r="B783" s="217"/>
      <c r="C783" s="218"/>
      <c r="D783" s="209"/>
      <c r="E783" s="219">
        <f t="shared" si="13"/>
        <v>0</v>
      </c>
      <c r="F783" s="219"/>
      <c r="G783" s="219"/>
      <c r="H783" s="219"/>
      <c r="I783" s="219"/>
      <c r="J783" s="219"/>
      <c r="K783" s="219"/>
      <c r="L783" s="219"/>
      <c r="M783" s="219"/>
      <c r="N783" s="219"/>
      <c r="O783" s="210"/>
      <c r="P783" s="210"/>
      <c r="Q783" s="210"/>
      <c r="R783" s="210"/>
      <c r="S783" s="210"/>
    </row>
    <row r="784" spans="1:19" ht="21.75" customHeight="1">
      <c r="A784" s="216"/>
      <c r="B784" s="217"/>
      <c r="C784" s="218"/>
      <c r="D784" s="209"/>
      <c r="E784" s="219">
        <f t="shared" si="13"/>
        <v>0</v>
      </c>
      <c r="F784" s="219"/>
      <c r="G784" s="219"/>
      <c r="H784" s="219"/>
      <c r="I784" s="219"/>
      <c r="J784" s="219"/>
      <c r="K784" s="219"/>
      <c r="L784" s="219"/>
      <c r="M784" s="219"/>
      <c r="N784" s="219"/>
      <c r="O784" s="210"/>
      <c r="P784" s="210"/>
      <c r="Q784" s="210"/>
      <c r="R784" s="210"/>
      <c r="S784" s="210"/>
    </row>
    <row r="785" spans="1:19" ht="21.75" customHeight="1">
      <c r="A785" s="216"/>
      <c r="B785" s="217"/>
      <c r="C785" s="218"/>
      <c r="D785" s="209"/>
      <c r="E785" s="219">
        <f t="shared" si="13"/>
        <v>0</v>
      </c>
      <c r="F785" s="219"/>
      <c r="G785" s="219"/>
      <c r="H785" s="219"/>
      <c r="I785" s="219"/>
      <c r="J785" s="219"/>
      <c r="K785" s="219"/>
      <c r="L785" s="219"/>
      <c r="M785" s="219"/>
      <c r="N785" s="219"/>
      <c r="O785" s="210"/>
      <c r="P785" s="210"/>
      <c r="Q785" s="210"/>
      <c r="R785" s="210"/>
      <c r="S785" s="210"/>
    </row>
    <row r="786" spans="1:19" ht="21.75" customHeight="1">
      <c r="A786" s="216"/>
      <c r="B786" s="217"/>
      <c r="C786" s="218"/>
      <c r="D786" s="209"/>
      <c r="E786" s="219">
        <f t="shared" si="13"/>
        <v>0</v>
      </c>
      <c r="F786" s="219"/>
      <c r="G786" s="219"/>
      <c r="H786" s="219"/>
      <c r="I786" s="219"/>
      <c r="J786" s="219"/>
      <c r="K786" s="219"/>
      <c r="L786" s="219"/>
      <c r="M786" s="219"/>
      <c r="N786" s="219"/>
      <c r="O786" s="210"/>
      <c r="P786" s="210"/>
      <c r="Q786" s="210"/>
      <c r="R786" s="210"/>
      <c r="S786" s="210"/>
    </row>
    <row r="787" spans="1:19" ht="21.75" customHeight="1">
      <c r="A787" s="216"/>
      <c r="B787" s="217"/>
      <c r="C787" s="218"/>
      <c r="D787" s="209"/>
      <c r="E787" s="219">
        <f t="shared" si="13"/>
        <v>0</v>
      </c>
      <c r="F787" s="219"/>
      <c r="G787" s="219"/>
      <c r="H787" s="219"/>
      <c r="I787" s="219"/>
      <c r="J787" s="219"/>
      <c r="K787" s="219"/>
      <c r="L787" s="219"/>
      <c r="M787" s="219"/>
      <c r="N787" s="219"/>
      <c r="O787" s="210"/>
      <c r="P787" s="210"/>
      <c r="Q787" s="210"/>
      <c r="R787" s="210"/>
      <c r="S787" s="210"/>
    </row>
    <row r="788" spans="1:19" ht="21.75" customHeight="1">
      <c r="A788" s="216"/>
      <c r="B788" s="217"/>
      <c r="C788" s="218"/>
      <c r="D788" s="209"/>
      <c r="E788" s="219">
        <f t="shared" si="13"/>
        <v>0</v>
      </c>
      <c r="F788" s="219"/>
      <c r="G788" s="219"/>
      <c r="H788" s="219"/>
      <c r="I788" s="219"/>
      <c r="J788" s="219"/>
      <c r="K788" s="219"/>
      <c r="L788" s="219"/>
      <c r="M788" s="219"/>
      <c r="N788" s="219"/>
      <c r="O788" s="210"/>
      <c r="P788" s="210"/>
      <c r="Q788" s="210"/>
      <c r="R788" s="210"/>
      <c r="S788" s="210"/>
    </row>
    <row r="789" spans="1:19" ht="21.75" customHeight="1">
      <c r="A789" s="216"/>
      <c r="B789" s="217"/>
      <c r="C789" s="218"/>
      <c r="D789" s="209"/>
      <c r="E789" s="219">
        <f t="shared" si="13"/>
        <v>0</v>
      </c>
      <c r="F789" s="219"/>
      <c r="G789" s="219"/>
      <c r="H789" s="219"/>
      <c r="I789" s="219"/>
      <c r="J789" s="219"/>
      <c r="K789" s="219"/>
      <c r="L789" s="219"/>
      <c r="M789" s="219"/>
      <c r="N789" s="219"/>
      <c r="O789" s="210"/>
      <c r="P789" s="210"/>
      <c r="Q789" s="210"/>
      <c r="R789" s="210"/>
      <c r="S789" s="210"/>
    </row>
    <row r="790" spans="1:19" ht="21.75" customHeight="1">
      <c r="A790" s="216"/>
      <c r="B790" s="217"/>
      <c r="C790" s="218"/>
      <c r="D790" s="209"/>
      <c r="E790" s="219">
        <f t="shared" si="13"/>
        <v>0</v>
      </c>
      <c r="F790" s="219"/>
      <c r="G790" s="219"/>
      <c r="H790" s="219"/>
      <c r="I790" s="219"/>
      <c r="J790" s="219"/>
      <c r="K790" s="219"/>
      <c r="L790" s="219"/>
      <c r="M790" s="219"/>
      <c r="N790" s="219"/>
      <c r="O790" s="210"/>
      <c r="P790" s="210"/>
      <c r="Q790" s="210"/>
      <c r="R790" s="210"/>
      <c r="S790" s="210"/>
    </row>
    <row r="791" spans="1:19" ht="21.75" customHeight="1">
      <c r="A791" s="216"/>
      <c r="B791" s="217"/>
      <c r="C791" s="218"/>
      <c r="D791" s="209"/>
      <c r="E791" s="219">
        <f t="shared" si="13"/>
        <v>0</v>
      </c>
      <c r="F791" s="219"/>
      <c r="G791" s="219"/>
      <c r="H791" s="219"/>
      <c r="I791" s="219"/>
      <c r="J791" s="219"/>
      <c r="K791" s="219"/>
      <c r="L791" s="219"/>
      <c r="M791" s="219"/>
      <c r="N791" s="219"/>
      <c r="O791" s="210"/>
      <c r="P791" s="210"/>
      <c r="Q791" s="210"/>
      <c r="R791" s="210"/>
      <c r="S791" s="210"/>
    </row>
    <row r="792" spans="1:19" ht="21.75" customHeight="1">
      <c r="A792" s="216"/>
      <c r="B792" s="217"/>
      <c r="C792" s="218"/>
      <c r="D792" s="209"/>
      <c r="E792" s="219">
        <f t="shared" si="13"/>
        <v>0</v>
      </c>
      <c r="F792" s="219"/>
      <c r="G792" s="219"/>
      <c r="H792" s="219"/>
      <c r="I792" s="219"/>
      <c r="J792" s="219"/>
      <c r="K792" s="219"/>
      <c r="L792" s="219"/>
      <c r="M792" s="219"/>
      <c r="N792" s="219"/>
      <c r="O792" s="210"/>
      <c r="P792" s="210"/>
      <c r="Q792" s="210"/>
      <c r="R792" s="210"/>
      <c r="S792" s="210"/>
    </row>
    <row r="793" spans="1:19" ht="21.75" customHeight="1">
      <c r="A793" s="216"/>
      <c r="B793" s="217"/>
      <c r="C793" s="218"/>
      <c r="D793" s="209"/>
      <c r="E793" s="219">
        <f t="shared" si="13"/>
        <v>0</v>
      </c>
      <c r="F793" s="219"/>
      <c r="G793" s="219"/>
      <c r="H793" s="219"/>
      <c r="I793" s="219"/>
      <c r="J793" s="219"/>
      <c r="K793" s="219"/>
      <c r="L793" s="219"/>
      <c r="M793" s="219"/>
      <c r="N793" s="219"/>
      <c r="O793" s="210"/>
      <c r="P793" s="210"/>
      <c r="Q793" s="210"/>
      <c r="R793" s="210"/>
      <c r="S793" s="210"/>
    </row>
    <row r="794" spans="1:19" ht="21.75" customHeight="1">
      <c r="A794" s="216"/>
      <c r="B794" s="217"/>
      <c r="C794" s="218"/>
      <c r="D794" s="209"/>
      <c r="E794" s="219">
        <f t="shared" si="13"/>
        <v>0</v>
      </c>
      <c r="F794" s="219"/>
      <c r="G794" s="219"/>
      <c r="H794" s="219"/>
      <c r="I794" s="219"/>
      <c r="J794" s="219"/>
      <c r="K794" s="219"/>
      <c r="L794" s="219"/>
      <c r="M794" s="219"/>
      <c r="N794" s="219"/>
      <c r="O794" s="210"/>
      <c r="P794" s="210"/>
      <c r="Q794" s="210"/>
      <c r="R794" s="210"/>
      <c r="S794" s="210"/>
    </row>
    <row r="795" spans="1:19" ht="21.75" customHeight="1">
      <c r="A795" s="216"/>
      <c r="B795" s="217"/>
      <c r="C795" s="218"/>
      <c r="D795" s="209"/>
      <c r="E795" s="219">
        <f t="shared" si="13"/>
        <v>0</v>
      </c>
      <c r="F795" s="219"/>
      <c r="G795" s="219"/>
      <c r="H795" s="219"/>
      <c r="I795" s="219"/>
      <c r="J795" s="219"/>
      <c r="K795" s="219"/>
      <c r="L795" s="219"/>
      <c r="M795" s="219"/>
      <c r="N795" s="219"/>
      <c r="O795" s="210"/>
      <c r="P795" s="210"/>
      <c r="Q795" s="210"/>
      <c r="R795" s="210"/>
      <c r="S795" s="210"/>
    </row>
    <row r="796" spans="1:19" ht="21.75" customHeight="1">
      <c r="A796" s="216"/>
      <c r="B796" s="217"/>
      <c r="C796" s="218"/>
      <c r="D796" s="209"/>
      <c r="E796" s="219">
        <f t="shared" si="13"/>
        <v>0</v>
      </c>
      <c r="F796" s="219"/>
      <c r="G796" s="219"/>
      <c r="H796" s="219"/>
      <c r="I796" s="219"/>
      <c r="J796" s="219"/>
      <c r="K796" s="219"/>
      <c r="L796" s="219"/>
      <c r="M796" s="219"/>
      <c r="N796" s="219"/>
      <c r="O796" s="210"/>
      <c r="P796" s="210"/>
      <c r="Q796" s="210"/>
      <c r="R796" s="210"/>
      <c r="S796" s="210"/>
    </row>
    <row r="797" spans="1:19" ht="21.75" customHeight="1">
      <c r="A797" s="216"/>
      <c r="B797" s="217"/>
      <c r="C797" s="218"/>
      <c r="D797" s="209"/>
      <c r="E797" s="219">
        <f t="shared" si="13"/>
        <v>0</v>
      </c>
      <c r="F797" s="219"/>
      <c r="G797" s="219"/>
      <c r="H797" s="219"/>
      <c r="I797" s="219"/>
      <c r="J797" s="219"/>
      <c r="K797" s="219"/>
      <c r="L797" s="219"/>
      <c r="M797" s="219"/>
      <c r="N797" s="219"/>
      <c r="O797" s="210"/>
      <c r="P797" s="210"/>
      <c r="Q797" s="210"/>
      <c r="R797" s="210"/>
      <c r="S797" s="210"/>
    </row>
    <row r="798" spans="1:19" ht="21.75" customHeight="1">
      <c r="A798" s="216"/>
      <c r="B798" s="217"/>
      <c r="C798" s="218"/>
      <c r="D798" s="209"/>
      <c r="E798" s="219">
        <f t="shared" si="13"/>
        <v>0</v>
      </c>
      <c r="F798" s="219"/>
      <c r="G798" s="219"/>
      <c r="H798" s="219"/>
      <c r="I798" s="219"/>
      <c r="J798" s="219"/>
      <c r="K798" s="219"/>
      <c r="L798" s="219"/>
      <c r="M798" s="219"/>
      <c r="N798" s="219"/>
      <c r="O798" s="210"/>
      <c r="P798" s="210"/>
      <c r="Q798" s="210"/>
      <c r="R798" s="210"/>
      <c r="S798" s="210"/>
    </row>
    <row r="799" spans="1:19" ht="21.75" customHeight="1">
      <c r="A799" s="216"/>
      <c r="B799" s="217"/>
      <c r="C799" s="218"/>
      <c r="D799" s="209"/>
      <c r="E799" s="219">
        <f t="shared" si="13"/>
        <v>0</v>
      </c>
      <c r="F799" s="219"/>
      <c r="G799" s="219"/>
      <c r="H799" s="219"/>
      <c r="I799" s="219"/>
      <c r="J799" s="219"/>
      <c r="K799" s="219"/>
      <c r="L799" s="219"/>
      <c r="M799" s="219"/>
      <c r="N799" s="219"/>
      <c r="O799" s="210"/>
      <c r="P799" s="210"/>
      <c r="Q799" s="210"/>
      <c r="R799" s="210"/>
      <c r="S799" s="210"/>
    </row>
    <row r="800" spans="1:19" ht="21.75" customHeight="1">
      <c r="A800" s="216"/>
      <c r="B800" s="217"/>
      <c r="C800" s="218"/>
      <c r="D800" s="209"/>
      <c r="E800" s="219">
        <f t="shared" si="13"/>
        <v>0</v>
      </c>
      <c r="F800" s="219"/>
      <c r="G800" s="219"/>
      <c r="H800" s="219"/>
      <c r="I800" s="219"/>
      <c r="J800" s="219"/>
      <c r="K800" s="219"/>
      <c r="L800" s="219"/>
      <c r="M800" s="219"/>
      <c r="N800" s="219"/>
      <c r="O800" s="210"/>
      <c r="P800" s="210"/>
      <c r="Q800" s="210"/>
      <c r="R800" s="210"/>
      <c r="S800" s="210"/>
    </row>
    <row r="801" spans="1:19" ht="21.75" customHeight="1">
      <c r="A801" s="216"/>
      <c r="B801" s="217"/>
      <c r="C801" s="218"/>
      <c r="D801" s="209"/>
      <c r="E801" s="219">
        <f t="shared" si="13"/>
        <v>0</v>
      </c>
      <c r="F801" s="219"/>
      <c r="G801" s="219"/>
      <c r="H801" s="219"/>
      <c r="I801" s="219"/>
      <c r="J801" s="219"/>
      <c r="K801" s="219"/>
      <c r="L801" s="219"/>
      <c r="M801" s="219"/>
      <c r="N801" s="219"/>
      <c r="O801" s="210"/>
      <c r="P801" s="210"/>
      <c r="Q801" s="210"/>
      <c r="R801" s="210"/>
      <c r="S801" s="210"/>
    </row>
    <row r="802" spans="1:19" ht="21.75" customHeight="1">
      <c r="A802" s="216"/>
      <c r="B802" s="217"/>
      <c r="C802" s="218"/>
      <c r="D802" s="209"/>
      <c r="E802" s="219">
        <f t="shared" si="13"/>
        <v>0</v>
      </c>
      <c r="F802" s="219"/>
      <c r="G802" s="219"/>
      <c r="H802" s="219"/>
      <c r="I802" s="219"/>
      <c r="J802" s="219"/>
      <c r="K802" s="219"/>
      <c r="L802" s="219"/>
      <c r="M802" s="219"/>
      <c r="N802" s="219"/>
      <c r="O802" s="210"/>
      <c r="P802" s="210"/>
      <c r="Q802" s="210"/>
      <c r="R802" s="210"/>
      <c r="S802" s="210"/>
    </row>
    <row r="803" spans="1:19" ht="21.75" customHeight="1">
      <c r="A803" s="216"/>
      <c r="B803" s="217"/>
      <c r="C803" s="218"/>
      <c r="D803" s="209"/>
      <c r="E803" s="219">
        <f t="shared" si="13"/>
        <v>0</v>
      </c>
      <c r="F803" s="219"/>
      <c r="G803" s="219"/>
      <c r="H803" s="219"/>
      <c r="I803" s="219"/>
      <c r="J803" s="219"/>
      <c r="K803" s="219"/>
      <c r="L803" s="219"/>
      <c r="M803" s="219"/>
      <c r="N803" s="219"/>
      <c r="O803" s="210"/>
      <c r="P803" s="210"/>
      <c r="Q803" s="210"/>
      <c r="R803" s="210"/>
      <c r="S803" s="210"/>
    </row>
    <row r="804" spans="1:19" ht="21.75" customHeight="1">
      <c r="A804" s="216"/>
      <c r="B804" s="217"/>
      <c r="C804" s="218"/>
      <c r="D804" s="209"/>
      <c r="E804" s="219">
        <f t="shared" si="13"/>
        <v>0</v>
      </c>
      <c r="F804" s="219"/>
      <c r="G804" s="219"/>
      <c r="H804" s="219"/>
      <c r="I804" s="219"/>
      <c r="J804" s="219"/>
      <c r="K804" s="219"/>
      <c r="L804" s="219"/>
      <c r="M804" s="219"/>
      <c r="N804" s="219"/>
      <c r="O804" s="210"/>
      <c r="P804" s="210"/>
      <c r="Q804" s="210"/>
      <c r="R804" s="210"/>
      <c r="S804" s="210"/>
    </row>
    <row r="805" spans="1:19" ht="21.75" customHeight="1">
      <c r="A805" s="216"/>
      <c r="B805" s="217"/>
      <c r="C805" s="218"/>
      <c r="D805" s="209"/>
      <c r="E805" s="219">
        <f t="shared" si="13"/>
        <v>0</v>
      </c>
      <c r="F805" s="219"/>
      <c r="G805" s="219"/>
      <c r="H805" s="219"/>
      <c r="I805" s="219"/>
      <c r="J805" s="219"/>
      <c r="K805" s="219"/>
      <c r="L805" s="219"/>
      <c r="M805" s="219"/>
      <c r="N805" s="219"/>
      <c r="O805" s="210"/>
      <c r="P805" s="210"/>
      <c r="Q805" s="210"/>
      <c r="R805" s="210"/>
      <c r="S805" s="210"/>
    </row>
    <row r="806" spans="1:19" ht="21.75" customHeight="1">
      <c r="A806" s="216"/>
      <c r="B806" s="217"/>
      <c r="C806" s="218"/>
      <c r="D806" s="209"/>
      <c r="E806" s="219">
        <f t="shared" si="13"/>
        <v>0</v>
      </c>
      <c r="F806" s="219"/>
      <c r="G806" s="219"/>
      <c r="H806" s="219"/>
      <c r="I806" s="219"/>
      <c r="J806" s="219"/>
      <c r="K806" s="219"/>
      <c r="L806" s="219"/>
      <c r="M806" s="219"/>
      <c r="N806" s="219"/>
      <c r="O806" s="210"/>
      <c r="P806" s="210"/>
      <c r="Q806" s="210"/>
      <c r="R806" s="210"/>
      <c r="S806" s="210"/>
    </row>
    <row r="807" spans="1:19" ht="21.75" customHeight="1">
      <c r="A807" s="216"/>
      <c r="B807" s="217"/>
      <c r="C807" s="218"/>
      <c r="D807" s="209"/>
      <c r="E807" s="219">
        <f t="shared" si="13"/>
        <v>0</v>
      </c>
      <c r="F807" s="219"/>
      <c r="G807" s="219"/>
      <c r="H807" s="219"/>
      <c r="I807" s="219"/>
      <c r="J807" s="219"/>
      <c r="K807" s="219"/>
      <c r="L807" s="219"/>
      <c r="M807" s="219"/>
      <c r="N807" s="219"/>
      <c r="O807" s="210"/>
      <c r="P807" s="210"/>
      <c r="Q807" s="210"/>
      <c r="R807" s="210"/>
      <c r="S807" s="210"/>
    </row>
    <row r="808" spans="1:19" ht="21.75" customHeight="1">
      <c r="A808" s="216"/>
      <c r="B808" s="217"/>
      <c r="C808" s="218"/>
      <c r="D808" s="209"/>
      <c r="E808" s="219">
        <f t="shared" si="13"/>
        <v>0</v>
      </c>
      <c r="F808" s="219"/>
      <c r="G808" s="219"/>
      <c r="H808" s="219"/>
      <c r="I808" s="219"/>
      <c r="J808" s="219"/>
      <c r="K808" s="219"/>
      <c r="L808" s="219"/>
      <c r="M808" s="219"/>
      <c r="N808" s="219"/>
      <c r="O808" s="210"/>
      <c r="P808" s="210"/>
      <c r="Q808" s="210"/>
      <c r="R808" s="210"/>
      <c r="S808" s="210"/>
    </row>
    <row r="809" spans="1:19" ht="21.75" customHeight="1">
      <c r="A809" s="216"/>
      <c r="B809" s="217"/>
      <c r="C809" s="218"/>
      <c r="D809" s="209"/>
      <c r="E809" s="219">
        <f t="shared" si="13"/>
        <v>0</v>
      </c>
      <c r="F809" s="219"/>
      <c r="G809" s="219"/>
      <c r="H809" s="219"/>
      <c r="I809" s="219"/>
      <c r="J809" s="219"/>
      <c r="K809" s="219"/>
      <c r="L809" s="219"/>
      <c r="M809" s="219"/>
      <c r="N809" s="219"/>
      <c r="O809" s="210"/>
      <c r="P809" s="210"/>
      <c r="Q809" s="210"/>
      <c r="R809" s="210"/>
      <c r="S809" s="210"/>
    </row>
    <row r="810" spans="1:19" ht="21.75" customHeight="1">
      <c r="A810" s="216"/>
      <c r="B810" s="217"/>
      <c r="C810" s="218"/>
      <c r="D810" s="209"/>
      <c r="E810" s="219">
        <f t="shared" si="13"/>
        <v>0</v>
      </c>
      <c r="F810" s="219"/>
      <c r="G810" s="219"/>
      <c r="H810" s="219"/>
      <c r="I810" s="219"/>
      <c r="J810" s="219"/>
      <c r="K810" s="219"/>
      <c r="L810" s="219"/>
      <c r="M810" s="219"/>
      <c r="N810" s="219"/>
      <c r="O810" s="210"/>
      <c r="P810" s="210"/>
      <c r="Q810" s="210"/>
      <c r="R810" s="210"/>
      <c r="S810" s="210"/>
    </row>
    <row r="811" spans="1:19" ht="21.75" customHeight="1">
      <c r="A811" s="216"/>
      <c r="B811" s="217"/>
      <c r="C811" s="218"/>
      <c r="D811" s="209"/>
      <c r="E811" s="219">
        <f t="shared" si="13"/>
        <v>0</v>
      </c>
      <c r="F811" s="219"/>
      <c r="G811" s="219"/>
      <c r="H811" s="219"/>
      <c r="I811" s="219"/>
      <c r="J811" s="219"/>
      <c r="K811" s="219"/>
      <c r="L811" s="219"/>
      <c r="M811" s="219"/>
      <c r="N811" s="219"/>
      <c r="O811" s="210"/>
      <c r="P811" s="210"/>
      <c r="Q811" s="210"/>
      <c r="R811" s="210"/>
      <c r="S811" s="210"/>
    </row>
    <row r="812" spans="1:19" ht="21.75" customHeight="1">
      <c r="A812" s="216"/>
      <c r="B812" s="217"/>
      <c r="C812" s="218"/>
      <c r="D812" s="209"/>
      <c r="E812" s="219">
        <f t="shared" si="13"/>
        <v>0</v>
      </c>
      <c r="F812" s="219"/>
      <c r="G812" s="219"/>
      <c r="H812" s="219"/>
      <c r="I812" s="219"/>
      <c r="J812" s="219"/>
      <c r="K812" s="219"/>
      <c r="L812" s="219"/>
      <c r="M812" s="219"/>
      <c r="N812" s="219"/>
      <c r="O812" s="210"/>
      <c r="P812" s="210"/>
      <c r="Q812" s="210"/>
      <c r="R812" s="210"/>
      <c r="S812" s="210"/>
    </row>
    <row r="813" spans="1:19" ht="21.75" customHeight="1">
      <c r="A813" s="216"/>
      <c r="B813" s="217"/>
      <c r="C813" s="218"/>
      <c r="D813" s="209"/>
      <c r="E813" s="219">
        <f t="shared" si="13"/>
        <v>0</v>
      </c>
      <c r="F813" s="219"/>
      <c r="G813" s="219"/>
      <c r="H813" s="219"/>
      <c r="I813" s="219"/>
      <c r="J813" s="219"/>
      <c r="K813" s="219"/>
      <c r="L813" s="219"/>
      <c r="M813" s="219"/>
      <c r="N813" s="219"/>
      <c r="O813" s="210"/>
      <c r="P813" s="210"/>
      <c r="Q813" s="210"/>
      <c r="R813" s="210"/>
      <c r="S813" s="210"/>
    </row>
    <row r="814" spans="1:19" ht="21.75" customHeight="1">
      <c r="A814" s="216"/>
      <c r="B814" s="217"/>
      <c r="C814" s="218"/>
      <c r="D814" s="209"/>
      <c r="E814" s="219">
        <f t="shared" si="13"/>
        <v>0</v>
      </c>
      <c r="F814" s="219"/>
      <c r="G814" s="219"/>
      <c r="H814" s="219"/>
      <c r="I814" s="219"/>
      <c r="J814" s="219"/>
      <c r="K814" s="219"/>
      <c r="L814" s="219"/>
      <c r="M814" s="219"/>
      <c r="N814" s="219"/>
      <c r="O814" s="210"/>
      <c r="P814" s="210"/>
      <c r="Q814" s="210"/>
      <c r="R814" s="210"/>
      <c r="S814" s="210"/>
    </row>
    <row r="815" spans="1:19" ht="21.75" customHeight="1">
      <c r="A815" s="216"/>
      <c r="B815" s="217"/>
      <c r="C815" s="218"/>
      <c r="D815" s="209"/>
      <c r="E815" s="219">
        <f t="shared" si="13"/>
        <v>0</v>
      </c>
      <c r="F815" s="219"/>
      <c r="G815" s="219"/>
      <c r="H815" s="219"/>
      <c r="I815" s="219"/>
      <c r="J815" s="219"/>
      <c r="K815" s="219"/>
      <c r="L815" s="219"/>
      <c r="M815" s="219"/>
      <c r="N815" s="219"/>
      <c r="O815" s="210"/>
      <c r="P815" s="210"/>
      <c r="Q815" s="210"/>
      <c r="R815" s="210"/>
      <c r="S815" s="210"/>
    </row>
    <row r="816" spans="1:19" ht="21.75" customHeight="1">
      <c r="A816" s="216"/>
      <c r="B816" s="217"/>
      <c r="C816" s="218"/>
      <c r="D816" s="209"/>
      <c r="E816" s="219">
        <f t="shared" si="13"/>
        <v>0</v>
      </c>
      <c r="F816" s="219"/>
      <c r="G816" s="219"/>
      <c r="H816" s="219"/>
      <c r="I816" s="219"/>
      <c r="J816" s="219"/>
      <c r="K816" s="219"/>
      <c r="L816" s="219"/>
      <c r="M816" s="219"/>
      <c r="N816" s="219"/>
      <c r="O816" s="210"/>
      <c r="P816" s="210"/>
      <c r="Q816" s="210"/>
      <c r="R816" s="210"/>
      <c r="S816" s="210"/>
    </row>
    <row r="817" spans="1:19" ht="21.75" customHeight="1">
      <c r="A817" s="216"/>
      <c r="B817" s="217"/>
      <c r="C817" s="218"/>
      <c r="D817" s="209"/>
      <c r="E817" s="219">
        <f t="shared" si="13"/>
        <v>0</v>
      </c>
      <c r="F817" s="219"/>
      <c r="G817" s="219"/>
      <c r="H817" s="219"/>
      <c r="I817" s="219"/>
      <c r="J817" s="219"/>
      <c r="K817" s="219"/>
      <c r="L817" s="219"/>
      <c r="M817" s="219"/>
      <c r="N817" s="219"/>
      <c r="O817" s="210"/>
      <c r="P817" s="210"/>
      <c r="Q817" s="210"/>
      <c r="R817" s="210"/>
      <c r="S817" s="210"/>
    </row>
    <row r="818" spans="1:19" ht="21.75" customHeight="1">
      <c r="A818" s="216"/>
      <c r="B818" s="217"/>
      <c r="C818" s="218"/>
      <c r="D818" s="209"/>
      <c r="E818" s="219">
        <f t="shared" si="13"/>
        <v>0</v>
      </c>
      <c r="F818" s="219"/>
      <c r="G818" s="219"/>
      <c r="H818" s="219"/>
      <c r="I818" s="219"/>
      <c r="J818" s="219"/>
      <c r="K818" s="219"/>
      <c r="L818" s="219"/>
      <c r="M818" s="219"/>
      <c r="N818" s="219"/>
      <c r="O818" s="210"/>
      <c r="P818" s="210"/>
      <c r="Q818" s="210"/>
      <c r="R818" s="210"/>
      <c r="S818" s="210"/>
    </row>
    <row r="819" spans="1:19" ht="21.75" customHeight="1">
      <c r="A819" s="216"/>
      <c r="B819" s="217"/>
      <c r="C819" s="218"/>
      <c r="D819" s="209"/>
      <c r="E819" s="219">
        <f t="shared" si="13"/>
        <v>0</v>
      </c>
      <c r="F819" s="219"/>
      <c r="G819" s="219"/>
      <c r="H819" s="219"/>
      <c r="I819" s="219"/>
      <c r="J819" s="219"/>
      <c r="K819" s="219"/>
      <c r="L819" s="219"/>
      <c r="M819" s="219"/>
      <c r="N819" s="219"/>
      <c r="O819" s="210"/>
      <c r="P819" s="210"/>
      <c r="Q819" s="210"/>
      <c r="R819" s="210"/>
      <c r="S819" s="210"/>
    </row>
    <row r="820" spans="1:19" ht="21.75" customHeight="1">
      <c r="A820" s="216"/>
      <c r="B820" s="217"/>
      <c r="C820" s="218"/>
      <c r="D820" s="209"/>
      <c r="E820" s="219">
        <f t="shared" si="13"/>
        <v>0</v>
      </c>
      <c r="F820" s="219"/>
      <c r="G820" s="219"/>
      <c r="H820" s="219"/>
      <c r="I820" s="219"/>
      <c r="J820" s="219"/>
      <c r="K820" s="219"/>
      <c r="L820" s="219"/>
      <c r="M820" s="219"/>
      <c r="N820" s="219"/>
      <c r="O820" s="210"/>
      <c r="P820" s="210"/>
      <c r="Q820" s="210"/>
      <c r="R820" s="210"/>
      <c r="S820" s="210"/>
    </row>
    <row r="821" spans="1:19" ht="21.75" customHeight="1">
      <c r="A821" s="216"/>
      <c r="B821" s="217"/>
      <c r="C821" s="218"/>
      <c r="D821" s="209"/>
      <c r="E821" s="219">
        <f t="shared" si="13"/>
        <v>0</v>
      </c>
      <c r="F821" s="219"/>
      <c r="G821" s="219"/>
      <c r="H821" s="219"/>
      <c r="I821" s="219"/>
      <c r="J821" s="219"/>
      <c r="K821" s="219"/>
      <c r="L821" s="219"/>
      <c r="M821" s="219"/>
      <c r="N821" s="219"/>
      <c r="O821" s="210"/>
      <c r="P821" s="210"/>
      <c r="Q821" s="210"/>
      <c r="R821" s="210"/>
      <c r="S821" s="210"/>
    </row>
    <row r="822" spans="1:19" ht="21.75" customHeight="1">
      <c r="A822" s="216"/>
      <c r="B822" s="217"/>
      <c r="C822" s="218"/>
      <c r="D822" s="209"/>
      <c r="E822" s="219">
        <f t="shared" si="13"/>
        <v>0</v>
      </c>
      <c r="F822" s="219"/>
      <c r="G822" s="219"/>
      <c r="H822" s="219"/>
      <c r="I822" s="219"/>
      <c r="J822" s="219"/>
      <c r="K822" s="219"/>
      <c r="L822" s="219"/>
      <c r="M822" s="219"/>
      <c r="N822" s="219"/>
      <c r="O822" s="210"/>
      <c r="P822" s="210"/>
      <c r="Q822" s="210"/>
      <c r="R822" s="210"/>
      <c r="S822" s="210"/>
    </row>
    <row r="823" spans="1:19" ht="21.75" customHeight="1">
      <c r="A823" s="216"/>
      <c r="B823" s="217"/>
      <c r="C823" s="218"/>
      <c r="D823" s="209"/>
      <c r="E823" s="219">
        <f t="shared" si="13"/>
        <v>0</v>
      </c>
      <c r="F823" s="219"/>
      <c r="G823" s="219"/>
      <c r="H823" s="219"/>
      <c r="I823" s="219"/>
      <c r="J823" s="219"/>
      <c r="K823" s="219"/>
      <c r="L823" s="219"/>
      <c r="M823" s="219"/>
      <c r="N823" s="219"/>
      <c r="O823" s="210"/>
      <c r="P823" s="210"/>
      <c r="Q823" s="210"/>
      <c r="R823" s="210"/>
      <c r="S823" s="210"/>
    </row>
    <row r="824" spans="1:19" ht="21.75" customHeight="1">
      <c r="A824" s="216"/>
      <c r="B824" s="217"/>
      <c r="C824" s="218"/>
      <c r="D824" s="209"/>
      <c r="E824" s="219">
        <f t="shared" si="13"/>
        <v>0</v>
      </c>
      <c r="F824" s="219"/>
      <c r="G824" s="219"/>
      <c r="H824" s="219"/>
      <c r="I824" s="219"/>
      <c r="J824" s="219"/>
      <c r="K824" s="219"/>
      <c r="L824" s="219"/>
      <c r="M824" s="219"/>
      <c r="N824" s="219"/>
      <c r="O824" s="210"/>
      <c r="P824" s="210"/>
      <c r="Q824" s="210"/>
      <c r="R824" s="210"/>
      <c r="S824" s="210"/>
    </row>
    <row r="825" spans="1:19" ht="21.75" customHeight="1">
      <c r="A825" s="216"/>
      <c r="B825" s="217"/>
      <c r="C825" s="218"/>
      <c r="D825" s="209"/>
      <c r="E825" s="219">
        <f t="shared" si="13"/>
        <v>0</v>
      </c>
      <c r="F825" s="219"/>
      <c r="G825" s="219"/>
      <c r="H825" s="219"/>
      <c r="I825" s="219"/>
      <c r="J825" s="219"/>
      <c r="K825" s="219"/>
      <c r="L825" s="219"/>
      <c r="M825" s="219"/>
      <c r="N825" s="219"/>
      <c r="O825" s="210"/>
      <c r="P825" s="210"/>
      <c r="Q825" s="210"/>
      <c r="R825" s="210"/>
      <c r="S825" s="210"/>
    </row>
    <row r="826" spans="1:19" ht="21.75" customHeight="1">
      <c r="A826" s="216"/>
      <c r="B826" s="217"/>
      <c r="C826" s="218"/>
      <c r="D826" s="209"/>
      <c r="E826" s="219">
        <f t="shared" si="13"/>
        <v>0</v>
      </c>
      <c r="F826" s="219"/>
      <c r="G826" s="219"/>
      <c r="H826" s="219"/>
      <c r="I826" s="219"/>
      <c r="J826" s="219"/>
      <c r="K826" s="219"/>
      <c r="L826" s="219"/>
      <c r="M826" s="219"/>
      <c r="N826" s="219"/>
      <c r="O826" s="210"/>
      <c r="P826" s="210"/>
      <c r="Q826" s="210"/>
      <c r="R826" s="210"/>
      <c r="S826" s="210"/>
    </row>
    <row r="827" spans="1:19" ht="21.75" customHeight="1">
      <c r="A827" s="216"/>
      <c r="B827" s="217"/>
      <c r="C827" s="218"/>
      <c r="D827" s="209"/>
      <c r="E827" s="219">
        <f t="shared" si="13"/>
        <v>0</v>
      </c>
      <c r="F827" s="219"/>
      <c r="G827" s="219"/>
      <c r="H827" s="219"/>
      <c r="I827" s="219"/>
      <c r="J827" s="219"/>
      <c r="K827" s="219"/>
      <c r="L827" s="219"/>
      <c r="M827" s="219"/>
      <c r="N827" s="219"/>
      <c r="O827" s="210"/>
      <c r="P827" s="210"/>
      <c r="Q827" s="210"/>
      <c r="R827" s="210"/>
      <c r="S827" s="210"/>
    </row>
    <row r="828" spans="1:19" ht="21.75" customHeight="1">
      <c r="A828" s="216"/>
      <c r="B828" s="217"/>
      <c r="C828" s="218"/>
      <c r="D828" s="209"/>
      <c r="E828" s="219">
        <f t="shared" si="13"/>
        <v>0</v>
      </c>
      <c r="F828" s="219"/>
      <c r="G828" s="219"/>
      <c r="H828" s="219"/>
      <c r="I828" s="219"/>
      <c r="J828" s="219"/>
      <c r="K828" s="219"/>
      <c r="L828" s="219"/>
      <c r="M828" s="219"/>
      <c r="N828" s="219"/>
      <c r="O828" s="210"/>
      <c r="P828" s="210"/>
      <c r="Q828" s="210"/>
      <c r="R828" s="210"/>
      <c r="S828" s="210"/>
    </row>
    <row r="829" spans="1:19" ht="21.75" customHeight="1">
      <c r="A829" s="216"/>
      <c r="B829" s="217"/>
      <c r="C829" s="218"/>
      <c r="D829" s="209"/>
      <c r="E829" s="219">
        <f t="shared" si="13"/>
        <v>0</v>
      </c>
      <c r="F829" s="219"/>
      <c r="G829" s="219"/>
      <c r="H829" s="219"/>
      <c r="I829" s="219"/>
      <c r="J829" s="219"/>
      <c r="K829" s="219"/>
      <c r="L829" s="219"/>
      <c r="M829" s="219"/>
      <c r="N829" s="219"/>
      <c r="O829" s="210"/>
      <c r="P829" s="210"/>
      <c r="Q829" s="210"/>
      <c r="R829" s="210"/>
      <c r="S829" s="210"/>
    </row>
    <row r="830" spans="1:19" ht="21.75" customHeight="1">
      <c r="A830" s="216"/>
      <c r="B830" s="217"/>
      <c r="C830" s="218"/>
      <c r="D830" s="209"/>
      <c r="E830" s="219">
        <f t="shared" si="13"/>
        <v>0</v>
      </c>
      <c r="F830" s="219"/>
      <c r="G830" s="219"/>
      <c r="H830" s="219"/>
      <c r="I830" s="219"/>
      <c r="J830" s="219"/>
      <c r="K830" s="219"/>
      <c r="L830" s="219"/>
      <c r="M830" s="219"/>
      <c r="N830" s="219"/>
      <c r="O830" s="210"/>
      <c r="P830" s="210"/>
      <c r="Q830" s="210"/>
      <c r="R830" s="210"/>
      <c r="S830" s="210"/>
    </row>
    <row r="831" spans="1:19" ht="21.75" customHeight="1">
      <c r="A831" s="216"/>
      <c r="B831" s="217"/>
      <c r="C831" s="218"/>
      <c r="D831" s="209"/>
      <c r="E831" s="219">
        <f t="shared" si="13"/>
        <v>0</v>
      </c>
      <c r="F831" s="219"/>
      <c r="G831" s="219"/>
      <c r="H831" s="219"/>
      <c r="I831" s="219"/>
      <c r="J831" s="219"/>
      <c r="K831" s="219"/>
      <c r="L831" s="219"/>
      <c r="M831" s="219"/>
      <c r="N831" s="219"/>
      <c r="O831" s="210"/>
      <c r="P831" s="210"/>
      <c r="Q831" s="210"/>
      <c r="R831" s="210"/>
      <c r="S831" s="210"/>
    </row>
    <row r="832" spans="1:19" ht="21.75" customHeight="1">
      <c r="A832" s="216"/>
      <c r="B832" s="217"/>
      <c r="C832" s="218"/>
      <c r="D832" s="209"/>
      <c r="E832" s="219">
        <f t="shared" si="13"/>
        <v>0</v>
      </c>
      <c r="F832" s="219"/>
      <c r="G832" s="219"/>
      <c r="H832" s="219"/>
      <c r="I832" s="219"/>
      <c r="J832" s="219"/>
      <c r="K832" s="219"/>
      <c r="L832" s="219"/>
      <c r="M832" s="219"/>
      <c r="N832" s="219"/>
      <c r="O832" s="210"/>
      <c r="P832" s="210"/>
      <c r="Q832" s="210"/>
      <c r="R832" s="210"/>
      <c r="S832" s="210"/>
    </row>
    <row r="833" spans="1:19" ht="21.75" customHeight="1">
      <c r="A833" s="216"/>
      <c r="B833" s="217"/>
      <c r="C833" s="218"/>
      <c r="D833" s="209"/>
      <c r="E833" s="219">
        <f t="shared" ref="E833:E896" si="14">SUM(F833:O833)</f>
        <v>0</v>
      </c>
      <c r="F833" s="219"/>
      <c r="G833" s="219"/>
      <c r="H833" s="219"/>
      <c r="I833" s="219"/>
      <c r="J833" s="219"/>
      <c r="K833" s="219"/>
      <c r="L833" s="219"/>
      <c r="M833" s="219"/>
      <c r="N833" s="219"/>
      <c r="O833" s="210"/>
      <c r="P833" s="210"/>
      <c r="Q833" s="210"/>
      <c r="R833" s="210"/>
      <c r="S833" s="210"/>
    </row>
    <row r="834" spans="1:19" ht="21.75" customHeight="1">
      <c r="A834" s="216"/>
      <c r="B834" s="217"/>
      <c r="C834" s="218"/>
      <c r="D834" s="209"/>
      <c r="E834" s="219">
        <f t="shared" si="14"/>
        <v>0</v>
      </c>
      <c r="F834" s="219"/>
      <c r="G834" s="219"/>
      <c r="H834" s="219"/>
      <c r="I834" s="219"/>
      <c r="J834" s="219"/>
      <c r="K834" s="219"/>
      <c r="L834" s="219"/>
      <c r="M834" s="219"/>
      <c r="N834" s="219"/>
      <c r="O834" s="210"/>
      <c r="P834" s="210"/>
      <c r="Q834" s="210"/>
      <c r="R834" s="210"/>
      <c r="S834" s="210"/>
    </row>
    <row r="835" spans="1:19" ht="21.75" customHeight="1">
      <c r="A835" s="216"/>
      <c r="B835" s="217"/>
      <c r="C835" s="218"/>
      <c r="D835" s="209"/>
      <c r="E835" s="219">
        <f t="shared" si="14"/>
        <v>0</v>
      </c>
      <c r="F835" s="219"/>
      <c r="G835" s="219"/>
      <c r="H835" s="219"/>
      <c r="I835" s="219"/>
      <c r="J835" s="219"/>
      <c r="K835" s="219"/>
      <c r="L835" s="219"/>
      <c r="M835" s="219"/>
      <c r="N835" s="219"/>
      <c r="O835" s="210"/>
      <c r="P835" s="210"/>
      <c r="Q835" s="210"/>
      <c r="R835" s="210"/>
      <c r="S835" s="210"/>
    </row>
    <row r="836" spans="1:19" ht="21.75" customHeight="1">
      <c r="A836" s="216"/>
      <c r="B836" s="217"/>
      <c r="C836" s="218"/>
      <c r="D836" s="209"/>
      <c r="E836" s="219">
        <f t="shared" si="14"/>
        <v>0</v>
      </c>
      <c r="F836" s="219"/>
      <c r="G836" s="219"/>
      <c r="H836" s="219"/>
      <c r="I836" s="219"/>
      <c r="J836" s="219"/>
      <c r="K836" s="219"/>
      <c r="L836" s="219"/>
      <c r="M836" s="219"/>
      <c r="N836" s="219"/>
      <c r="O836" s="210"/>
      <c r="P836" s="210"/>
      <c r="Q836" s="210"/>
      <c r="R836" s="210"/>
      <c r="S836" s="210"/>
    </row>
    <row r="837" spans="1:19" ht="21.75" customHeight="1">
      <c r="A837" s="216"/>
      <c r="B837" s="217"/>
      <c r="C837" s="218"/>
      <c r="D837" s="209"/>
      <c r="E837" s="219">
        <f t="shared" si="14"/>
        <v>0</v>
      </c>
      <c r="F837" s="219"/>
      <c r="G837" s="219"/>
      <c r="H837" s="219"/>
      <c r="I837" s="219"/>
      <c r="J837" s="219"/>
      <c r="K837" s="219"/>
      <c r="L837" s="219"/>
      <c r="M837" s="219"/>
      <c r="N837" s="219"/>
      <c r="O837" s="210"/>
      <c r="P837" s="210"/>
      <c r="Q837" s="210"/>
      <c r="R837" s="210"/>
      <c r="S837" s="210"/>
    </row>
    <row r="838" spans="1:19" ht="21.75" customHeight="1">
      <c r="A838" s="216"/>
      <c r="B838" s="217"/>
      <c r="C838" s="218"/>
      <c r="D838" s="209"/>
      <c r="E838" s="219">
        <f t="shared" si="14"/>
        <v>0</v>
      </c>
      <c r="F838" s="219"/>
      <c r="G838" s="219"/>
      <c r="H838" s="219"/>
      <c r="I838" s="219"/>
      <c r="J838" s="219"/>
      <c r="K838" s="219"/>
      <c r="L838" s="219"/>
      <c r="M838" s="219"/>
      <c r="N838" s="219"/>
      <c r="O838" s="210"/>
      <c r="P838" s="210"/>
      <c r="Q838" s="210"/>
      <c r="R838" s="210"/>
      <c r="S838" s="210"/>
    </row>
    <row r="839" spans="1:19" ht="21.75" customHeight="1">
      <c r="A839" s="216"/>
      <c r="B839" s="217"/>
      <c r="C839" s="218"/>
      <c r="D839" s="209"/>
      <c r="E839" s="219">
        <f t="shared" si="14"/>
        <v>0</v>
      </c>
      <c r="F839" s="219"/>
      <c r="G839" s="219"/>
      <c r="H839" s="219"/>
      <c r="I839" s="219"/>
      <c r="J839" s="219"/>
      <c r="K839" s="219"/>
      <c r="L839" s="219"/>
      <c r="M839" s="219"/>
      <c r="N839" s="219"/>
      <c r="O839" s="210"/>
      <c r="P839" s="210"/>
      <c r="Q839" s="210"/>
      <c r="R839" s="210"/>
      <c r="S839" s="210"/>
    </row>
    <row r="840" spans="1:19" ht="21.75" customHeight="1">
      <c r="A840" s="216"/>
      <c r="B840" s="217"/>
      <c r="C840" s="218"/>
      <c r="D840" s="209"/>
      <c r="E840" s="219">
        <f t="shared" si="14"/>
        <v>0</v>
      </c>
      <c r="F840" s="219"/>
      <c r="G840" s="219"/>
      <c r="H840" s="219"/>
      <c r="I840" s="219"/>
      <c r="J840" s="219"/>
      <c r="K840" s="219"/>
      <c r="L840" s="219"/>
      <c r="M840" s="219"/>
      <c r="N840" s="219"/>
      <c r="O840" s="210"/>
      <c r="P840" s="210"/>
      <c r="Q840" s="210"/>
      <c r="R840" s="210"/>
      <c r="S840" s="210"/>
    </row>
    <row r="841" spans="1:19" ht="21.75" customHeight="1">
      <c r="A841" s="216"/>
      <c r="B841" s="217"/>
      <c r="C841" s="218"/>
      <c r="D841" s="209"/>
      <c r="E841" s="219">
        <f t="shared" si="14"/>
        <v>0</v>
      </c>
      <c r="F841" s="219"/>
      <c r="G841" s="219"/>
      <c r="H841" s="219"/>
      <c r="I841" s="219"/>
      <c r="J841" s="219"/>
      <c r="K841" s="219"/>
      <c r="L841" s="219"/>
      <c r="M841" s="219"/>
      <c r="N841" s="219"/>
      <c r="O841" s="210"/>
      <c r="P841" s="210"/>
      <c r="Q841" s="210"/>
      <c r="R841" s="210"/>
      <c r="S841" s="210"/>
    </row>
    <row r="842" spans="1:19" ht="21.75" customHeight="1">
      <c r="A842" s="216"/>
      <c r="B842" s="217"/>
      <c r="C842" s="218"/>
      <c r="D842" s="209"/>
      <c r="E842" s="219">
        <f t="shared" si="14"/>
        <v>0</v>
      </c>
      <c r="F842" s="219"/>
      <c r="G842" s="219"/>
      <c r="H842" s="219"/>
      <c r="I842" s="219"/>
      <c r="J842" s="219"/>
      <c r="K842" s="219"/>
      <c r="L842" s="219"/>
      <c r="M842" s="219"/>
      <c r="N842" s="219"/>
      <c r="O842" s="210"/>
      <c r="P842" s="210"/>
      <c r="Q842" s="210"/>
      <c r="R842" s="210"/>
      <c r="S842" s="210"/>
    </row>
    <row r="843" spans="1:19" ht="21.75" customHeight="1">
      <c r="A843" s="216"/>
      <c r="B843" s="217"/>
      <c r="C843" s="218"/>
      <c r="D843" s="209"/>
      <c r="E843" s="219">
        <f t="shared" si="14"/>
        <v>0</v>
      </c>
      <c r="F843" s="219"/>
      <c r="G843" s="219"/>
      <c r="H843" s="219"/>
      <c r="I843" s="219"/>
      <c r="J843" s="219"/>
      <c r="K843" s="219"/>
      <c r="L843" s="219"/>
      <c r="M843" s="219"/>
      <c r="N843" s="219"/>
      <c r="O843" s="210"/>
      <c r="P843" s="210"/>
      <c r="Q843" s="210"/>
      <c r="R843" s="210"/>
      <c r="S843" s="210"/>
    </row>
    <row r="844" spans="1:19" ht="21.75" customHeight="1">
      <c r="A844" s="216"/>
      <c r="B844" s="217"/>
      <c r="C844" s="218"/>
      <c r="D844" s="209"/>
      <c r="E844" s="219">
        <f t="shared" si="14"/>
        <v>0</v>
      </c>
      <c r="F844" s="219"/>
      <c r="G844" s="219"/>
      <c r="H844" s="219"/>
      <c r="I844" s="219"/>
      <c r="J844" s="219"/>
      <c r="K844" s="219"/>
      <c r="L844" s="219"/>
      <c r="M844" s="219"/>
      <c r="N844" s="219"/>
      <c r="O844" s="210"/>
      <c r="P844" s="210"/>
      <c r="Q844" s="210"/>
      <c r="R844" s="210"/>
      <c r="S844" s="210"/>
    </row>
    <row r="845" spans="1:19" ht="21.75" customHeight="1">
      <c r="A845" s="216"/>
      <c r="B845" s="217"/>
      <c r="C845" s="218"/>
      <c r="D845" s="209"/>
      <c r="E845" s="219">
        <f t="shared" si="14"/>
        <v>0</v>
      </c>
      <c r="F845" s="219"/>
      <c r="G845" s="219"/>
      <c r="H845" s="219"/>
      <c r="I845" s="219"/>
      <c r="J845" s="219"/>
      <c r="K845" s="219"/>
      <c r="L845" s="219"/>
      <c r="M845" s="219"/>
      <c r="N845" s="219"/>
      <c r="O845" s="210"/>
      <c r="P845" s="210"/>
      <c r="Q845" s="210"/>
      <c r="R845" s="210"/>
      <c r="S845" s="210"/>
    </row>
    <row r="846" spans="1:19" ht="21.75" customHeight="1">
      <c r="A846" s="216"/>
      <c r="B846" s="217"/>
      <c r="C846" s="218"/>
      <c r="D846" s="209"/>
      <c r="E846" s="219">
        <f t="shared" si="14"/>
        <v>0</v>
      </c>
      <c r="F846" s="219"/>
      <c r="G846" s="219"/>
      <c r="H846" s="219"/>
      <c r="I846" s="219"/>
      <c r="J846" s="219"/>
      <c r="K846" s="219"/>
      <c r="L846" s="219"/>
      <c r="M846" s="219"/>
      <c r="N846" s="219"/>
      <c r="O846" s="210"/>
      <c r="P846" s="210"/>
      <c r="Q846" s="210"/>
      <c r="R846" s="210"/>
      <c r="S846" s="210"/>
    </row>
    <row r="847" spans="1:19" ht="21.75" customHeight="1">
      <c r="A847" s="216"/>
      <c r="B847" s="217"/>
      <c r="C847" s="218"/>
      <c r="D847" s="209"/>
      <c r="E847" s="219">
        <f t="shared" si="14"/>
        <v>0</v>
      </c>
      <c r="F847" s="219"/>
      <c r="G847" s="219"/>
      <c r="H847" s="219"/>
      <c r="I847" s="219"/>
      <c r="J847" s="219"/>
      <c r="K847" s="219"/>
      <c r="L847" s="219"/>
      <c r="M847" s="219"/>
      <c r="N847" s="219"/>
      <c r="O847" s="210"/>
      <c r="P847" s="210"/>
      <c r="Q847" s="210"/>
      <c r="R847" s="210"/>
      <c r="S847" s="210"/>
    </row>
    <row r="848" spans="1:19" ht="21.75" customHeight="1">
      <c r="A848" s="216"/>
      <c r="B848" s="217"/>
      <c r="C848" s="218"/>
      <c r="D848" s="209"/>
      <c r="E848" s="219">
        <f t="shared" si="14"/>
        <v>0</v>
      </c>
      <c r="F848" s="219"/>
      <c r="G848" s="219"/>
      <c r="H848" s="219"/>
      <c r="I848" s="219"/>
      <c r="J848" s="219"/>
      <c r="K848" s="219"/>
      <c r="L848" s="219"/>
      <c r="M848" s="219"/>
      <c r="N848" s="219"/>
      <c r="O848" s="210"/>
      <c r="P848" s="210"/>
      <c r="Q848" s="210"/>
      <c r="R848" s="210"/>
      <c r="S848" s="210"/>
    </row>
    <row r="849" spans="1:19" ht="21.75" customHeight="1">
      <c r="A849" s="216"/>
      <c r="B849" s="217"/>
      <c r="C849" s="218"/>
      <c r="D849" s="209"/>
      <c r="E849" s="219">
        <f t="shared" si="14"/>
        <v>0</v>
      </c>
      <c r="F849" s="219"/>
      <c r="G849" s="219"/>
      <c r="H849" s="219"/>
      <c r="I849" s="219"/>
      <c r="J849" s="219"/>
      <c r="K849" s="219"/>
      <c r="L849" s="219"/>
      <c r="M849" s="219"/>
      <c r="N849" s="219"/>
      <c r="O849" s="210"/>
      <c r="P849" s="210"/>
      <c r="Q849" s="210"/>
      <c r="R849" s="210"/>
      <c r="S849" s="210"/>
    </row>
    <row r="850" spans="1:19" ht="21.75" customHeight="1">
      <c r="A850" s="216"/>
      <c r="B850" s="217"/>
      <c r="C850" s="218"/>
      <c r="D850" s="209"/>
      <c r="E850" s="219">
        <f t="shared" si="14"/>
        <v>0</v>
      </c>
      <c r="F850" s="219"/>
      <c r="G850" s="219"/>
      <c r="H850" s="219"/>
      <c r="I850" s="219"/>
      <c r="J850" s="219"/>
      <c r="K850" s="219"/>
      <c r="L850" s="219"/>
      <c r="M850" s="219"/>
      <c r="N850" s="219"/>
      <c r="O850" s="210"/>
      <c r="P850" s="210"/>
      <c r="Q850" s="210"/>
      <c r="R850" s="210"/>
      <c r="S850" s="210"/>
    </row>
    <row r="851" spans="1:19" ht="21.75" customHeight="1">
      <c r="A851" s="216"/>
      <c r="B851" s="217"/>
      <c r="C851" s="218"/>
      <c r="D851" s="209"/>
      <c r="E851" s="219">
        <f t="shared" si="14"/>
        <v>0</v>
      </c>
      <c r="F851" s="219"/>
      <c r="G851" s="219"/>
      <c r="H851" s="219"/>
      <c r="I851" s="219"/>
      <c r="J851" s="219"/>
      <c r="K851" s="219"/>
      <c r="L851" s="219"/>
      <c r="M851" s="219"/>
      <c r="N851" s="219"/>
      <c r="O851" s="210"/>
      <c r="P851" s="210"/>
      <c r="Q851" s="210"/>
      <c r="R851" s="210"/>
      <c r="S851" s="210"/>
    </row>
    <row r="852" spans="1:19" ht="21.75" customHeight="1">
      <c r="A852" s="216"/>
      <c r="B852" s="217"/>
      <c r="C852" s="218"/>
      <c r="D852" s="209"/>
      <c r="E852" s="219">
        <f t="shared" si="14"/>
        <v>0</v>
      </c>
      <c r="F852" s="219"/>
      <c r="G852" s="219"/>
      <c r="H852" s="219"/>
      <c r="I852" s="219"/>
      <c r="J852" s="219"/>
      <c r="K852" s="219"/>
      <c r="L852" s="219"/>
      <c r="M852" s="219"/>
      <c r="N852" s="219"/>
      <c r="O852" s="210"/>
      <c r="P852" s="210"/>
      <c r="Q852" s="210"/>
      <c r="R852" s="210"/>
      <c r="S852" s="210"/>
    </row>
    <row r="853" spans="1:19" ht="21.75" customHeight="1">
      <c r="A853" s="216"/>
      <c r="B853" s="217"/>
      <c r="C853" s="218"/>
      <c r="D853" s="209"/>
      <c r="E853" s="219">
        <f t="shared" si="14"/>
        <v>0</v>
      </c>
      <c r="F853" s="219"/>
      <c r="G853" s="219"/>
      <c r="H853" s="219"/>
      <c r="I853" s="219"/>
      <c r="J853" s="219"/>
      <c r="K853" s="219"/>
      <c r="L853" s="219"/>
      <c r="M853" s="219"/>
      <c r="N853" s="219"/>
      <c r="O853" s="210"/>
      <c r="P853" s="210"/>
      <c r="Q853" s="210"/>
      <c r="R853" s="210"/>
      <c r="S853" s="210"/>
    </row>
    <row r="854" spans="1:19" ht="21.75" customHeight="1">
      <c r="A854" s="216"/>
      <c r="B854" s="217"/>
      <c r="C854" s="218"/>
      <c r="D854" s="209"/>
      <c r="E854" s="219">
        <f t="shared" si="14"/>
        <v>0</v>
      </c>
      <c r="F854" s="219"/>
      <c r="G854" s="219"/>
      <c r="H854" s="219"/>
      <c r="I854" s="219"/>
      <c r="J854" s="219"/>
      <c r="K854" s="219"/>
      <c r="L854" s="219"/>
      <c r="M854" s="219"/>
      <c r="N854" s="219"/>
      <c r="O854" s="210"/>
      <c r="P854" s="210"/>
      <c r="Q854" s="210"/>
      <c r="R854" s="210"/>
      <c r="S854" s="210"/>
    </row>
    <row r="855" spans="1:19" ht="21.75" customHeight="1">
      <c r="A855" s="216"/>
      <c r="B855" s="217"/>
      <c r="C855" s="218"/>
      <c r="D855" s="209"/>
      <c r="E855" s="219">
        <f t="shared" si="14"/>
        <v>0</v>
      </c>
      <c r="F855" s="219"/>
      <c r="G855" s="219"/>
      <c r="H855" s="219"/>
      <c r="I855" s="219"/>
      <c r="J855" s="219"/>
      <c r="K855" s="219"/>
      <c r="L855" s="219"/>
      <c r="M855" s="219"/>
      <c r="N855" s="219"/>
      <c r="O855" s="210"/>
      <c r="P855" s="210"/>
      <c r="Q855" s="210"/>
      <c r="R855" s="210"/>
      <c r="S855" s="210"/>
    </row>
    <row r="856" spans="1:19" ht="21.75" customHeight="1">
      <c r="A856" s="216"/>
      <c r="B856" s="217"/>
      <c r="C856" s="218"/>
      <c r="D856" s="209"/>
      <c r="E856" s="219">
        <f t="shared" si="14"/>
        <v>0</v>
      </c>
      <c r="F856" s="219"/>
      <c r="G856" s="219"/>
      <c r="H856" s="219"/>
      <c r="I856" s="219"/>
      <c r="J856" s="219"/>
      <c r="K856" s="219"/>
      <c r="L856" s="219"/>
      <c r="M856" s="219"/>
      <c r="N856" s="219"/>
      <c r="O856" s="210"/>
      <c r="P856" s="210"/>
      <c r="Q856" s="210"/>
      <c r="R856" s="210"/>
      <c r="S856" s="210"/>
    </row>
    <row r="857" spans="1:19" ht="21.75" customHeight="1">
      <c r="A857" s="216"/>
      <c r="B857" s="217"/>
      <c r="C857" s="218"/>
      <c r="D857" s="209"/>
      <c r="E857" s="219">
        <f t="shared" si="14"/>
        <v>0</v>
      </c>
      <c r="F857" s="219"/>
      <c r="G857" s="219"/>
      <c r="H857" s="219"/>
      <c r="I857" s="219"/>
      <c r="J857" s="219"/>
      <c r="K857" s="219"/>
      <c r="L857" s="219"/>
      <c r="M857" s="219"/>
      <c r="N857" s="219"/>
      <c r="O857" s="210"/>
      <c r="P857" s="210"/>
      <c r="Q857" s="210"/>
      <c r="R857" s="210"/>
      <c r="S857" s="210"/>
    </row>
    <row r="858" spans="1:19" ht="21.75" customHeight="1">
      <c r="A858" s="216"/>
      <c r="B858" s="217"/>
      <c r="C858" s="218"/>
      <c r="D858" s="209"/>
      <c r="E858" s="219">
        <f t="shared" si="14"/>
        <v>0</v>
      </c>
      <c r="F858" s="219"/>
      <c r="G858" s="219"/>
      <c r="H858" s="219"/>
      <c r="I858" s="219"/>
      <c r="J858" s="219"/>
      <c r="K858" s="219"/>
      <c r="L858" s="219"/>
      <c r="M858" s="219"/>
      <c r="N858" s="219"/>
      <c r="O858" s="210"/>
      <c r="P858" s="210"/>
      <c r="Q858" s="210"/>
      <c r="R858" s="210"/>
      <c r="S858" s="210"/>
    </row>
    <row r="859" spans="1:19" ht="21.75" customHeight="1">
      <c r="A859" s="216"/>
      <c r="B859" s="217"/>
      <c r="C859" s="218"/>
      <c r="D859" s="209"/>
      <c r="E859" s="219">
        <f t="shared" si="14"/>
        <v>0</v>
      </c>
      <c r="F859" s="219"/>
      <c r="G859" s="219"/>
      <c r="H859" s="219"/>
      <c r="I859" s="219"/>
      <c r="J859" s="219"/>
      <c r="K859" s="219"/>
      <c r="L859" s="219"/>
      <c r="M859" s="219"/>
      <c r="N859" s="219"/>
      <c r="O859" s="210"/>
      <c r="P859" s="210"/>
      <c r="Q859" s="210"/>
      <c r="R859" s="210"/>
      <c r="S859" s="210"/>
    </row>
    <row r="860" spans="1:19" ht="21.75" customHeight="1">
      <c r="A860" s="216"/>
      <c r="B860" s="217"/>
      <c r="C860" s="218"/>
      <c r="D860" s="209"/>
      <c r="E860" s="219">
        <f t="shared" si="14"/>
        <v>0</v>
      </c>
      <c r="F860" s="219"/>
      <c r="G860" s="219"/>
      <c r="H860" s="219"/>
      <c r="I860" s="219"/>
      <c r="J860" s="219"/>
      <c r="K860" s="219"/>
      <c r="L860" s="219"/>
      <c r="M860" s="219"/>
      <c r="N860" s="219"/>
      <c r="O860" s="210"/>
      <c r="P860" s="210"/>
      <c r="Q860" s="210"/>
      <c r="R860" s="210"/>
      <c r="S860" s="210"/>
    </row>
    <row r="861" spans="1:19" ht="21.75" customHeight="1">
      <c r="A861" s="216"/>
      <c r="B861" s="217"/>
      <c r="C861" s="218"/>
      <c r="D861" s="209"/>
      <c r="E861" s="219">
        <f t="shared" si="14"/>
        <v>0</v>
      </c>
      <c r="F861" s="219"/>
      <c r="G861" s="219"/>
      <c r="H861" s="219"/>
      <c r="I861" s="219"/>
      <c r="J861" s="219"/>
      <c r="K861" s="219"/>
      <c r="L861" s="219"/>
      <c r="M861" s="219"/>
      <c r="N861" s="219"/>
      <c r="O861" s="210"/>
      <c r="P861" s="210"/>
      <c r="Q861" s="210"/>
      <c r="R861" s="210"/>
      <c r="S861" s="210"/>
    </row>
    <row r="862" spans="1:19" ht="21.75" customHeight="1">
      <c r="A862" s="216"/>
      <c r="B862" s="217"/>
      <c r="C862" s="218"/>
      <c r="D862" s="209"/>
      <c r="E862" s="219">
        <f t="shared" si="14"/>
        <v>0</v>
      </c>
      <c r="F862" s="219"/>
      <c r="G862" s="219"/>
      <c r="H862" s="219"/>
      <c r="I862" s="219"/>
      <c r="J862" s="219"/>
      <c r="K862" s="219"/>
      <c r="L862" s="219"/>
      <c r="M862" s="219"/>
      <c r="N862" s="219"/>
      <c r="O862" s="210"/>
      <c r="P862" s="210"/>
      <c r="Q862" s="210"/>
      <c r="R862" s="210"/>
      <c r="S862" s="210"/>
    </row>
    <row r="863" spans="1:19" ht="21.75" customHeight="1">
      <c r="A863" s="216"/>
      <c r="B863" s="217"/>
      <c r="C863" s="218"/>
      <c r="D863" s="209"/>
      <c r="E863" s="219">
        <f t="shared" si="14"/>
        <v>0</v>
      </c>
      <c r="F863" s="219"/>
      <c r="G863" s="219"/>
      <c r="H863" s="219"/>
      <c r="I863" s="219"/>
      <c r="J863" s="219"/>
      <c r="K863" s="219"/>
      <c r="L863" s="219"/>
      <c r="M863" s="219"/>
      <c r="N863" s="219"/>
      <c r="O863" s="210"/>
      <c r="P863" s="210"/>
      <c r="Q863" s="210"/>
      <c r="R863" s="210"/>
      <c r="S863" s="210"/>
    </row>
    <row r="864" spans="1:19" ht="21.75" customHeight="1">
      <c r="A864" s="216"/>
      <c r="B864" s="217"/>
      <c r="C864" s="218"/>
      <c r="D864" s="209"/>
      <c r="E864" s="219">
        <f t="shared" si="14"/>
        <v>0</v>
      </c>
      <c r="F864" s="219"/>
      <c r="G864" s="219"/>
      <c r="H864" s="219"/>
      <c r="I864" s="219"/>
      <c r="J864" s="219"/>
      <c r="K864" s="219"/>
      <c r="L864" s="219"/>
      <c r="M864" s="219"/>
      <c r="N864" s="219"/>
      <c r="O864" s="210"/>
      <c r="P864" s="210"/>
      <c r="Q864" s="210"/>
      <c r="R864" s="210"/>
      <c r="S864" s="210"/>
    </row>
    <row r="865" spans="1:19" ht="21.75" customHeight="1">
      <c r="A865" s="216"/>
      <c r="B865" s="217"/>
      <c r="C865" s="218"/>
      <c r="D865" s="209"/>
      <c r="E865" s="219">
        <f t="shared" si="14"/>
        <v>0</v>
      </c>
      <c r="F865" s="219"/>
      <c r="G865" s="219"/>
      <c r="H865" s="219"/>
      <c r="I865" s="219"/>
      <c r="J865" s="219"/>
      <c r="K865" s="219"/>
      <c r="L865" s="219"/>
      <c r="M865" s="219"/>
      <c r="N865" s="219"/>
      <c r="O865" s="210"/>
      <c r="P865" s="210"/>
      <c r="Q865" s="210"/>
      <c r="R865" s="210"/>
      <c r="S865" s="210"/>
    </row>
    <row r="866" spans="1:19" ht="21.75" customHeight="1">
      <c r="A866" s="216"/>
      <c r="B866" s="217"/>
      <c r="C866" s="218"/>
      <c r="D866" s="209"/>
      <c r="E866" s="219">
        <f t="shared" si="14"/>
        <v>0</v>
      </c>
      <c r="F866" s="219"/>
      <c r="G866" s="219"/>
      <c r="H866" s="219"/>
      <c r="I866" s="219"/>
      <c r="J866" s="219"/>
      <c r="K866" s="219"/>
      <c r="L866" s="219"/>
      <c r="M866" s="219"/>
      <c r="N866" s="219"/>
      <c r="O866" s="210"/>
      <c r="P866" s="210"/>
      <c r="Q866" s="210"/>
      <c r="R866" s="210"/>
      <c r="S866" s="210"/>
    </row>
    <row r="867" spans="1:19" ht="21.75" customHeight="1">
      <c r="A867" s="216"/>
      <c r="B867" s="217"/>
      <c r="C867" s="218"/>
      <c r="D867" s="209"/>
      <c r="E867" s="219">
        <f t="shared" si="14"/>
        <v>0</v>
      </c>
      <c r="F867" s="219"/>
      <c r="G867" s="219"/>
      <c r="H867" s="219"/>
      <c r="I867" s="219"/>
      <c r="J867" s="219"/>
      <c r="K867" s="219"/>
      <c r="L867" s="219"/>
      <c r="M867" s="219"/>
      <c r="N867" s="219"/>
      <c r="O867" s="210"/>
      <c r="P867" s="210"/>
      <c r="Q867" s="210"/>
      <c r="R867" s="210"/>
      <c r="S867" s="210"/>
    </row>
    <row r="868" spans="1:19" ht="21.75" customHeight="1">
      <c r="A868" s="216"/>
      <c r="B868" s="217"/>
      <c r="C868" s="218"/>
      <c r="D868" s="209"/>
      <c r="E868" s="219">
        <f t="shared" si="14"/>
        <v>0</v>
      </c>
      <c r="F868" s="219"/>
      <c r="G868" s="219"/>
      <c r="H868" s="219"/>
      <c r="I868" s="219"/>
      <c r="J868" s="219"/>
      <c r="K868" s="219"/>
      <c r="L868" s="219"/>
      <c r="M868" s="219"/>
      <c r="N868" s="219"/>
      <c r="O868" s="210"/>
      <c r="P868" s="210"/>
      <c r="Q868" s="210"/>
      <c r="R868" s="210"/>
      <c r="S868" s="210"/>
    </row>
    <row r="869" spans="1:19" ht="21.75" customHeight="1">
      <c r="A869" s="216"/>
      <c r="B869" s="217"/>
      <c r="C869" s="218"/>
      <c r="D869" s="209"/>
      <c r="E869" s="219">
        <f t="shared" si="14"/>
        <v>0</v>
      </c>
      <c r="F869" s="219"/>
      <c r="G869" s="219"/>
      <c r="H869" s="219"/>
      <c r="I869" s="219"/>
      <c r="J869" s="219"/>
      <c r="K869" s="219"/>
      <c r="L869" s="219"/>
      <c r="M869" s="219"/>
      <c r="N869" s="219"/>
      <c r="O869" s="210"/>
      <c r="P869" s="210"/>
      <c r="Q869" s="210"/>
      <c r="R869" s="210"/>
      <c r="S869" s="210"/>
    </row>
    <row r="870" spans="1:19" ht="21.75" customHeight="1">
      <c r="A870" s="216"/>
      <c r="B870" s="217"/>
      <c r="C870" s="218"/>
      <c r="D870" s="209"/>
      <c r="E870" s="219">
        <f t="shared" si="14"/>
        <v>0</v>
      </c>
      <c r="F870" s="219"/>
      <c r="G870" s="219"/>
      <c r="H870" s="219"/>
      <c r="I870" s="219"/>
      <c r="J870" s="219"/>
      <c r="K870" s="219"/>
      <c r="L870" s="219"/>
      <c r="M870" s="219"/>
      <c r="N870" s="219"/>
      <c r="O870" s="210"/>
      <c r="P870" s="210"/>
      <c r="Q870" s="210"/>
      <c r="R870" s="210"/>
      <c r="S870" s="210"/>
    </row>
    <row r="871" spans="1:19" ht="21.75" customHeight="1">
      <c r="A871" s="216"/>
      <c r="B871" s="217"/>
      <c r="C871" s="218"/>
      <c r="D871" s="209"/>
      <c r="E871" s="219">
        <f t="shared" si="14"/>
        <v>0</v>
      </c>
      <c r="F871" s="219"/>
      <c r="G871" s="219"/>
      <c r="H871" s="219"/>
      <c r="I871" s="219"/>
      <c r="J871" s="219"/>
      <c r="K871" s="219"/>
      <c r="L871" s="219"/>
      <c r="M871" s="219"/>
      <c r="N871" s="219"/>
      <c r="O871" s="210"/>
      <c r="P871" s="210"/>
      <c r="Q871" s="210"/>
      <c r="R871" s="210"/>
      <c r="S871" s="210"/>
    </row>
    <row r="872" spans="1:19" ht="21.75" customHeight="1">
      <c r="A872" s="216"/>
      <c r="B872" s="217"/>
      <c r="C872" s="218"/>
      <c r="D872" s="209"/>
      <c r="E872" s="219">
        <f t="shared" si="14"/>
        <v>0</v>
      </c>
      <c r="F872" s="219"/>
      <c r="G872" s="219"/>
      <c r="H872" s="219"/>
      <c r="I872" s="219"/>
      <c r="J872" s="219"/>
      <c r="K872" s="219"/>
      <c r="L872" s="219"/>
      <c r="M872" s="219"/>
      <c r="N872" s="219"/>
      <c r="O872" s="210"/>
      <c r="P872" s="210"/>
      <c r="Q872" s="210"/>
      <c r="R872" s="210"/>
      <c r="S872" s="210"/>
    </row>
    <row r="873" spans="1:19" ht="21.75" customHeight="1">
      <c r="A873" s="216"/>
      <c r="B873" s="217"/>
      <c r="C873" s="218"/>
      <c r="D873" s="209"/>
      <c r="E873" s="219">
        <f t="shared" si="14"/>
        <v>0</v>
      </c>
      <c r="F873" s="219"/>
      <c r="G873" s="219"/>
      <c r="H873" s="219"/>
      <c r="I873" s="219"/>
      <c r="J873" s="219"/>
      <c r="K873" s="219"/>
      <c r="L873" s="219"/>
      <c r="M873" s="219"/>
      <c r="N873" s="219"/>
      <c r="O873" s="210"/>
      <c r="P873" s="210"/>
      <c r="Q873" s="210"/>
      <c r="R873" s="210"/>
      <c r="S873" s="210"/>
    </row>
    <row r="874" spans="1:19" ht="21.75" customHeight="1">
      <c r="A874" s="216"/>
      <c r="B874" s="217"/>
      <c r="C874" s="218"/>
      <c r="D874" s="209"/>
      <c r="E874" s="219">
        <f t="shared" si="14"/>
        <v>0</v>
      </c>
      <c r="F874" s="219"/>
      <c r="G874" s="219"/>
      <c r="H874" s="219"/>
      <c r="I874" s="219"/>
      <c r="J874" s="219"/>
      <c r="K874" s="219"/>
      <c r="L874" s="219"/>
      <c r="M874" s="219"/>
      <c r="N874" s="219"/>
      <c r="O874" s="210"/>
      <c r="P874" s="210"/>
      <c r="Q874" s="210"/>
      <c r="R874" s="210"/>
      <c r="S874" s="210"/>
    </row>
    <row r="875" spans="1:19" ht="21.75" customHeight="1">
      <c r="A875" s="216"/>
      <c r="B875" s="217"/>
      <c r="C875" s="218"/>
      <c r="D875" s="209"/>
      <c r="E875" s="219">
        <f t="shared" si="14"/>
        <v>0</v>
      </c>
      <c r="F875" s="219"/>
      <c r="G875" s="219"/>
      <c r="H875" s="219"/>
      <c r="I875" s="219"/>
      <c r="J875" s="219"/>
      <c r="K875" s="219"/>
      <c r="L875" s="219"/>
      <c r="M875" s="219"/>
      <c r="N875" s="219"/>
      <c r="O875" s="210"/>
      <c r="P875" s="210"/>
      <c r="Q875" s="210"/>
      <c r="R875" s="210"/>
      <c r="S875" s="210"/>
    </row>
    <row r="876" spans="1:19" ht="21.75" customHeight="1">
      <c r="A876" s="216"/>
      <c r="B876" s="217"/>
      <c r="C876" s="218"/>
      <c r="D876" s="209"/>
      <c r="E876" s="219">
        <f t="shared" si="14"/>
        <v>0</v>
      </c>
      <c r="F876" s="219"/>
      <c r="G876" s="219"/>
      <c r="H876" s="219"/>
      <c r="I876" s="219"/>
      <c r="J876" s="219"/>
      <c r="K876" s="219"/>
      <c r="L876" s="219"/>
      <c r="M876" s="219"/>
      <c r="N876" s="219"/>
      <c r="O876" s="210"/>
      <c r="P876" s="210"/>
      <c r="Q876" s="210"/>
      <c r="R876" s="210"/>
      <c r="S876" s="210"/>
    </row>
    <row r="877" spans="1:19" ht="21.75" customHeight="1">
      <c r="A877" s="216"/>
      <c r="B877" s="217"/>
      <c r="C877" s="218"/>
      <c r="D877" s="209"/>
      <c r="E877" s="219">
        <f t="shared" si="14"/>
        <v>0</v>
      </c>
      <c r="F877" s="219"/>
      <c r="G877" s="219"/>
      <c r="H877" s="219"/>
      <c r="I877" s="219"/>
      <c r="J877" s="219"/>
      <c r="K877" s="219"/>
      <c r="L877" s="219"/>
      <c r="M877" s="219"/>
      <c r="N877" s="219"/>
      <c r="O877" s="210"/>
      <c r="P877" s="210"/>
      <c r="Q877" s="210"/>
      <c r="R877" s="210"/>
      <c r="S877" s="210"/>
    </row>
    <row r="878" spans="1:19" ht="21.75" customHeight="1">
      <c r="A878" s="216"/>
      <c r="B878" s="217"/>
      <c r="C878" s="218"/>
      <c r="D878" s="209"/>
      <c r="E878" s="219">
        <f t="shared" si="14"/>
        <v>0</v>
      </c>
      <c r="F878" s="219"/>
      <c r="G878" s="219"/>
      <c r="H878" s="219"/>
      <c r="I878" s="219"/>
      <c r="J878" s="219"/>
      <c r="K878" s="219"/>
      <c r="L878" s="219"/>
      <c r="M878" s="219"/>
      <c r="N878" s="219"/>
      <c r="O878" s="210"/>
      <c r="P878" s="210"/>
      <c r="Q878" s="210"/>
      <c r="R878" s="210"/>
      <c r="S878" s="210"/>
    </row>
    <row r="879" spans="1:19" ht="21.75" customHeight="1">
      <c r="A879" s="216"/>
      <c r="B879" s="217"/>
      <c r="C879" s="218"/>
      <c r="D879" s="209"/>
      <c r="E879" s="219">
        <f t="shared" si="14"/>
        <v>0</v>
      </c>
      <c r="F879" s="219"/>
      <c r="G879" s="219"/>
      <c r="H879" s="219"/>
      <c r="I879" s="219"/>
      <c r="J879" s="219"/>
      <c r="K879" s="219"/>
      <c r="L879" s="219"/>
      <c r="M879" s="219"/>
      <c r="N879" s="219"/>
      <c r="O879" s="210"/>
      <c r="P879" s="210"/>
      <c r="Q879" s="210"/>
      <c r="R879" s="210"/>
      <c r="S879" s="210"/>
    </row>
    <row r="880" spans="1:19" ht="21.75" customHeight="1">
      <c r="A880" s="216"/>
      <c r="B880" s="217"/>
      <c r="C880" s="218"/>
      <c r="D880" s="209"/>
      <c r="E880" s="219">
        <f t="shared" si="14"/>
        <v>0</v>
      </c>
      <c r="F880" s="219"/>
      <c r="G880" s="219"/>
      <c r="H880" s="219"/>
      <c r="I880" s="219"/>
      <c r="J880" s="219"/>
      <c r="K880" s="219"/>
      <c r="L880" s="219"/>
      <c r="M880" s="219"/>
      <c r="N880" s="219"/>
      <c r="O880" s="210"/>
      <c r="P880" s="210"/>
      <c r="Q880" s="210"/>
      <c r="R880" s="210"/>
      <c r="S880" s="210"/>
    </row>
    <row r="881" spans="1:19" ht="21.75" customHeight="1">
      <c r="A881" s="216"/>
      <c r="B881" s="217"/>
      <c r="C881" s="218"/>
      <c r="D881" s="209"/>
      <c r="E881" s="219">
        <f t="shared" si="14"/>
        <v>0</v>
      </c>
      <c r="F881" s="219"/>
      <c r="G881" s="219"/>
      <c r="H881" s="219"/>
      <c r="I881" s="219"/>
      <c r="J881" s="219"/>
      <c r="K881" s="219"/>
      <c r="L881" s="219"/>
      <c r="M881" s="219"/>
      <c r="N881" s="219"/>
      <c r="O881" s="210"/>
      <c r="P881" s="210"/>
      <c r="Q881" s="210"/>
      <c r="R881" s="210"/>
      <c r="S881" s="210"/>
    </row>
    <row r="882" spans="1:19" ht="21.75" customHeight="1">
      <c r="A882" s="216"/>
      <c r="B882" s="217"/>
      <c r="C882" s="218"/>
      <c r="D882" s="209"/>
      <c r="E882" s="219">
        <f t="shared" si="14"/>
        <v>0</v>
      </c>
      <c r="F882" s="219"/>
      <c r="G882" s="219"/>
      <c r="H882" s="219"/>
      <c r="I882" s="219"/>
      <c r="J882" s="219"/>
      <c r="K882" s="219"/>
      <c r="L882" s="219"/>
      <c r="M882" s="219"/>
      <c r="N882" s="219"/>
      <c r="O882" s="210"/>
      <c r="P882" s="210"/>
      <c r="Q882" s="210"/>
      <c r="R882" s="210"/>
      <c r="S882" s="210"/>
    </row>
    <row r="883" spans="1:19" ht="21.75" customHeight="1">
      <c r="A883" s="216"/>
      <c r="B883" s="217"/>
      <c r="C883" s="218"/>
      <c r="D883" s="209"/>
      <c r="E883" s="219">
        <f t="shared" si="14"/>
        <v>0</v>
      </c>
      <c r="F883" s="219"/>
      <c r="G883" s="219"/>
      <c r="H883" s="219"/>
      <c r="I883" s="219"/>
      <c r="J883" s="219"/>
      <c r="K883" s="219"/>
      <c r="L883" s="219"/>
      <c r="M883" s="219"/>
      <c r="N883" s="219"/>
      <c r="O883" s="210"/>
      <c r="P883" s="210"/>
      <c r="Q883" s="210"/>
      <c r="R883" s="210"/>
      <c r="S883" s="210"/>
    </row>
    <row r="884" spans="1:19" ht="21.75" customHeight="1">
      <c r="A884" s="216"/>
      <c r="B884" s="217"/>
      <c r="C884" s="218"/>
      <c r="D884" s="209"/>
      <c r="E884" s="219">
        <f t="shared" si="14"/>
        <v>0</v>
      </c>
      <c r="F884" s="219"/>
      <c r="G884" s="219"/>
      <c r="H884" s="219"/>
      <c r="I884" s="219"/>
      <c r="J884" s="219"/>
      <c r="K884" s="219"/>
      <c r="L884" s="219"/>
      <c r="M884" s="219"/>
      <c r="N884" s="219"/>
      <c r="O884" s="210"/>
      <c r="P884" s="210"/>
      <c r="Q884" s="210"/>
      <c r="R884" s="210"/>
      <c r="S884" s="210"/>
    </row>
    <row r="885" spans="1:19" ht="21.75" customHeight="1">
      <c r="A885" s="216"/>
      <c r="B885" s="217"/>
      <c r="C885" s="218"/>
      <c r="D885" s="209"/>
      <c r="E885" s="219">
        <f t="shared" si="14"/>
        <v>0</v>
      </c>
      <c r="F885" s="219"/>
      <c r="G885" s="219"/>
      <c r="H885" s="219"/>
      <c r="I885" s="219"/>
      <c r="J885" s="219"/>
      <c r="K885" s="219"/>
      <c r="L885" s="219"/>
      <c r="M885" s="219"/>
      <c r="N885" s="219"/>
      <c r="O885" s="210"/>
      <c r="P885" s="210"/>
      <c r="Q885" s="210"/>
      <c r="R885" s="210"/>
      <c r="S885" s="210"/>
    </row>
    <row r="886" spans="1:19" ht="21.75" customHeight="1">
      <c r="A886" s="216"/>
      <c r="B886" s="217"/>
      <c r="C886" s="218"/>
      <c r="D886" s="209"/>
      <c r="E886" s="219">
        <f t="shared" si="14"/>
        <v>0</v>
      </c>
      <c r="F886" s="219"/>
      <c r="G886" s="219"/>
      <c r="H886" s="219"/>
      <c r="I886" s="219"/>
      <c r="J886" s="219"/>
      <c r="K886" s="219"/>
      <c r="L886" s="219"/>
      <c r="M886" s="219"/>
      <c r="N886" s="219"/>
      <c r="O886" s="210"/>
      <c r="P886" s="210"/>
      <c r="Q886" s="210"/>
      <c r="R886" s="210"/>
      <c r="S886" s="210"/>
    </row>
    <row r="887" spans="1:19" ht="21.75" customHeight="1">
      <c r="A887" s="216"/>
      <c r="B887" s="217"/>
      <c r="C887" s="218"/>
      <c r="D887" s="209"/>
      <c r="E887" s="219">
        <f t="shared" si="14"/>
        <v>0</v>
      </c>
      <c r="F887" s="219"/>
      <c r="G887" s="219"/>
      <c r="H887" s="219"/>
      <c r="I887" s="219"/>
      <c r="J887" s="219"/>
      <c r="K887" s="219"/>
      <c r="L887" s="219"/>
      <c r="M887" s="219"/>
      <c r="N887" s="219"/>
      <c r="O887" s="210"/>
      <c r="P887" s="210"/>
      <c r="Q887" s="210"/>
      <c r="R887" s="210"/>
      <c r="S887" s="210"/>
    </row>
    <row r="888" spans="1:19" ht="21.75" customHeight="1">
      <c r="A888" s="216"/>
      <c r="B888" s="217"/>
      <c r="C888" s="218"/>
      <c r="D888" s="209"/>
      <c r="E888" s="219">
        <f t="shared" si="14"/>
        <v>0</v>
      </c>
      <c r="F888" s="219"/>
      <c r="G888" s="219"/>
      <c r="H888" s="219"/>
      <c r="I888" s="219"/>
      <c r="J888" s="219"/>
      <c r="K888" s="219"/>
      <c r="L888" s="219"/>
      <c r="M888" s="219"/>
      <c r="N888" s="219"/>
      <c r="O888" s="210"/>
      <c r="P888" s="210"/>
      <c r="Q888" s="210"/>
      <c r="R888" s="210"/>
      <c r="S888" s="210"/>
    </row>
    <row r="889" spans="1:19" ht="21.75" customHeight="1">
      <c r="A889" s="216"/>
      <c r="B889" s="217"/>
      <c r="C889" s="218"/>
      <c r="D889" s="209"/>
      <c r="E889" s="219">
        <f t="shared" si="14"/>
        <v>0</v>
      </c>
      <c r="F889" s="219"/>
      <c r="G889" s="219"/>
      <c r="H889" s="219"/>
      <c r="I889" s="219"/>
      <c r="J889" s="219"/>
      <c r="K889" s="219"/>
      <c r="L889" s="219"/>
      <c r="M889" s="219"/>
      <c r="N889" s="219"/>
      <c r="O889" s="210"/>
      <c r="P889" s="210"/>
      <c r="Q889" s="210"/>
      <c r="R889" s="210"/>
      <c r="S889" s="210"/>
    </row>
    <row r="890" spans="1:19" ht="21.75" customHeight="1">
      <c r="A890" s="216"/>
      <c r="B890" s="217"/>
      <c r="C890" s="218"/>
      <c r="D890" s="209"/>
      <c r="E890" s="219">
        <f t="shared" si="14"/>
        <v>0</v>
      </c>
      <c r="F890" s="219"/>
      <c r="G890" s="219"/>
      <c r="H890" s="219"/>
      <c r="I890" s="219"/>
      <c r="J890" s="219"/>
      <c r="K890" s="219"/>
      <c r="L890" s="219"/>
      <c r="M890" s="219"/>
      <c r="N890" s="219"/>
      <c r="O890" s="210"/>
      <c r="P890" s="210"/>
      <c r="Q890" s="210"/>
      <c r="R890" s="210"/>
      <c r="S890" s="210"/>
    </row>
    <row r="891" spans="1:19" ht="21.75" customHeight="1">
      <c r="A891" s="216"/>
      <c r="B891" s="217"/>
      <c r="C891" s="218"/>
      <c r="D891" s="209"/>
      <c r="E891" s="219">
        <f t="shared" si="14"/>
        <v>0</v>
      </c>
      <c r="F891" s="219"/>
      <c r="G891" s="219"/>
      <c r="H891" s="219"/>
      <c r="I891" s="219"/>
      <c r="J891" s="219"/>
      <c r="K891" s="219"/>
      <c r="L891" s="219"/>
      <c r="M891" s="219"/>
      <c r="N891" s="219"/>
      <c r="O891" s="210"/>
      <c r="P891" s="210"/>
      <c r="Q891" s="210"/>
      <c r="R891" s="210"/>
      <c r="S891" s="210"/>
    </row>
    <row r="892" spans="1:19" ht="21.75" customHeight="1">
      <c r="A892" s="216"/>
      <c r="B892" s="217"/>
      <c r="C892" s="218"/>
      <c r="D892" s="209"/>
      <c r="E892" s="219">
        <f t="shared" si="14"/>
        <v>0</v>
      </c>
      <c r="F892" s="219"/>
      <c r="G892" s="219"/>
      <c r="H892" s="219"/>
      <c r="I892" s="219"/>
      <c r="J892" s="219"/>
      <c r="K892" s="219"/>
      <c r="L892" s="219"/>
      <c r="M892" s="219"/>
      <c r="N892" s="219"/>
      <c r="O892" s="210"/>
      <c r="P892" s="210"/>
      <c r="Q892" s="210"/>
      <c r="R892" s="210"/>
      <c r="S892" s="210"/>
    </row>
    <row r="893" spans="1:19" ht="21.75" customHeight="1">
      <c r="A893" s="216"/>
      <c r="B893" s="217"/>
      <c r="C893" s="218"/>
      <c r="D893" s="209"/>
      <c r="E893" s="219">
        <f t="shared" si="14"/>
        <v>0</v>
      </c>
      <c r="F893" s="219"/>
      <c r="G893" s="219"/>
      <c r="H893" s="219"/>
      <c r="I893" s="219"/>
      <c r="J893" s="219"/>
      <c r="K893" s="219"/>
      <c r="L893" s="219"/>
      <c r="M893" s="219"/>
      <c r="N893" s="219"/>
      <c r="O893" s="210"/>
      <c r="P893" s="210"/>
      <c r="Q893" s="210"/>
      <c r="R893" s="210"/>
      <c r="S893" s="210"/>
    </row>
    <row r="894" spans="1:19" ht="21.75" customHeight="1">
      <c r="A894" s="216"/>
      <c r="B894" s="217"/>
      <c r="C894" s="218"/>
      <c r="D894" s="209"/>
      <c r="E894" s="219">
        <f t="shared" si="14"/>
        <v>0</v>
      </c>
      <c r="F894" s="219"/>
      <c r="G894" s="219"/>
      <c r="H894" s="219"/>
      <c r="I894" s="219"/>
      <c r="J894" s="219"/>
      <c r="K894" s="219"/>
      <c r="L894" s="219"/>
      <c r="M894" s="219"/>
      <c r="N894" s="219"/>
      <c r="O894" s="210"/>
      <c r="P894" s="210"/>
      <c r="Q894" s="210"/>
      <c r="R894" s="210"/>
      <c r="S894" s="210"/>
    </row>
    <row r="895" spans="1:19" ht="21.75" customHeight="1">
      <c r="A895" s="216"/>
      <c r="B895" s="217"/>
      <c r="C895" s="218"/>
      <c r="D895" s="209"/>
      <c r="E895" s="219">
        <f t="shared" si="14"/>
        <v>0</v>
      </c>
      <c r="F895" s="219"/>
      <c r="G895" s="219"/>
      <c r="H895" s="219"/>
      <c r="I895" s="219"/>
      <c r="J895" s="219"/>
      <c r="K895" s="219"/>
      <c r="L895" s="219"/>
      <c r="M895" s="219"/>
      <c r="N895" s="219"/>
      <c r="O895" s="210"/>
      <c r="P895" s="210"/>
      <c r="Q895" s="210"/>
      <c r="R895" s="210"/>
      <c r="S895" s="210"/>
    </row>
    <row r="896" spans="1:19" ht="21.75" customHeight="1">
      <c r="A896" s="216"/>
      <c r="B896" s="217"/>
      <c r="C896" s="218"/>
      <c r="D896" s="209"/>
      <c r="E896" s="219">
        <f t="shared" si="14"/>
        <v>0</v>
      </c>
      <c r="F896" s="219"/>
      <c r="G896" s="219"/>
      <c r="H896" s="219"/>
      <c r="I896" s="219"/>
      <c r="J896" s="219"/>
      <c r="K896" s="219"/>
      <c r="L896" s="219"/>
      <c r="M896" s="219"/>
      <c r="N896" s="219"/>
      <c r="O896" s="210"/>
      <c r="P896" s="210"/>
      <c r="Q896" s="210"/>
      <c r="R896" s="210"/>
      <c r="S896" s="210"/>
    </row>
    <row r="897" spans="1:19" ht="21.75" customHeight="1">
      <c r="A897" s="216"/>
      <c r="B897" s="217"/>
      <c r="C897" s="218"/>
      <c r="D897" s="209"/>
      <c r="E897" s="219">
        <f t="shared" ref="E897:E907" si="15">SUM(F897:O897)</f>
        <v>0</v>
      </c>
      <c r="F897" s="219"/>
      <c r="G897" s="219"/>
      <c r="H897" s="219"/>
      <c r="I897" s="219"/>
      <c r="J897" s="219"/>
      <c r="K897" s="219"/>
      <c r="L897" s="219"/>
      <c r="M897" s="219"/>
      <c r="N897" s="219"/>
      <c r="O897" s="210"/>
      <c r="P897" s="210"/>
      <c r="Q897" s="210"/>
      <c r="R897" s="210"/>
      <c r="S897" s="210"/>
    </row>
    <row r="898" spans="1:19" ht="21.75" customHeight="1">
      <c r="A898" s="216"/>
      <c r="B898" s="217"/>
      <c r="C898" s="218"/>
      <c r="D898" s="209"/>
      <c r="E898" s="219">
        <f t="shared" si="15"/>
        <v>0</v>
      </c>
      <c r="F898" s="219"/>
      <c r="G898" s="219"/>
      <c r="H898" s="219"/>
      <c r="I898" s="219"/>
      <c r="J898" s="219"/>
      <c r="K898" s="219"/>
      <c r="L898" s="219"/>
      <c r="M898" s="219"/>
      <c r="N898" s="219"/>
      <c r="O898" s="210"/>
      <c r="P898" s="210"/>
      <c r="Q898" s="210"/>
      <c r="R898" s="210"/>
      <c r="S898" s="210"/>
    </row>
    <row r="899" spans="1:19" ht="21.75" customHeight="1">
      <c r="A899" s="216"/>
      <c r="B899" s="217"/>
      <c r="C899" s="218"/>
      <c r="D899" s="209"/>
      <c r="E899" s="219">
        <f t="shared" si="15"/>
        <v>0</v>
      </c>
      <c r="F899" s="219"/>
      <c r="G899" s="219"/>
      <c r="H899" s="219"/>
      <c r="I899" s="219"/>
      <c r="J899" s="219"/>
      <c r="K899" s="219"/>
      <c r="L899" s="219"/>
      <c r="M899" s="219"/>
      <c r="N899" s="219"/>
      <c r="O899" s="210"/>
      <c r="P899" s="210"/>
      <c r="Q899" s="210"/>
      <c r="R899" s="210"/>
      <c r="S899" s="210"/>
    </row>
    <row r="900" spans="1:19" ht="21.75" customHeight="1">
      <c r="A900" s="216"/>
      <c r="B900" s="217"/>
      <c r="C900" s="218"/>
      <c r="D900" s="209"/>
      <c r="E900" s="219">
        <f t="shared" si="15"/>
        <v>0</v>
      </c>
      <c r="F900" s="219"/>
      <c r="G900" s="219"/>
      <c r="H900" s="219"/>
      <c r="I900" s="219"/>
      <c r="J900" s="219"/>
      <c r="K900" s="219"/>
      <c r="L900" s="219"/>
      <c r="M900" s="219"/>
      <c r="N900" s="219"/>
      <c r="O900" s="210"/>
      <c r="P900" s="210"/>
      <c r="Q900" s="210"/>
      <c r="R900" s="210"/>
      <c r="S900" s="210"/>
    </row>
    <row r="901" spans="1:19" ht="21.75" customHeight="1">
      <c r="A901" s="216"/>
      <c r="B901" s="217"/>
      <c r="C901" s="218"/>
      <c r="D901" s="209"/>
      <c r="E901" s="219">
        <f t="shared" si="15"/>
        <v>0</v>
      </c>
      <c r="F901" s="219"/>
      <c r="G901" s="219"/>
      <c r="H901" s="219"/>
      <c r="I901" s="219"/>
      <c r="J901" s="219"/>
      <c r="K901" s="219"/>
      <c r="L901" s="219"/>
      <c r="M901" s="219"/>
      <c r="N901" s="219"/>
      <c r="O901" s="210"/>
      <c r="P901" s="210"/>
      <c r="Q901" s="210"/>
      <c r="R901" s="210"/>
      <c r="S901" s="210"/>
    </row>
    <row r="902" spans="1:19" ht="21.75" customHeight="1">
      <c r="A902" s="216"/>
      <c r="B902" s="217"/>
      <c r="C902" s="218"/>
      <c r="D902" s="209"/>
      <c r="E902" s="219">
        <f t="shared" si="15"/>
        <v>0</v>
      </c>
      <c r="F902" s="219"/>
      <c r="G902" s="219"/>
      <c r="H902" s="219"/>
      <c r="I902" s="219"/>
      <c r="J902" s="219"/>
      <c r="K902" s="219"/>
      <c r="L902" s="219"/>
      <c r="M902" s="219"/>
      <c r="N902" s="219"/>
      <c r="O902" s="210"/>
      <c r="P902" s="210"/>
      <c r="Q902" s="210"/>
      <c r="R902" s="210"/>
      <c r="S902" s="210"/>
    </row>
    <row r="903" spans="1:19" ht="21.75" customHeight="1">
      <c r="A903" s="216"/>
      <c r="B903" s="217"/>
      <c r="C903" s="218"/>
      <c r="D903" s="209"/>
      <c r="E903" s="219">
        <f t="shared" si="15"/>
        <v>0</v>
      </c>
      <c r="F903" s="219"/>
      <c r="G903" s="219"/>
      <c r="H903" s="219"/>
      <c r="I903" s="219"/>
      <c r="J903" s="219"/>
      <c r="K903" s="219"/>
      <c r="L903" s="219"/>
      <c r="M903" s="219"/>
      <c r="N903" s="219"/>
      <c r="O903" s="210"/>
      <c r="P903" s="210"/>
      <c r="Q903" s="210"/>
      <c r="R903" s="210"/>
      <c r="S903" s="210"/>
    </row>
    <row r="904" spans="1:19" ht="21.75" customHeight="1">
      <c r="A904" s="216"/>
      <c r="B904" s="217"/>
      <c r="C904" s="218"/>
      <c r="D904" s="209"/>
      <c r="E904" s="219">
        <f t="shared" si="15"/>
        <v>0</v>
      </c>
      <c r="F904" s="219"/>
      <c r="G904" s="219"/>
      <c r="H904" s="219"/>
      <c r="I904" s="219"/>
      <c r="J904" s="219"/>
      <c r="K904" s="219"/>
      <c r="L904" s="219"/>
      <c r="M904" s="219"/>
      <c r="N904" s="219"/>
      <c r="O904" s="210"/>
      <c r="P904" s="210"/>
      <c r="Q904" s="210"/>
      <c r="R904" s="210"/>
      <c r="S904" s="210"/>
    </row>
    <row r="905" spans="1:19" ht="21.75" customHeight="1">
      <c r="A905" s="216"/>
      <c r="B905" s="217"/>
      <c r="C905" s="218"/>
      <c r="D905" s="209"/>
      <c r="E905" s="219">
        <f t="shared" si="15"/>
        <v>0</v>
      </c>
      <c r="F905" s="219"/>
      <c r="G905" s="219"/>
      <c r="H905" s="219"/>
      <c r="I905" s="219"/>
      <c r="J905" s="219"/>
      <c r="K905" s="219"/>
      <c r="L905" s="219"/>
      <c r="M905" s="219"/>
      <c r="N905" s="219"/>
      <c r="O905" s="210"/>
      <c r="P905" s="210"/>
      <c r="Q905" s="210"/>
      <c r="R905" s="210"/>
      <c r="S905" s="210"/>
    </row>
    <row r="906" spans="1:19" ht="21.75" customHeight="1">
      <c r="A906" s="216"/>
      <c r="B906" s="217"/>
      <c r="C906" s="218"/>
      <c r="D906" s="209"/>
      <c r="E906" s="219">
        <f t="shared" si="15"/>
        <v>0</v>
      </c>
      <c r="F906" s="219"/>
      <c r="G906" s="219"/>
      <c r="H906" s="219"/>
      <c r="I906" s="219"/>
      <c r="J906" s="219"/>
      <c r="K906" s="219"/>
      <c r="L906" s="219"/>
      <c r="M906" s="219"/>
      <c r="N906" s="219"/>
      <c r="O906" s="210"/>
      <c r="P906" s="210"/>
      <c r="Q906" s="210"/>
      <c r="R906" s="210"/>
      <c r="S906" s="210"/>
    </row>
    <row r="907" spans="1:19" ht="21.75" customHeight="1">
      <c r="A907" s="216"/>
      <c r="B907" s="217"/>
      <c r="C907" s="218"/>
      <c r="D907" s="209"/>
      <c r="E907" s="219">
        <f t="shared" si="15"/>
        <v>0</v>
      </c>
      <c r="F907" s="219"/>
      <c r="G907" s="219"/>
      <c r="H907" s="219"/>
      <c r="I907" s="219"/>
      <c r="J907" s="219"/>
      <c r="K907" s="219"/>
      <c r="L907" s="219"/>
      <c r="M907" s="219"/>
      <c r="N907" s="219"/>
      <c r="O907" s="210"/>
      <c r="P907" s="210"/>
      <c r="Q907" s="210"/>
      <c r="R907" s="210"/>
      <c r="S907" s="210"/>
    </row>
  </sheetData>
  <mergeCells count="1">
    <mergeCell ref="A1:B1"/>
  </mergeCell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E22C-D5FB-0844-9CF7-248B3AC979A8}">
  <dimension ref="A1:AD922"/>
  <sheetViews>
    <sheetView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K1" sqref="K1"/>
    </sheetView>
  </sheetViews>
  <sheetFormatPr baseColWidth="10" defaultColWidth="16" defaultRowHeight="21"/>
  <cols>
    <col min="1" max="1" width="16" style="271"/>
    <col min="2" max="2" width="16" style="272"/>
    <col min="3" max="3" width="16" style="247"/>
    <col min="4" max="4" width="16" style="273"/>
    <col min="5" max="19" width="16" style="247"/>
    <col min="20" max="16384" width="16" style="243"/>
  </cols>
  <sheetData>
    <row r="1" spans="1:30" ht="30.75" customHeight="1">
      <c r="A1" s="413" t="s">
        <v>347</v>
      </c>
      <c r="B1" s="414"/>
      <c r="C1" s="274">
        <f>+F1*C3</f>
        <v>15387.65366</v>
      </c>
      <c r="D1" s="244"/>
      <c r="E1" s="245" t="s">
        <v>397</v>
      </c>
      <c r="F1" s="246">
        <f>+G1/+G3</f>
        <v>7.8460000000000001</v>
      </c>
      <c r="G1" s="247">
        <f>-'DS SAV'!G3</f>
        <v>196150</v>
      </c>
      <c r="H1" s="245">
        <f>+H5*$F$1</f>
        <v>0</v>
      </c>
      <c r="I1" s="245">
        <f>+I3*$F$1</f>
        <v>-100.35034</v>
      </c>
      <c r="J1" s="245">
        <f>+J3*$F$1</f>
        <v>84.658339999999995</v>
      </c>
      <c r="K1" s="245">
        <f>+K3*$F$1</f>
        <v>211553.34565999999</v>
      </c>
      <c r="L1" s="245">
        <f>+L3*$F$1</f>
        <v>-392300</v>
      </c>
      <c r="M1" s="245">
        <f>+M5*$F$1</f>
        <v>0</v>
      </c>
      <c r="N1" s="245"/>
      <c r="O1" s="245"/>
      <c r="P1" s="245"/>
      <c r="Q1" s="245"/>
      <c r="R1" s="245"/>
      <c r="S1" s="245"/>
      <c r="T1" s="248"/>
      <c r="U1" s="248"/>
      <c r="V1" s="248"/>
      <c r="W1" s="248"/>
      <c r="X1" s="248"/>
    </row>
    <row r="2" spans="1:30" s="250" customFormat="1" ht="30.75" customHeight="1">
      <c r="A2" s="249" t="s">
        <v>459</v>
      </c>
      <c r="C2" s="275"/>
      <c r="D2" s="251"/>
      <c r="E2" s="251" t="s">
        <v>407</v>
      </c>
      <c r="F2" s="251">
        <v>10200</v>
      </c>
      <c r="G2" s="250">
        <v>10300</v>
      </c>
      <c r="H2" s="251">
        <v>21000</v>
      </c>
      <c r="I2" s="251">
        <v>60100</v>
      </c>
      <c r="J2" s="251">
        <v>40200</v>
      </c>
      <c r="K2" s="251">
        <v>12000</v>
      </c>
      <c r="L2" s="251">
        <v>12000</v>
      </c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</row>
    <row r="3" spans="1:30" ht="30.75" customHeight="1">
      <c r="A3" s="252" t="s">
        <v>12</v>
      </c>
      <c r="B3" s="253" t="s">
        <v>1</v>
      </c>
      <c r="C3" s="267">
        <f>SUM(C5:C91)</f>
        <v>1961.21</v>
      </c>
      <c r="D3" s="244"/>
      <c r="E3" s="254">
        <f>SUM(G3:Y3)</f>
        <v>1961.2099999999991</v>
      </c>
      <c r="F3" s="245">
        <f t="shared" ref="F3:M3" si="0">SUM(F5:F117)</f>
        <v>0</v>
      </c>
      <c r="G3" s="245">
        <f t="shared" si="0"/>
        <v>25000</v>
      </c>
      <c r="H3" s="245">
        <f t="shared" si="0"/>
        <v>0</v>
      </c>
      <c r="I3" s="245">
        <f t="shared" si="0"/>
        <v>-12.790000000000001</v>
      </c>
      <c r="J3" s="245">
        <f t="shared" si="0"/>
        <v>10.79</v>
      </c>
      <c r="K3" s="245">
        <f t="shared" si="0"/>
        <v>26963.21</v>
      </c>
      <c r="L3" s="245">
        <f t="shared" si="0"/>
        <v>-50000</v>
      </c>
      <c r="M3" s="245">
        <f t="shared" si="0"/>
        <v>0</v>
      </c>
      <c r="N3" s="245"/>
      <c r="O3" s="245"/>
      <c r="P3" s="248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</row>
    <row r="4" spans="1:30" ht="36" customHeight="1">
      <c r="A4" s="255" t="s">
        <v>2</v>
      </c>
      <c r="B4" s="256" t="s">
        <v>1</v>
      </c>
      <c r="C4" s="258" t="s">
        <v>4</v>
      </c>
      <c r="D4" s="257" t="s">
        <v>6</v>
      </c>
      <c r="E4" s="258" t="s">
        <v>7</v>
      </c>
      <c r="F4" s="259" t="s">
        <v>408</v>
      </c>
      <c r="G4" s="259" t="s">
        <v>405</v>
      </c>
      <c r="H4" s="259" t="s">
        <v>349</v>
      </c>
      <c r="I4" s="259" t="s">
        <v>348</v>
      </c>
      <c r="J4" s="259" t="s">
        <v>370</v>
      </c>
      <c r="K4" s="259" t="s">
        <v>524</v>
      </c>
      <c r="L4" s="259" t="s">
        <v>524</v>
      </c>
      <c r="M4" s="259" t="s">
        <v>10</v>
      </c>
      <c r="N4" s="259"/>
      <c r="O4" s="259"/>
      <c r="P4" s="259"/>
      <c r="Q4" s="259"/>
      <c r="R4" s="259"/>
      <c r="S4" s="259"/>
      <c r="T4" s="260"/>
      <c r="U4" s="261"/>
      <c r="V4" s="261"/>
      <c r="W4" s="261"/>
      <c r="X4" s="259"/>
      <c r="Y4" s="259"/>
      <c r="Z4" s="259"/>
      <c r="AA4" s="259"/>
      <c r="AB4" s="259"/>
      <c r="AC4" s="259"/>
      <c r="AD4" s="259"/>
    </row>
    <row r="5" spans="1:30" ht="21.75" customHeight="1">
      <c r="A5" s="262">
        <v>45000</v>
      </c>
      <c r="B5" s="253">
        <f>+C5</f>
        <v>14463.21</v>
      </c>
      <c r="C5" s="274">
        <f>+E5</f>
        <v>14463.21</v>
      </c>
      <c r="D5" s="243" t="s">
        <v>429</v>
      </c>
      <c r="E5" s="245">
        <f t="shared" ref="E5:E13" si="1">SUM(F5:T5)</f>
        <v>14463.21</v>
      </c>
      <c r="F5" s="245"/>
      <c r="G5" s="245"/>
      <c r="H5" s="245"/>
      <c r="I5" s="245"/>
      <c r="J5" s="245"/>
      <c r="K5" s="245">
        <f>14463.21</f>
        <v>14463.21</v>
      </c>
      <c r="L5" s="245"/>
      <c r="M5" s="245"/>
      <c r="N5" s="245"/>
      <c r="O5" s="245"/>
      <c r="P5" s="245"/>
      <c r="Q5" s="245"/>
      <c r="R5" s="245"/>
      <c r="S5" s="245"/>
      <c r="T5" s="248"/>
      <c r="U5" s="248"/>
      <c r="V5" s="248"/>
      <c r="W5" s="248"/>
      <c r="X5" s="248"/>
    </row>
    <row r="6" spans="1:30" ht="21.75" customHeight="1">
      <c r="A6" s="262">
        <v>45017</v>
      </c>
      <c r="B6" s="253">
        <f>+B5+C6</f>
        <v>14464.919999999998</v>
      </c>
      <c r="C6" s="274">
        <f>+E6</f>
        <v>1.71</v>
      </c>
      <c r="D6" s="244" t="s">
        <v>438</v>
      </c>
      <c r="E6" s="245">
        <f t="shared" si="1"/>
        <v>1.71</v>
      </c>
      <c r="F6" s="245"/>
      <c r="G6" s="245"/>
      <c r="H6" s="245"/>
      <c r="I6" s="245"/>
      <c r="J6" s="245">
        <v>1.71</v>
      </c>
      <c r="K6" s="245"/>
      <c r="L6" s="245"/>
      <c r="M6" s="245"/>
      <c r="N6" s="245"/>
      <c r="O6" s="245"/>
      <c r="P6" s="245"/>
      <c r="Q6" s="245"/>
      <c r="R6" s="245"/>
      <c r="S6" s="245"/>
      <c r="T6" s="248"/>
      <c r="U6" s="248"/>
      <c r="V6" s="248"/>
      <c r="W6" s="248"/>
      <c r="X6" s="248"/>
    </row>
    <row r="7" spans="1:30" ht="21.75" customHeight="1">
      <c r="A7" s="262">
        <v>45044</v>
      </c>
      <c r="B7" s="253">
        <f t="shared" ref="B7:B13" si="2">+B6+C7</f>
        <v>26964.92</v>
      </c>
      <c r="C7" s="274">
        <f t="shared" ref="C7:C13" si="3">+E7</f>
        <v>12500</v>
      </c>
      <c r="D7" s="243" t="s">
        <v>437</v>
      </c>
      <c r="E7" s="245">
        <f t="shared" si="1"/>
        <v>12500</v>
      </c>
      <c r="F7" s="245"/>
      <c r="G7" s="245"/>
      <c r="H7" s="245"/>
      <c r="I7" s="245"/>
      <c r="J7" s="245"/>
      <c r="K7" s="245">
        <f>12500</f>
        <v>12500</v>
      </c>
      <c r="L7" s="245"/>
      <c r="M7" s="245"/>
      <c r="N7" s="245"/>
      <c r="O7" s="245"/>
      <c r="P7" s="245"/>
      <c r="Q7" s="245"/>
      <c r="R7" s="245"/>
      <c r="S7" s="245"/>
      <c r="T7" s="248"/>
      <c r="U7" s="248"/>
      <c r="V7" s="248"/>
      <c r="W7" s="248"/>
      <c r="X7" s="248"/>
    </row>
    <row r="8" spans="1:30" ht="21.75" customHeight="1">
      <c r="A8" s="262">
        <v>45048</v>
      </c>
      <c r="B8" s="253">
        <f t="shared" si="2"/>
        <v>26968.19</v>
      </c>
      <c r="C8" s="274">
        <f t="shared" si="3"/>
        <v>3.27</v>
      </c>
      <c r="D8" s="244" t="s">
        <v>438</v>
      </c>
      <c r="E8" s="245">
        <f t="shared" si="1"/>
        <v>3.27</v>
      </c>
      <c r="F8" s="245"/>
      <c r="G8" s="245"/>
      <c r="H8" s="245"/>
      <c r="I8" s="245"/>
      <c r="J8" s="245">
        <v>3.27</v>
      </c>
      <c r="K8" s="245"/>
      <c r="L8" s="245"/>
      <c r="M8" s="245"/>
      <c r="N8" s="245"/>
      <c r="O8" s="245"/>
      <c r="P8" s="245"/>
      <c r="Q8" s="245"/>
      <c r="R8" s="245"/>
      <c r="S8" s="245"/>
      <c r="T8" s="248"/>
      <c r="U8" s="248"/>
      <c r="V8" s="248"/>
      <c r="W8" s="248"/>
      <c r="X8" s="248"/>
    </row>
    <row r="9" spans="1:30" ht="21.75" customHeight="1">
      <c r="A9" s="262">
        <v>45079</v>
      </c>
      <c r="B9" s="253">
        <f t="shared" si="2"/>
        <v>26974</v>
      </c>
      <c r="C9" s="274">
        <f t="shared" si="3"/>
        <v>5.81</v>
      </c>
      <c r="D9" s="244" t="s">
        <v>438</v>
      </c>
      <c r="E9" s="245">
        <f t="shared" si="1"/>
        <v>5.81</v>
      </c>
      <c r="F9" s="245"/>
      <c r="G9" s="245"/>
      <c r="H9" s="245"/>
      <c r="I9" s="245"/>
      <c r="J9" s="245">
        <v>5.81</v>
      </c>
      <c r="K9" s="245"/>
      <c r="L9" s="245"/>
      <c r="M9" s="245"/>
      <c r="N9" s="245"/>
      <c r="O9" s="245"/>
      <c r="P9" s="245"/>
      <c r="Q9" s="245"/>
      <c r="R9" s="245"/>
      <c r="S9" s="245"/>
      <c r="T9" s="248"/>
      <c r="U9" s="248"/>
      <c r="V9" s="248"/>
      <c r="W9" s="248"/>
      <c r="X9" s="248"/>
    </row>
    <row r="10" spans="1:30" ht="21.75" customHeight="1">
      <c r="A10" s="262">
        <v>45089</v>
      </c>
      <c r="B10" s="253">
        <f t="shared" si="2"/>
        <v>51974</v>
      </c>
      <c r="C10" s="274">
        <f t="shared" si="3"/>
        <v>25000</v>
      </c>
      <c r="D10" s="244" t="s">
        <v>456</v>
      </c>
      <c r="E10" s="245">
        <f t="shared" si="1"/>
        <v>25000</v>
      </c>
      <c r="F10" s="245"/>
      <c r="G10" s="245">
        <v>25000</v>
      </c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8"/>
      <c r="U10" s="248"/>
      <c r="V10" s="248"/>
      <c r="W10" s="248"/>
      <c r="X10" s="248"/>
    </row>
    <row r="11" spans="1:30" ht="21.75" customHeight="1">
      <c r="A11" s="262">
        <v>45091</v>
      </c>
      <c r="B11" s="253">
        <f t="shared" si="2"/>
        <v>1974</v>
      </c>
      <c r="C11" s="274">
        <f t="shared" si="3"/>
        <v>-50000</v>
      </c>
      <c r="D11" s="244" t="s">
        <v>457</v>
      </c>
      <c r="E11" s="245">
        <f t="shared" si="1"/>
        <v>-50000</v>
      </c>
      <c r="F11" s="245"/>
      <c r="G11" s="245"/>
      <c r="H11" s="245"/>
      <c r="I11" s="245"/>
      <c r="J11" s="245"/>
      <c r="K11" s="245"/>
      <c r="L11" s="245">
        <v>-50000</v>
      </c>
      <c r="M11" s="245"/>
      <c r="N11" s="245"/>
      <c r="O11" s="245"/>
      <c r="P11" s="245"/>
      <c r="Q11" s="245"/>
      <c r="R11" s="245"/>
      <c r="S11" s="245"/>
      <c r="T11" s="248"/>
      <c r="U11" s="248"/>
      <c r="V11" s="248"/>
      <c r="W11" s="248"/>
      <c r="X11" s="248"/>
    </row>
    <row r="12" spans="1:30" ht="21.75" customHeight="1">
      <c r="A12" s="262">
        <v>45091</v>
      </c>
      <c r="B12" s="253">
        <f t="shared" si="2"/>
        <v>1963.77</v>
      </c>
      <c r="C12" s="274">
        <f t="shared" si="3"/>
        <v>-10.23</v>
      </c>
      <c r="D12" s="244" t="s">
        <v>458</v>
      </c>
      <c r="E12" s="245">
        <f t="shared" si="1"/>
        <v>-10.23</v>
      </c>
      <c r="F12" s="245"/>
      <c r="G12" s="245"/>
      <c r="H12" s="245"/>
      <c r="I12" s="245">
        <v>-10.23</v>
      </c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8"/>
      <c r="U12" s="248"/>
      <c r="V12" s="248"/>
      <c r="W12" s="248"/>
      <c r="X12" s="248"/>
    </row>
    <row r="13" spans="1:30" ht="21.75" customHeight="1">
      <c r="A13" s="262">
        <v>45091</v>
      </c>
      <c r="B13" s="253">
        <f t="shared" si="2"/>
        <v>1961.21</v>
      </c>
      <c r="C13" s="274">
        <f t="shared" si="3"/>
        <v>-2.56</v>
      </c>
      <c r="D13" s="244" t="s">
        <v>458</v>
      </c>
      <c r="E13" s="245">
        <f t="shared" si="1"/>
        <v>-2.56</v>
      </c>
      <c r="F13" s="245"/>
      <c r="G13" s="245"/>
      <c r="H13" s="245"/>
      <c r="I13" s="245">
        <v>-2.56</v>
      </c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8"/>
      <c r="U13" s="248"/>
      <c r="V13" s="248"/>
      <c r="W13" s="248"/>
      <c r="X13" s="248"/>
    </row>
    <row r="14" spans="1:30" ht="21.75" customHeight="1">
      <c r="A14" s="262"/>
      <c r="B14" s="253"/>
      <c r="C14" s="274"/>
      <c r="D14" s="244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8"/>
      <c r="U14" s="248"/>
      <c r="V14" s="248"/>
      <c r="W14" s="248"/>
      <c r="X14" s="248"/>
    </row>
    <row r="15" spans="1:30" ht="21.75" customHeight="1">
      <c r="A15" s="262"/>
      <c r="B15" s="253"/>
      <c r="C15" s="274"/>
      <c r="D15" s="244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8"/>
      <c r="U15" s="248"/>
      <c r="V15" s="248"/>
      <c r="W15" s="248"/>
      <c r="X15" s="248"/>
    </row>
    <row r="16" spans="1:30" ht="21.75" customHeight="1">
      <c r="A16" s="262"/>
      <c r="B16" s="253"/>
      <c r="C16" s="274"/>
      <c r="D16" s="244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8"/>
      <c r="U16" s="248"/>
      <c r="V16" s="248"/>
      <c r="W16" s="248"/>
      <c r="X16" s="248"/>
    </row>
    <row r="17" spans="1:24" ht="21.75" customHeight="1">
      <c r="A17" s="262"/>
      <c r="B17" s="253"/>
      <c r="C17" s="274"/>
      <c r="D17" s="244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8"/>
      <c r="U17" s="248"/>
      <c r="V17" s="248"/>
      <c r="W17" s="248"/>
      <c r="X17" s="248"/>
    </row>
    <row r="18" spans="1:24" ht="21.75" customHeight="1">
      <c r="A18" s="262"/>
      <c r="B18" s="253"/>
      <c r="C18" s="274"/>
      <c r="D18" s="244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63"/>
      <c r="U18" s="248"/>
      <c r="V18" s="248"/>
      <c r="W18" s="248"/>
      <c r="X18" s="248"/>
    </row>
    <row r="19" spans="1:24" ht="21.75" customHeight="1">
      <c r="A19" s="262"/>
      <c r="B19" s="253"/>
      <c r="C19" s="274"/>
      <c r="D19" s="244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8"/>
      <c r="U19" s="248"/>
      <c r="V19" s="248"/>
      <c r="W19" s="248"/>
      <c r="X19" s="248"/>
    </row>
    <row r="20" spans="1:24" ht="21.75" customHeight="1">
      <c r="A20" s="262"/>
      <c r="B20" s="253"/>
      <c r="C20" s="274"/>
      <c r="D20" s="244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8"/>
      <c r="U20" s="248"/>
      <c r="V20" s="248"/>
      <c r="W20" s="248"/>
      <c r="X20" s="248"/>
    </row>
    <row r="21" spans="1:24" ht="21.75" customHeight="1">
      <c r="A21" s="262"/>
      <c r="B21" s="253"/>
      <c r="C21" s="274"/>
      <c r="D21" s="244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8"/>
      <c r="U21" s="248"/>
      <c r="V21" s="248"/>
      <c r="W21" s="248"/>
      <c r="X21" s="248"/>
    </row>
    <row r="22" spans="1:24" ht="21.75" customHeight="1">
      <c r="A22" s="262"/>
      <c r="B22" s="253"/>
      <c r="C22" s="274"/>
      <c r="D22" s="244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8"/>
      <c r="U22" s="248"/>
      <c r="V22" s="248"/>
      <c r="W22" s="248"/>
      <c r="X22" s="248"/>
    </row>
    <row r="23" spans="1:24" ht="21.75" customHeight="1">
      <c r="A23" s="262"/>
      <c r="B23" s="253"/>
      <c r="C23" s="274"/>
      <c r="D23" s="244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8"/>
      <c r="U23" s="248"/>
      <c r="V23" s="248"/>
      <c r="W23" s="248"/>
      <c r="X23" s="248"/>
    </row>
    <row r="24" spans="1:24" ht="21.75" customHeight="1">
      <c r="A24" s="262"/>
      <c r="B24" s="253"/>
      <c r="C24" s="274"/>
      <c r="D24" s="244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63"/>
      <c r="U24" s="248"/>
      <c r="V24" s="248"/>
      <c r="W24" s="248"/>
      <c r="X24" s="248"/>
    </row>
    <row r="25" spans="1:24" ht="21.75" customHeight="1">
      <c r="A25" s="262"/>
      <c r="B25" s="253"/>
      <c r="C25" s="274"/>
      <c r="D25" s="244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8"/>
      <c r="U25" s="248"/>
      <c r="V25" s="248"/>
      <c r="W25" s="248"/>
      <c r="X25" s="248"/>
    </row>
    <row r="26" spans="1:24" ht="21.75" customHeight="1">
      <c r="A26" s="262"/>
      <c r="B26" s="253"/>
      <c r="C26" s="274"/>
      <c r="D26" s="244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8"/>
      <c r="U26" s="248"/>
      <c r="V26" s="248"/>
      <c r="W26" s="248"/>
      <c r="X26" s="248"/>
    </row>
    <row r="27" spans="1:24" ht="21.75" customHeight="1">
      <c r="A27" s="262"/>
      <c r="B27" s="253"/>
      <c r="C27" s="274"/>
      <c r="D27" s="244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8"/>
      <c r="U27" s="248"/>
      <c r="V27" s="248"/>
      <c r="W27" s="248"/>
      <c r="X27" s="248"/>
    </row>
    <row r="28" spans="1:24" ht="21.75" customHeight="1">
      <c r="A28" s="262"/>
      <c r="B28" s="253"/>
      <c r="C28" s="274"/>
      <c r="D28" s="244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8"/>
      <c r="U28" s="248"/>
      <c r="V28" s="248"/>
      <c r="W28" s="248"/>
      <c r="X28" s="248"/>
    </row>
    <row r="29" spans="1:24" ht="21.75" customHeight="1">
      <c r="A29" s="262"/>
      <c r="B29" s="253"/>
      <c r="C29" s="274"/>
      <c r="D29" s="244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8"/>
      <c r="U29" s="248"/>
      <c r="V29" s="248"/>
      <c r="W29" s="248"/>
      <c r="X29" s="248"/>
    </row>
    <row r="30" spans="1:24" ht="21.75" customHeight="1">
      <c r="A30" s="262"/>
      <c r="B30" s="253"/>
      <c r="C30" s="274"/>
      <c r="D30" s="244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8"/>
      <c r="U30" s="248"/>
      <c r="V30" s="248"/>
      <c r="W30" s="248"/>
      <c r="X30" s="248"/>
    </row>
    <row r="31" spans="1:24" ht="21.75" customHeight="1">
      <c r="A31" s="262"/>
      <c r="B31" s="253"/>
      <c r="C31" s="274"/>
      <c r="D31" s="244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8"/>
      <c r="U31" s="248"/>
      <c r="V31" s="248"/>
      <c r="W31" s="248"/>
      <c r="X31" s="248"/>
    </row>
    <row r="32" spans="1:24" ht="21.75" customHeight="1">
      <c r="A32" s="262"/>
      <c r="B32" s="253"/>
      <c r="C32" s="274"/>
      <c r="D32" s="244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8"/>
      <c r="U32" s="248"/>
      <c r="V32" s="248"/>
      <c r="W32" s="248"/>
      <c r="X32" s="248"/>
    </row>
    <row r="33" spans="1:24" ht="21.75" customHeight="1">
      <c r="A33" s="262"/>
      <c r="B33" s="253"/>
      <c r="C33" s="274"/>
      <c r="D33" s="244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8"/>
      <c r="U33" s="248"/>
      <c r="V33" s="248"/>
      <c r="W33" s="248"/>
      <c r="X33" s="248"/>
    </row>
    <row r="34" spans="1:24" ht="21.75" customHeight="1">
      <c r="A34" s="262"/>
      <c r="B34" s="253"/>
      <c r="C34" s="274"/>
      <c r="D34" s="244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8"/>
      <c r="U34" s="248"/>
      <c r="V34" s="248"/>
      <c r="W34" s="248"/>
      <c r="X34" s="248"/>
    </row>
    <row r="35" spans="1:24" ht="21.75" customHeight="1">
      <c r="A35" s="262"/>
      <c r="B35" s="253"/>
      <c r="C35" s="274"/>
      <c r="D35" s="244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8"/>
      <c r="U35" s="248"/>
      <c r="V35" s="248"/>
      <c r="W35" s="248"/>
      <c r="X35" s="248"/>
    </row>
    <row r="36" spans="1:24" ht="21.75" customHeight="1">
      <c r="A36" s="262"/>
      <c r="B36" s="253"/>
      <c r="C36" s="274"/>
      <c r="D36" s="244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8"/>
      <c r="U36" s="248"/>
      <c r="V36" s="248"/>
      <c r="W36" s="248"/>
      <c r="X36" s="248"/>
    </row>
    <row r="37" spans="1:24" ht="21.75" customHeight="1">
      <c r="A37" s="262"/>
      <c r="B37" s="253"/>
      <c r="C37" s="274"/>
      <c r="D37" s="244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8"/>
      <c r="U37" s="248"/>
      <c r="V37" s="248"/>
      <c r="W37" s="248"/>
      <c r="X37" s="248"/>
    </row>
    <row r="38" spans="1:24" ht="21.75" customHeight="1">
      <c r="A38" s="262"/>
      <c r="B38" s="253"/>
      <c r="C38" s="274"/>
      <c r="D38" s="244"/>
      <c r="E38" s="245"/>
      <c r="F38" s="245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8"/>
      <c r="U38" s="248"/>
      <c r="V38" s="248"/>
      <c r="W38" s="248"/>
      <c r="X38" s="248"/>
    </row>
    <row r="39" spans="1:24" ht="21.75" customHeight="1">
      <c r="A39" s="262"/>
      <c r="B39" s="253"/>
      <c r="C39" s="274"/>
      <c r="D39" s="244"/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8"/>
      <c r="U39" s="248"/>
      <c r="V39" s="248"/>
      <c r="W39" s="248"/>
      <c r="X39" s="248"/>
    </row>
    <row r="40" spans="1:24" ht="21.75" customHeight="1">
      <c r="A40" s="262"/>
      <c r="B40" s="253"/>
      <c r="C40" s="274"/>
      <c r="D40" s="244"/>
      <c r="E40" s="245"/>
      <c r="F40" s="245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8"/>
      <c r="U40" s="248"/>
      <c r="V40" s="248"/>
      <c r="W40" s="248"/>
      <c r="X40" s="248"/>
    </row>
    <row r="41" spans="1:24" ht="21.75" customHeight="1">
      <c r="A41" s="262"/>
      <c r="B41" s="253"/>
      <c r="C41" s="274"/>
      <c r="D41" s="244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245"/>
      <c r="T41" s="248"/>
      <c r="U41" s="248"/>
      <c r="V41" s="248"/>
      <c r="W41" s="248"/>
      <c r="X41" s="248"/>
    </row>
    <row r="42" spans="1:24" ht="21.75" customHeight="1">
      <c r="A42" s="262"/>
      <c r="B42" s="253"/>
      <c r="C42" s="274"/>
      <c r="D42" s="244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8"/>
      <c r="U42" s="248"/>
      <c r="V42" s="248"/>
      <c r="W42" s="248"/>
      <c r="X42" s="248"/>
    </row>
    <row r="43" spans="1:24" ht="21.75" customHeight="1">
      <c r="A43" s="262"/>
      <c r="B43" s="253"/>
      <c r="C43" s="274"/>
      <c r="D43" s="244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8"/>
      <c r="U43" s="248"/>
      <c r="V43" s="248"/>
      <c r="W43" s="248"/>
      <c r="X43" s="248"/>
    </row>
    <row r="44" spans="1:24" ht="21.75" customHeight="1">
      <c r="A44" s="262"/>
      <c r="B44" s="253"/>
      <c r="C44" s="274"/>
      <c r="D44" s="244"/>
      <c r="E44" s="245"/>
      <c r="F44" s="245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8"/>
      <c r="U44" s="248"/>
      <c r="V44" s="248"/>
      <c r="W44" s="248"/>
      <c r="X44" s="248"/>
    </row>
    <row r="45" spans="1:24" ht="21.75" customHeight="1">
      <c r="A45" s="262"/>
      <c r="B45" s="253"/>
      <c r="C45" s="274"/>
      <c r="D45" s="244"/>
      <c r="E45" s="245"/>
      <c r="F45" s="245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8"/>
      <c r="U45" s="248"/>
      <c r="V45" s="248"/>
      <c r="W45" s="248"/>
      <c r="X45" s="248"/>
    </row>
    <row r="46" spans="1:24" ht="21.75" customHeight="1">
      <c r="A46" s="262"/>
      <c r="B46" s="253"/>
      <c r="C46" s="274"/>
      <c r="D46" s="244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8"/>
      <c r="U46" s="248"/>
      <c r="V46" s="248"/>
      <c r="W46" s="248"/>
      <c r="X46" s="248"/>
    </row>
    <row r="47" spans="1:24" ht="21.75" customHeight="1">
      <c r="A47" s="262"/>
      <c r="B47" s="253"/>
      <c r="C47" s="274"/>
      <c r="D47" s="244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8"/>
      <c r="U47" s="248"/>
      <c r="V47" s="248"/>
      <c r="W47" s="248"/>
      <c r="X47" s="248"/>
    </row>
    <row r="48" spans="1:24" ht="21.75" customHeight="1">
      <c r="A48" s="262"/>
      <c r="B48" s="253"/>
      <c r="C48" s="274"/>
      <c r="D48" s="244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8"/>
      <c r="U48" s="248"/>
      <c r="V48" s="248"/>
      <c r="W48" s="248"/>
      <c r="X48" s="248"/>
    </row>
    <row r="49" spans="1:24" ht="21.75" customHeight="1">
      <c r="A49" s="262"/>
      <c r="B49" s="253"/>
      <c r="C49" s="274"/>
      <c r="D49" s="244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8"/>
      <c r="U49" s="248"/>
      <c r="V49" s="248"/>
      <c r="W49" s="248"/>
      <c r="X49" s="248"/>
    </row>
    <row r="50" spans="1:24" ht="21.75" customHeight="1">
      <c r="A50" s="262"/>
      <c r="B50" s="253"/>
      <c r="C50" s="274"/>
      <c r="D50" s="244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8"/>
      <c r="U50" s="248"/>
      <c r="V50" s="248"/>
      <c r="W50" s="248"/>
      <c r="X50" s="248"/>
    </row>
    <row r="51" spans="1:24" ht="21.75" customHeight="1">
      <c r="A51" s="262"/>
      <c r="B51" s="253"/>
      <c r="C51" s="274"/>
      <c r="D51" s="244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8"/>
      <c r="U51" s="248"/>
      <c r="V51" s="248"/>
      <c r="W51" s="248"/>
      <c r="X51" s="248"/>
    </row>
    <row r="52" spans="1:24" ht="21.75" customHeight="1">
      <c r="A52" s="262"/>
      <c r="B52" s="253"/>
      <c r="C52" s="274"/>
      <c r="D52" s="244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8"/>
      <c r="U52" s="248"/>
      <c r="V52" s="248"/>
      <c r="W52" s="248"/>
      <c r="X52" s="248"/>
    </row>
    <row r="53" spans="1:24" ht="21.75" customHeight="1">
      <c r="A53" s="262"/>
      <c r="B53" s="253"/>
      <c r="C53" s="274"/>
      <c r="D53" s="244"/>
      <c r="E53" s="245"/>
      <c r="F53" s="245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8"/>
      <c r="U53" s="248"/>
      <c r="V53" s="248"/>
      <c r="W53" s="248"/>
      <c r="X53" s="248"/>
    </row>
    <row r="54" spans="1:24" ht="21.75" customHeight="1">
      <c r="A54" s="262"/>
      <c r="B54" s="253"/>
      <c r="C54" s="274"/>
      <c r="D54" s="244"/>
      <c r="E54" s="245"/>
      <c r="F54" s="245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8"/>
      <c r="U54" s="248"/>
      <c r="V54" s="248"/>
      <c r="W54" s="248"/>
      <c r="X54" s="248"/>
    </row>
    <row r="55" spans="1:24" ht="21.75" customHeight="1">
      <c r="A55" s="262"/>
      <c r="B55" s="253"/>
      <c r="C55" s="274"/>
      <c r="D55" s="244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8"/>
      <c r="U55" s="248"/>
      <c r="V55" s="248"/>
      <c r="W55" s="248"/>
      <c r="X55" s="248"/>
    </row>
    <row r="56" spans="1:24" ht="21.75" customHeight="1">
      <c r="A56" s="262"/>
      <c r="B56" s="253"/>
      <c r="C56" s="274"/>
      <c r="D56" s="244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8"/>
      <c r="U56" s="248"/>
      <c r="V56" s="248"/>
      <c r="W56" s="248"/>
      <c r="X56" s="248"/>
    </row>
    <row r="57" spans="1:24" ht="21.75" customHeight="1">
      <c r="A57" s="262"/>
      <c r="B57" s="253"/>
      <c r="C57" s="274"/>
      <c r="D57" s="244"/>
      <c r="E57" s="245"/>
      <c r="F57" s="245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8"/>
      <c r="U57" s="248"/>
      <c r="V57" s="248"/>
      <c r="W57" s="248"/>
      <c r="X57" s="248"/>
    </row>
    <row r="58" spans="1:24" ht="21.75" customHeight="1">
      <c r="A58" s="262"/>
      <c r="B58" s="253"/>
      <c r="C58" s="274"/>
      <c r="D58" s="244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8"/>
      <c r="U58" s="248"/>
      <c r="V58" s="248"/>
      <c r="W58" s="248"/>
      <c r="X58" s="248"/>
    </row>
    <row r="59" spans="1:24" ht="21.75" customHeight="1">
      <c r="A59" s="262"/>
      <c r="B59" s="253"/>
      <c r="C59" s="274"/>
      <c r="D59" s="244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8"/>
      <c r="U59" s="248"/>
      <c r="V59" s="248"/>
      <c r="W59" s="248"/>
      <c r="X59" s="248"/>
    </row>
    <row r="60" spans="1:24" ht="21.75" customHeight="1">
      <c r="A60" s="262"/>
      <c r="B60" s="253"/>
      <c r="C60" s="274"/>
      <c r="D60" s="244"/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8"/>
      <c r="U60" s="248"/>
      <c r="V60" s="248"/>
      <c r="W60" s="248"/>
      <c r="X60" s="248"/>
    </row>
    <row r="61" spans="1:24" ht="21.75" customHeight="1">
      <c r="A61" s="262"/>
      <c r="B61" s="253"/>
      <c r="C61" s="274"/>
      <c r="D61" s="244"/>
      <c r="E61" s="245"/>
      <c r="F61" s="245"/>
      <c r="G61" s="245"/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8"/>
      <c r="U61" s="248"/>
      <c r="V61" s="248"/>
      <c r="W61" s="248"/>
      <c r="X61" s="248"/>
    </row>
    <row r="62" spans="1:24" ht="21.75" customHeight="1">
      <c r="A62" s="262"/>
      <c r="B62" s="253"/>
      <c r="C62" s="274"/>
      <c r="D62" s="244"/>
      <c r="E62" s="245"/>
      <c r="F62" s="245"/>
      <c r="G62" s="245"/>
      <c r="H62" s="264"/>
      <c r="I62" s="264"/>
      <c r="J62" s="264"/>
      <c r="K62" s="245"/>
      <c r="L62" s="245"/>
      <c r="M62" s="245"/>
      <c r="N62" s="245"/>
      <c r="O62" s="245"/>
      <c r="P62" s="245"/>
      <c r="Q62" s="245"/>
      <c r="R62" s="245"/>
      <c r="S62" s="245"/>
      <c r="T62" s="248"/>
      <c r="U62" s="248"/>
      <c r="V62" s="248"/>
      <c r="W62" s="248"/>
      <c r="X62" s="248"/>
    </row>
    <row r="63" spans="1:24" ht="21.75" customHeight="1">
      <c r="A63" s="262"/>
      <c r="B63" s="253"/>
      <c r="C63" s="274"/>
      <c r="D63" s="244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8"/>
      <c r="U63" s="248"/>
      <c r="V63" s="248"/>
      <c r="W63" s="248"/>
      <c r="X63" s="248"/>
    </row>
    <row r="64" spans="1:24" ht="21.75" customHeight="1">
      <c r="A64" s="262"/>
      <c r="B64" s="253"/>
      <c r="C64" s="274"/>
      <c r="D64" s="244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8"/>
      <c r="U64" s="248"/>
      <c r="V64" s="248"/>
      <c r="W64" s="248"/>
      <c r="X64" s="248"/>
    </row>
    <row r="65" spans="1:24" ht="21.75" customHeight="1">
      <c r="A65" s="262"/>
      <c r="B65" s="253"/>
      <c r="C65" s="274"/>
      <c r="D65" s="244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8"/>
      <c r="U65" s="248"/>
      <c r="V65" s="248"/>
      <c r="W65" s="248"/>
      <c r="X65" s="248"/>
    </row>
    <row r="66" spans="1:24" ht="21.75" customHeight="1">
      <c r="A66" s="262"/>
      <c r="B66" s="253"/>
      <c r="C66" s="274"/>
      <c r="D66" s="244"/>
      <c r="E66" s="245"/>
      <c r="F66" s="245"/>
      <c r="G66" s="245"/>
      <c r="H66" s="245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8"/>
      <c r="U66" s="248"/>
      <c r="V66" s="248"/>
      <c r="W66" s="248"/>
      <c r="X66" s="248"/>
    </row>
    <row r="67" spans="1:24" ht="21.75" customHeight="1">
      <c r="A67" s="262"/>
      <c r="B67" s="253"/>
      <c r="C67" s="274"/>
      <c r="D67" s="244"/>
      <c r="E67" s="245"/>
      <c r="F67" s="245"/>
      <c r="G67" s="245"/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8"/>
      <c r="U67" s="248"/>
      <c r="V67" s="248"/>
      <c r="W67" s="248"/>
      <c r="X67" s="248"/>
    </row>
    <row r="68" spans="1:24" ht="21.75" customHeight="1">
      <c r="A68" s="262"/>
      <c r="B68" s="253"/>
      <c r="C68" s="274"/>
      <c r="D68" s="244"/>
      <c r="E68" s="245"/>
      <c r="F68" s="245"/>
      <c r="G68" s="245"/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8"/>
      <c r="U68" s="248"/>
      <c r="V68" s="248"/>
      <c r="W68" s="248"/>
      <c r="X68" s="248"/>
    </row>
    <row r="69" spans="1:24" ht="21.75" customHeight="1">
      <c r="A69" s="262"/>
      <c r="B69" s="253"/>
      <c r="C69" s="274"/>
      <c r="D69" s="244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8"/>
      <c r="U69" s="248"/>
      <c r="V69" s="248"/>
      <c r="W69" s="248"/>
      <c r="X69" s="248"/>
    </row>
    <row r="70" spans="1:24" ht="21.75" customHeight="1">
      <c r="A70" s="262"/>
      <c r="B70" s="253"/>
      <c r="C70" s="274"/>
      <c r="D70" s="244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8"/>
      <c r="U70" s="248"/>
      <c r="V70" s="248"/>
      <c r="W70" s="248"/>
      <c r="X70" s="248"/>
    </row>
    <row r="71" spans="1:24" ht="21.75" customHeight="1">
      <c r="A71" s="262"/>
      <c r="B71" s="253"/>
      <c r="C71" s="274"/>
      <c r="D71" s="244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8"/>
      <c r="U71" s="248"/>
      <c r="V71" s="248"/>
      <c r="W71" s="248"/>
      <c r="X71" s="248"/>
    </row>
    <row r="72" spans="1:24" ht="21.75" customHeight="1">
      <c r="A72" s="262"/>
      <c r="B72" s="253"/>
      <c r="C72" s="274"/>
      <c r="D72" s="244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8"/>
      <c r="U72" s="248"/>
      <c r="V72" s="248"/>
      <c r="W72" s="248"/>
      <c r="X72" s="248"/>
    </row>
    <row r="73" spans="1:24" ht="21.75" customHeight="1">
      <c r="A73" s="262"/>
      <c r="B73" s="253"/>
      <c r="C73" s="274"/>
      <c r="D73" s="244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8"/>
      <c r="U73" s="248"/>
      <c r="V73" s="248"/>
      <c r="W73" s="248"/>
      <c r="X73" s="248"/>
    </row>
    <row r="74" spans="1:24" ht="21.75" customHeight="1">
      <c r="A74" s="262"/>
      <c r="B74" s="253"/>
      <c r="C74" s="274"/>
      <c r="D74" s="244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8"/>
      <c r="U74" s="248"/>
      <c r="V74" s="248"/>
      <c r="W74" s="248"/>
      <c r="X74" s="248"/>
    </row>
    <row r="75" spans="1:24" ht="21.75" customHeight="1">
      <c r="A75" s="262"/>
      <c r="B75" s="253"/>
      <c r="C75" s="274"/>
      <c r="D75" s="244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8"/>
      <c r="U75" s="248"/>
      <c r="V75" s="248"/>
      <c r="W75" s="248"/>
      <c r="X75" s="248"/>
    </row>
    <row r="76" spans="1:24" ht="21.75" customHeight="1">
      <c r="A76" s="262"/>
      <c r="B76" s="253"/>
      <c r="C76" s="274"/>
      <c r="D76" s="244"/>
      <c r="E76" s="245"/>
      <c r="F76" s="245"/>
      <c r="G76" s="245"/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8"/>
      <c r="U76" s="248"/>
      <c r="V76" s="248"/>
      <c r="W76" s="248"/>
      <c r="X76" s="248"/>
    </row>
    <row r="77" spans="1:24" ht="21.75" customHeight="1">
      <c r="A77" s="262"/>
      <c r="B77" s="253"/>
      <c r="C77" s="274"/>
      <c r="D77" s="244"/>
      <c r="E77" s="245"/>
      <c r="F77" s="245"/>
      <c r="G77" s="245"/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8"/>
      <c r="U77" s="248"/>
      <c r="V77" s="248"/>
      <c r="W77" s="248"/>
      <c r="X77" s="248"/>
    </row>
    <row r="78" spans="1:24" ht="21.75" customHeight="1">
      <c r="A78" s="262"/>
      <c r="B78" s="253"/>
      <c r="C78" s="274"/>
      <c r="D78" s="244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8"/>
      <c r="U78" s="248"/>
      <c r="V78" s="248"/>
      <c r="W78" s="248"/>
      <c r="X78" s="248"/>
    </row>
    <row r="79" spans="1:24" ht="21.75" customHeight="1">
      <c r="A79" s="262"/>
      <c r="B79" s="253"/>
      <c r="C79" s="274"/>
      <c r="D79" s="244"/>
      <c r="E79" s="245"/>
      <c r="F79" s="245"/>
      <c r="G79" s="245"/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5"/>
      <c r="S79" s="245"/>
      <c r="T79" s="248"/>
      <c r="U79" s="248"/>
      <c r="V79" s="248"/>
      <c r="W79" s="248"/>
      <c r="X79" s="248"/>
    </row>
    <row r="80" spans="1:24" ht="21.75" customHeight="1">
      <c r="A80" s="262"/>
      <c r="B80" s="253"/>
      <c r="C80" s="274"/>
      <c r="D80" s="244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8"/>
      <c r="U80" s="248"/>
      <c r="V80" s="248"/>
      <c r="W80" s="248"/>
      <c r="X80" s="248"/>
    </row>
    <row r="81" spans="1:24" ht="21.75" customHeight="1">
      <c r="A81" s="262"/>
      <c r="B81" s="253"/>
      <c r="C81" s="274"/>
      <c r="D81" s="244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8"/>
      <c r="U81" s="248"/>
      <c r="V81" s="248"/>
      <c r="W81" s="248"/>
      <c r="X81" s="248"/>
    </row>
    <row r="82" spans="1:24" ht="21.75" customHeight="1">
      <c r="A82" s="262"/>
      <c r="B82" s="253"/>
      <c r="C82" s="274"/>
      <c r="D82" s="244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8"/>
      <c r="U82" s="248"/>
      <c r="V82" s="248"/>
      <c r="W82" s="248"/>
      <c r="X82" s="248"/>
    </row>
    <row r="83" spans="1:24" ht="21.75" customHeight="1">
      <c r="A83" s="262"/>
      <c r="B83" s="253"/>
      <c r="C83" s="274"/>
      <c r="D83" s="244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8"/>
      <c r="U83" s="248"/>
      <c r="V83" s="248"/>
      <c r="W83" s="248"/>
      <c r="X83" s="248"/>
    </row>
    <row r="84" spans="1:24" ht="21.75" customHeight="1">
      <c r="A84" s="262"/>
      <c r="B84" s="253"/>
      <c r="C84" s="274"/>
      <c r="D84" s="244"/>
      <c r="E84" s="245"/>
      <c r="F84" s="245"/>
      <c r="G84" s="245"/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8"/>
      <c r="U84" s="248"/>
      <c r="V84" s="248"/>
      <c r="W84" s="248"/>
      <c r="X84" s="248"/>
    </row>
    <row r="85" spans="1:24" ht="21.75" customHeight="1">
      <c r="A85" s="262"/>
      <c r="B85" s="253"/>
      <c r="C85" s="274"/>
      <c r="D85" s="244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8"/>
      <c r="U85" s="248"/>
      <c r="V85" s="248"/>
      <c r="W85" s="248"/>
      <c r="X85" s="248"/>
    </row>
    <row r="86" spans="1:24" ht="21.75" customHeight="1">
      <c r="A86" s="262"/>
      <c r="B86" s="253"/>
      <c r="C86" s="274"/>
      <c r="D86" s="244"/>
      <c r="E86" s="245"/>
      <c r="F86" s="245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8"/>
      <c r="U86" s="248"/>
      <c r="V86" s="248"/>
      <c r="W86" s="248"/>
      <c r="X86" s="248"/>
    </row>
    <row r="87" spans="1:24" ht="21.75" customHeight="1">
      <c r="A87" s="262"/>
      <c r="B87" s="253"/>
      <c r="C87" s="274"/>
      <c r="D87" s="244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8"/>
      <c r="U87" s="248"/>
      <c r="V87" s="248"/>
      <c r="W87" s="248"/>
      <c r="X87" s="248"/>
    </row>
    <row r="88" spans="1:24" ht="21.75" customHeight="1">
      <c r="A88" s="262"/>
      <c r="B88" s="253"/>
      <c r="C88" s="274"/>
      <c r="D88" s="244"/>
      <c r="E88" s="245"/>
      <c r="F88" s="245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8"/>
      <c r="U88" s="248"/>
      <c r="V88" s="248"/>
      <c r="W88" s="248"/>
      <c r="X88" s="248"/>
    </row>
    <row r="89" spans="1:24" ht="21.75" customHeight="1">
      <c r="A89" s="265"/>
      <c r="B89" s="266"/>
      <c r="C89" s="274"/>
      <c r="D89" s="244"/>
      <c r="E89" s="245"/>
      <c r="F89" s="245"/>
      <c r="G89" s="245"/>
      <c r="H89" s="267"/>
      <c r="I89" s="267"/>
      <c r="J89" s="267"/>
      <c r="K89" s="245"/>
      <c r="L89" s="245"/>
      <c r="M89" s="245"/>
      <c r="N89" s="245"/>
      <c r="O89" s="245"/>
      <c r="P89" s="245"/>
      <c r="Q89" s="245"/>
      <c r="R89" s="245"/>
      <c r="S89" s="245"/>
      <c r="T89" s="248"/>
      <c r="U89" s="248"/>
      <c r="V89" s="248"/>
      <c r="W89" s="248"/>
      <c r="X89" s="248"/>
    </row>
    <row r="90" spans="1:24" ht="21.75" customHeight="1">
      <c r="A90" s="262"/>
      <c r="B90" s="253"/>
      <c r="C90" s="274"/>
      <c r="D90" s="244"/>
      <c r="E90" s="245"/>
      <c r="F90" s="245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8"/>
      <c r="U90" s="248"/>
      <c r="V90" s="248"/>
      <c r="W90" s="248"/>
      <c r="X90" s="248"/>
    </row>
    <row r="91" spans="1:24" ht="21.75" customHeight="1">
      <c r="A91" s="262"/>
      <c r="B91" s="253"/>
      <c r="C91" s="274"/>
      <c r="D91" s="244"/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5"/>
      <c r="S91" s="245"/>
      <c r="T91" s="248"/>
      <c r="U91" s="248"/>
      <c r="V91" s="248"/>
      <c r="W91" s="248"/>
      <c r="X91" s="248"/>
    </row>
    <row r="92" spans="1:24" ht="21.75" customHeight="1">
      <c r="A92" s="262"/>
      <c r="B92" s="253"/>
      <c r="C92" s="274"/>
      <c r="D92" s="244"/>
      <c r="E92" s="245"/>
      <c r="F92" s="245"/>
      <c r="G92" s="245"/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8"/>
      <c r="U92" s="248"/>
      <c r="V92" s="248"/>
      <c r="W92" s="248"/>
      <c r="X92" s="248"/>
    </row>
    <row r="93" spans="1:24" ht="21.75" customHeight="1">
      <c r="A93" s="262"/>
      <c r="B93" s="253"/>
      <c r="C93" s="274"/>
      <c r="D93" s="244"/>
      <c r="E93" s="245"/>
      <c r="F93" s="245"/>
      <c r="G93" s="245"/>
      <c r="H93" s="245"/>
      <c r="I93" s="245"/>
      <c r="J93" s="245"/>
      <c r="K93" s="245"/>
      <c r="L93" s="245"/>
      <c r="M93" s="245"/>
      <c r="N93" s="245"/>
      <c r="O93" s="245"/>
      <c r="P93" s="245"/>
      <c r="Q93" s="245"/>
      <c r="R93" s="245"/>
      <c r="S93" s="245"/>
      <c r="T93" s="248"/>
      <c r="U93" s="248"/>
      <c r="V93" s="248"/>
      <c r="W93" s="248"/>
      <c r="X93" s="248"/>
    </row>
    <row r="94" spans="1:24" ht="21.75" customHeight="1">
      <c r="A94" s="262"/>
      <c r="B94" s="253"/>
      <c r="C94" s="274"/>
      <c r="D94" s="244"/>
      <c r="E94" s="245"/>
      <c r="F94" s="245"/>
      <c r="G94" s="245"/>
      <c r="H94" s="245"/>
      <c r="I94" s="245"/>
      <c r="J94" s="245"/>
      <c r="K94" s="245"/>
      <c r="L94" s="245"/>
      <c r="M94" s="245"/>
      <c r="N94" s="245"/>
      <c r="O94" s="245"/>
      <c r="P94" s="245"/>
      <c r="Q94" s="245"/>
      <c r="R94" s="245"/>
      <c r="S94" s="245"/>
      <c r="T94" s="248"/>
      <c r="U94" s="248"/>
      <c r="V94" s="248"/>
      <c r="W94" s="248"/>
      <c r="X94" s="248"/>
    </row>
    <row r="95" spans="1:24" ht="21.75" customHeight="1">
      <c r="A95" s="262"/>
      <c r="B95" s="253"/>
      <c r="C95" s="274"/>
      <c r="D95" s="244"/>
      <c r="E95" s="245"/>
      <c r="F95" s="245"/>
      <c r="G95" s="245"/>
      <c r="H95" s="245"/>
      <c r="I95" s="245"/>
      <c r="J95" s="245"/>
      <c r="K95" s="245"/>
      <c r="L95" s="245"/>
      <c r="M95" s="245"/>
      <c r="N95" s="245"/>
      <c r="O95" s="245"/>
      <c r="P95" s="245"/>
      <c r="Q95" s="245"/>
      <c r="R95" s="245"/>
      <c r="S95" s="245"/>
      <c r="T95" s="248"/>
      <c r="U95" s="248"/>
      <c r="V95" s="248"/>
      <c r="W95" s="248"/>
      <c r="X95" s="248"/>
    </row>
    <row r="96" spans="1:24" ht="21.75" customHeight="1">
      <c r="A96" s="262"/>
      <c r="B96" s="253"/>
      <c r="C96" s="274"/>
      <c r="D96" s="244"/>
      <c r="E96" s="245"/>
      <c r="F96" s="245"/>
      <c r="G96" s="245"/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8"/>
      <c r="U96" s="248"/>
      <c r="V96" s="248"/>
      <c r="W96" s="248"/>
      <c r="X96" s="248"/>
    </row>
    <row r="97" spans="1:24" ht="21.75" customHeight="1">
      <c r="A97" s="268"/>
      <c r="B97" s="269"/>
      <c r="C97" s="276"/>
      <c r="D97" s="244"/>
      <c r="E97" s="245"/>
      <c r="L97" s="245"/>
      <c r="Q97" s="245"/>
      <c r="R97" s="245"/>
      <c r="S97" s="245"/>
      <c r="T97" s="248"/>
      <c r="U97" s="248"/>
      <c r="V97" s="248"/>
      <c r="W97" s="248"/>
      <c r="X97" s="248"/>
    </row>
    <row r="98" spans="1:24" ht="21.75" customHeight="1">
      <c r="A98" s="268"/>
      <c r="B98" s="253"/>
      <c r="C98" s="274"/>
      <c r="D98" s="244"/>
      <c r="E98" s="245"/>
      <c r="F98" s="245"/>
      <c r="G98" s="245"/>
      <c r="H98" s="245"/>
      <c r="I98" s="245"/>
      <c r="J98" s="245"/>
      <c r="K98" s="245"/>
      <c r="L98" s="245"/>
      <c r="M98" s="245"/>
      <c r="N98" s="245"/>
      <c r="O98" s="245"/>
      <c r="P98" s="245"/>
      <c r="Q98" s="245"/>
      <c r="R98" s="245"/>
      <c r="S98" s="245"/>
      <c r="T98" s="248"/>
      <c r="U98" s="248"/>
      <c r="V98" s="248"/>
      <c r="W98" s="248"/>
      <c r="X98" s="248"/>
    </row>
    <row r="99" spans="1:24" ht="21.75" customHeight="1">
      <c r="A99" s="268"/>
      <c r="B99" s="253"/>
      <c r="C99" s="274"/>
      <c r="D99" s="244"/>
      <c r="E99" s="245"/>
      <c r="F99" s="245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8"/>
      <c r="U99" s="248"/>
      <c r="V99" s="248"/>
      <c r="W99" s="248"/>
      <c r="X99" s="248"/>
    </row>
    <row r="100" spans="1:24" ht="21.75" customHeight="1">
      <c r="A100" s="268"/>
      <c r="B100" s="253"/>
      <c r="C100" s="274"/>
      <c r="D100" s="244"/>
      <c r="E100" s="245"/>
      <c r="F100" s="245"/>
      <c r="G100" s="245"/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245"/>
      <c r="T100" s="248"/>
      <c r="U100" s="248"/>
      <c r="V100" s="248"/>
      <c r="W100" s="248"/>
      <c r="X100" s="248"/>
    </row>
    <row r="101" spans="1:24" ht="21.75" customHeight="1">
      <c r="A101" s="262"/>
      <c r="B101" s="253"/>
      <c r="C101" s="274"/>
      <c r="D101" s="244"/>
      <c r="E101" s="245"/>
      <c r="F101" s="245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8"/>
      <c r="U101" s="248"/>
      <c r="V101" s="248"/>
      <c r="W101" s="248"/>
      <c r="X101" s="248"/>
    </row>
    <row r="102" spans="1:24" ht="21.75" customHeight="1">
      <c r="A102" s="262"/>
      <c r="B102" s="253"/>
      <c r="C102" s="274"/>
      <c r="D102" s="244"/>
      <c r="E102" s="245"/>
      <c r="F102" s="245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8"/>
      <c r="U102" s="248"/>
      <c r="V102" s="248"/>
      <c r="W102" s="248"/>
      <c r="X102" s="248"/>
    </row>
    <row r="103" spans="1:24" ht="21.75" customHeight="1">
      <c r="A103" s="262"/>
      <c r="B103" s="253"/>
      <c r="C103" s="274"/>
      <c r="D103" s="244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8"/>
      <c r="U103" s="248"/>
      <c r="V103" s="248"/>
      <c r="W103" s="248"/>
      <c r="X103" s="248"/>
    </row>
    <row r="104" spans="1:24" ht="21.75" customHeight="1">
      <c r="A104" s="262"/>
      <c r="B104" s="253"/>
      <c r="C104" s="274"/>
      <c r="D104" s="244"/>
      <c r="E104" s="245"/>
      <c r="F104" s="245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8"/>
      <c r="U104" s="248"/>
      <c r="V104" s="248"/>
      <c r="W104" s="248"/>
      <c r="X104" s="248"/>
    </row>
    <row r="105" spans="1:24" ht="21.75" customHeight="1">
      <c r="A105" s="262"/>
      <c r="B105" s="253"/>
      <c r="C105" s="274"/>
      <c r="D105" s="244"/>
      <c r="E105" s="245"/>
      <c r="F105" s="245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5"/>
      <c r="S105" s="245"/>
      <c r="T105" s="248"/>
      <c r="U105" s="248"/>
      <c r="V105" s="248"/>
      <c r="W105" s="248"/>
      <c r="X105" s="248"/>
    </row>
    <row r="106" spans="1:24" ht="21.75" customHeight="1">
      <c r="A106" s="262"/>
      <c r="B106" s="253"/>
      <c r="C106" s="274"/>
      <c r="D106" s="244"/>
      <c r="E106" s="245"/>
      <c r="F106" s="245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245"/>
      <c r="T106" s="248"/>
      <c r="U106" s="248"/>
      <c r="V106" s="248"/>
      <c r="W106" s="248"/>
      <c r="X106" s="248"/>
    </row>
    <row r="107" spans="1:24" ht="21.75" customHeight="1">
      <c r="A107" s="262"/>
      <c r="B107" s="253"/>
      <c r="C107" s="274"/>
      <c r="D107" s="244"/>
      <c r="E107" s="245"/>
      <c r="F107" s="245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5"/>
      <c r="S107" s="245"/>
      <c r="T107" s="248"/>
      <c r="U107" s="248"/>
      <c r="V107" s="248"/>
      <c r="W107" s="248"/>
      <c r="X107" s="248"/>
    </row>
    <row r="108" spans="1:24" ht="21.75" customHeight="1">
      <c r="A108" s="262"/>
      <c r="B108" s="253"/>
      <c r="C108" s="274"/>
      <c r="D108" s="244"/>
      <c r="E108" s="245"/>
      <c r="F108" s="245"/>
      <c r="G108" s="245"/>
      <c r="H108" s="245"/>
      <c r="I108" s="245"/>
      <c r="J108" s="245"/>
      <c r="K108" s="245"/>
      <c r="L108" s="245"/>
      <c r="M108" s="245"/>
      <c r="N108" s="245"/>
      <c r="O108" s="245"/>
      <c r="P108" s="245"/>
    </row>
    <row r="109" spans="1:24" ht="21.75" customHeight="1">
      <c r="A109" s="262"/>
      <c r="B109" s="253"/>
      <c r="C109" s="274"/>
      <c r="D109" s="244"/>
      <c r="E109" s="245"/>
      <c r="F109" s="245"/>
      <c r="G109" s="245"/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8"/>
      <c r="U109" s="248"/>
      <c r="V109" s="248"/>
      <c r="W109" s="248"/>
      <c r="X109" s="248"/>
    </row>
    <row r="110" spans="1:24" ht="21.75" customHeight="1">
      <c r="A110" s="262"/>
      <c r="B110" s="253"/>
      <c r="C110" s="274"/>
      <c r="D110" s="244"/>
      <c r="E110" s="245"/>
      <c r="F110" s="245"/>
      <c r="G110" s="245"/>
      <c r="H110" s="245"/>
      <c r="I110" s="245"/>
      <c r="J110" s="245"/>
      <c r="K110" s="245"/>
      <c r="L110" s="245"/>
      <c r="M110" s="245"/>
      <c r="N110" s="245"/>
      <c r="O110" s="245"/>
      <c r="P110" s="245"/>
      <c r="Q110" s="245"/>
      <c r="R110" s="245"/>
      <c r="S110" s="245"/>
      <c r="T110" s="248"/>
      <c r="U110" s="248"/>
      <c r="V110" s="248"/>
      <c r="W110" s="248"/>
      <c r="X110" s="248"/>
    </row>
    <row r="111" spans="1:24" ht="21.75" customHeight="1">
      <c r="A111" s="262"/>
      <c r="B111" s="253"/>
      <c r="C111" s="274"/>
      <c r="D111" s="244"/>
      <c r="E111" s="245"/>
      <c r="F111" s="245"/>
      <c r="G111" s="245"/>
      <c r="H111" s="245"/>
      <c r="I111" s="245"/>
      <c r="J111" s="245"/>
      <c r="K111" s="245"/>
      <c r="L111" s="245"/>
      <c r="M111" s="245"/>
      <c r="N111" s="245"/>
      <c r="O111" s="245"/>
      <c r="P111" s="245"/>
      <c r="Q111" s="245"/>
      <c r="R111" s="245"/>
      <c r="S111" s="245"/>
      <c r="T111" s="248"/>
      <c r="U111" s="248"/>
      <c r="V111" s="248"/>
      <c r="W111" s="248"/>
      <c r="X111" s="248"/>
    </row>
    <row r="112" spans="1:24" ht="21.75" customHeight="1">
      <c r="A112" s="265"/>
      <c r="B112" s="253"/>
      <c r="C112" s="274"/>
      <c r="D112" s="244"/>
      <c r="E112" s="245"/>
      <c r="F112" s="245"/>
      <c r="G112" s="245"/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8"/>
      <c r="U112" s="248"/>
      <c r="V112" s="248"/>
      <c r="W112" s="248"/>
      <c r="X112" s="248"/>
    </row>
    <row r="113" spans="1:24" ht="21.75" customHeight="1">
      <c r="A113" s="262"/>
      <c r="B113" s="253"/>
      <c r="C113" s="274"/>
      <c r="D113" s="244"/>
      <c r="E113" s="245"/>
      <c r="F113" s="245"/>
      <c r="G113" s="245"/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8"/>
      <c r="U113" s="248"/>
      <c r="V113" s="248"/>
      <c r="W113" s="248"/>
      <c r="X113" s="248"/>
    </row>
    <row r="114" spans="1:24" ht="21.75" customHeight="1">
      <c r="A114" s="262"/>
      <c r="B114" s="253"/>
      <c r="C114" s="274"/>
      <c r="D114" s="244"/>
      <c r="E114" s="245"/>
      <c r="F114" s="245"/>
      <c r="G114" s="245"/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8"/>
      <c r="U114" s="248"/>
      <c r="V114" s="248"/>
      <c r="W114" s="248"/>
      <c r="X114" s="248"/>
    </row>
    <row r="115" spans="1:24" ht="21.75" customHeight="1">
      <c r="A115" s="262"/>
      <c r="B115" s="253"/>
      <c r="C115" s="274"/>
      <c r="D115" s="244"/>
      <c r="E115" s="245"/>
      <c r="F115" s="245"/>
      <c r="G115" s="245"/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8"/>
      <c r="U115" s="248"/>
      <c r="V115" s="248"/>
      <c r="W115" s="248"/>
      <c r="X115" s="248"/>
    </row>
    <row r="116" spans="1:24" ht="21.75" customHeight="1">
      <c r="A116" s="262"/>
      <c r="B116" s="253"/>
      <c r="C116" s="274"/>
      <c r="D116" s="244"/>
      <c r="E116" s="245"/>
      <c r="F116" s="245"/>
      <c r="G116" s="245"/>
      <c r="H116" s="245"/>
      <c r="I116" s="245"/>
      <c r="J116" s="245"/>
      <c r="K116" s="245"/>
      <c r="L116" s="245"/>
      <c r="M116" s="245"/>
      <c r="N116" s="245"/>
      <c r="O116" s="245"/>
      <c r="P116" s="245"/>
      <c r="Q116" s="245"/>
      <c r="R116" s="245"/>
      <c r="S116" s="245"/>
      <c r="T116" s="248"/>
      <c r="U116" s="248"/>
      <c r="V116" s="248"/>
      <c r="W116" s="248"/>
      <c r="X116" s="248"/>
    </row>
    <row r="117" spans="1:24" ht="21.75" customHeight="1">
      <c r="A117" s="262"/>
      <c r="B117" s="253"/>
      <c r="C117" s="274"/>
      <c r="D117" s="244"/>
      <c r="E117" s="245"/>
      <c r="F117" s="245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5"/>
      <c r="S117" s="245"/>
      <c r="T117" s="248"/>
      <c r="U117" s="248"/>
      <c r="V117" s="248"/>
      <c r="W117" s="248"/>
      <c r="X117" s="248"/>
    </row>
    <row r="118" spans="1:24" ht="21.75" customHeight="1">
      <c r="A118" s="262"/>
      <c r="B118" s="253"/>
      <c r="C118" s="274"/>
      <c r="D118" s="244"/>
      <c r="E118" s="245"/>
      <c r="F118" s="245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5"/>
      <c r="S118" s="245"/>
      <c r="T118" s="248"/>
      <c r="U118" s="248"/>
      <c r="V118" s="248"/>
      <c r="W118" s="248"/>
      <c r="X118" s="248"/>
    </row>
    <row r="119" spans="1:24" ht="21.75" customHeight="1">
      <c r="A119" s="262"/>
      <c r="B119" s="253"/>
      <c r="C119" s="274"/>
      <c r="D119" s="244"/>
      <c r="E119" s="245"/>
      <c r="F119" s="245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5"/>
      <c r="S119" s="245"/>
      <c r="T119" s="248"/>
      <c r="U119" s="248"/>
      <c r="V119" s="248"/>
      <c r="W119" s="248"/>
      <c r="X119" s="248"/>
    </row>
    <row r="120" spans="1:24" ht="21.75" customHeight="1">
      <c r="A120" s="262"/>
      <c r="B120" s="253"/>
      <c r="C120" s="274"/>
      <c r="D120" s="244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8"/>
      <c r="U120" s="248"/>
      <c r="V120" s="248"/>
      <c r="W120" s="248"/>
      <c r="X120" s="248"/>
    </row>
    <row r="121" spans="1:24" ht="21.75" customHeight="1">
      <c r="A121" s="262"/>
      <c r="B121" s="253"/>
      <c r="C121" s="274"/>
      <c r="D121" s="244"/>
      <c r="E121" s="245"/>
      <c r="F121" s="245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8"/>
      <c r="U121" s="248"/>
      <c r="V121" s="248"/>
      <c r="W121" s="248"/>
      <c r="X121" s="248"/>
    </row>
    <row r="122" spans="1:24" ht="21.75" customHeight="1">
      <c r="A122" s="262"/>
      <c r="B122" s="253"/>
      <c r="C122" s="274"/>
      <c r="D122" s="244"/>
      <c r="E122" s="245"/>
      <c r="F122" s="245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5"/>
      <c r="S122" s="245"/>
      <c r="T122" s="248"/>
      <c r="U122" s="248"/>
      <c r="V122" s="248"/>
      <c r="W122" s="248"/>
      <c r="X122" s="248"/>
    </row>
    <row r="123" spans="1:24" ht="21.75" customHeight="1">
      <c r="A123" s="262"/>
      <c r="B123" s="253"/>
      <c r="C123" s="274"/>
      <c r="D123" s="244"/>
      <c r="E123" s="245"/>
      <c r="F123" s="245"/>
      <c r="G123" s="245"/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5"/>
      <c r="S123" s="245"/>
      <c r="T123" s="248"/>
      <c r="U123" s="248"/>
      <c r="V123" s="248"/>
      <c r="W123" s="248"/>
      <c r="X123" s="248"/>
    </row>
    <row r="124" spans="1:24" ht="21.75" customHeight="1">
      <c r="A124" s="262"/>
      <c r="B124" s="253"/>
      <c r="C124" s="274"/>
      <c r="D124" s="244"/>
      <c r="E124" s="245"/>
      <c r="F124" s="245"/>
      <c r="G124" s="245"/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5"/>
      <c r="S124" s="245"/>
      <c r="T124" s="248"/>
      <c r="U124" s="248"/>
      <c r="V124" s="248"/>
      <c r="W124" s="248"/>
      <c r="X124" s="248"/>
    </row>
    <row r="125" spans="1:24" ht="21.75" customHeight="1">
      <c r="A125" s="262"/>
      <c r="B125" s="253"/>
      <c r="C125" s="274"/>
      <c r="D125" s="244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8"/>
      <c r="U125" s="248"/>
      <c r="V125" s="248"/>
      <c r="W125" s="248"/>
      <c r="X125" s="248"/>
    </row>
    <row r="126" spans="1:24" ht="21.75" customHeight="1">
      <c r="A126" s="262"/>
      <c r="B126" s="253"/>
      <c r="C126" s="274"/>
      <c r="D126" s="244"/>
      <c r="E126" s="245"/>
      <c r="F126" s="245"/>
      <c r="G126" s="245"/>
      <c r="H126" s="245"/>
      <c r="I126" s="245"/>
      <c r="J126" s="245"/>
      <c r="K126" s="245"/>
      <c r="L126" s="245"/>
      <c r="M126" s="245"/>
      <c r="N126" s="245"/>
      <c r="O126" s="245"/>
      <c r="P126" s="245"/>
      <c r="Q126" s="245"/>
      <c r="R126" s="245"/>
      <c r="S126" s="245"/>
      <c r="T126" s="248"/>
      <c r="U126" s="248"/>
      <c r="V126" s="248"/>
      <c r="W126" s="248"/>
      <c r="X126" s="248"/>
    </row>
    <row r="127" spans="1:24" ht="21.75" customHeight="1">
      <c r="A127" s="262"/>
      <c r="B127" s="253"/>
      <c r="C127" s="274"/>
      <c r="D127" s="244"/>
      <c r="E127" s="245"/>
      <c r="F127" s="245"/>
      <c r="G127" s="245"/>
      <c r="H127" s="245"/>
      <c r="I127" s="245"/>
      <c r="J127" s="245"/>
      <c r="K127" s="245"/>
      <c r="L127" s="245"/>
      <c r="M127" s="245"/>
      <c r="N127" s="245"/>
      <c r="O127" s="245"/>
      <c r="P127" s="245"/>
      <c r="Q127" s="245"/>
      <c r="R127" s="245"/>
      <c r="S127" s="245"/>
      <c r="T127" s="248"/>
      <c r="U127" s="248"/>
      <c r="V127" s="248"/>
      <c r="W127" s="248"/>
      <c r="X127" s="248"/>
    </row>
    <row r="128" spans="1:24" ht="21.75" customHeight="1">
      <c r="A128" s="265"/>
      <c r="B128" s="253"/>
      <c r="C128" s="274"/>
      <c r="D128" s="244"/>
      <c r="E128" s="245"/>
      <c r="F128" s="245"/>
      <c r="G128" s="245"/>
      <c r="H128" s="245"/>
      <c r="I128" s="245"/>
      <c r="J128" s="245"/>
      <c r="K128" s="245"/>
      <c r="L128" s="245"/>
      <c r="M128" s="245"/>
      <c r="N128" s="245"/>
      <c r="O128" s="245"/>
      <c r="P128" s="245"/>
      <c r="Q128" s="245"/>
      <c r="R128" s="245"/>
      <c r="S128" s="245"/>
      <c r="T128" s="248"/>
      <c r="U128" s="248"/>
      <c r="V128" s="248"/>
      <c r="W128" s="248"/>
      <c r="X128" s="248"/>
    </row>
    <row r="129" spans="1:24" ht="21.75" customHeight="1">
      <c r="A129" s="265"/>
      <c r="B129" s="253"/>
      <c r="C129" s="274"/>
      <c r="D129" s="244"/>
      <c r="E129" s="245"/>
      <c r="F129" s="245"/>
      <c r="G129" s="245"/>
      <c r="H129" s="245"/>
      <c r="I129" s="245"/>
      <c r="J129" s="245"/>
      <c r="K129" s="245"/>
      <c r="L129" s="245"/>
      <c r="M129" s="245"/>
      <c r="N129" s="245"/>
      <c r="O129" s="245"/>
      <c r="P129" s="245"/>
      <c r="Q129" s="245"/>
      <c r="R129" s="245"/>
      <c r="S129" s="245"/>
      <c r="T129" s="248"/>
      <c r="U129" s="248"/>
      <c r="V129" s="248"/>
      <c r="W129" s="248"/>
      <c r="X129" s="248"/>
    </row>
    <row r="130" spans="1:24" ht="21.75" customHeight="1">
      <c r="A130" s="265"/>
      <c r="B130" s="253"/>
      <c r="C130" s="274"/>
      <c r="D130" s="244"/>
      <c r="E130" s="245"/>
      <c r="F130" s="245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8"/>
      <c r="U130" s="248"/>
      <c r="V130" s="248"/>
      <c r="W130" s="248"/>
      <c r="X130" s="248"/>
    </row>
    <row r="131" spans="1:24" ht="21.75" customHeight="1">
      <c r="A131" s="262"/>
      <c r="B131" s="253"/>
      <c r="C131" s="274"/>
      <c r="D131" s="244"/>
      <c r="E131" s="245"/>
      <c r="F131" s="245"/>
      <c r="G131" s="245"/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5"/>
      <c r="S131" s="245"/>
      <c r="T131" s="248"/>
      <c r="U131" s="248"/>
      <c r="V131" s="248"/>
      <c r="W131" s="248"/>
      <c r="X131" s="248"/>
    </row>
    <row r="132" spans="1:24" ht="21.75" customHeight="1">
      <c r="A132" s="265"/>
      <c r="B132" s="253"/>
      <c r="C132" s="274"/>
      <c r="D132" s="244"/>
      <c r="E132" s="245"/>
      <c r="F132" s="245"/>
      <c r="G132" s="245"/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  <c r="S132" s="245"/>
      <c r="T132" s="248"/>
      <c r="U132" s="248"/>
      <c r="V132" s="248"/>
      <c r="W132" s="248"/>
      <c r="X132" s="248"/>
    </row>
    <row r="133" spans="1:24" ht="21.75" customHeight="1">
      <c r="A133" s="262"/>
      <c r="B133" s="253"/>
      <c r="C133" s="274"/>
      <c r="D133" s="244"/>
      <c r="E133" s="245"/>
      <c r="F133" s="245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5"/>
      <c r="S133" s="245"/>
      <c r="T133" s="248"/>
      <c r="U133" s="248"/>
      <c r="V133" s="248"/>
      <c r="W133" s="248"/>
      <c r="X133" s="248"/>
    </row>
    <row r="134" spans="1:24" ht="21.75" customHeight="1">
      <c r="A134" s="262"/>
      <c r="B134" s="253"/>
      <c r="C134" s="274"/>
      <c r="D134" s="244"/>
      <c r="E134" s="245"/>
      <c r="F134" s="245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5"/>
      <c r="S134" s="245"/>
      <c r="T134" s="248"/>
      <c r="U134" s="248"/>
      <c r="V134" s="248"/>
      <c r="W134" s="248"/>
      <c r="X134" s="248"/>
    </row>
    <row r="135" spans="1:24" ht="21.75" customHeight="1">
      <c r="A135" s="262"/>
      <c r="B135" s="253"/>
      <c r="C135" s="274"/>
      <c r="D135" s="244"/>
      <c r="E135" s="245"/>
      <c r="F135" s="245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245"/>
      <c r="T135" s="248"/>
      <c r="U135" s="248"/>
      <c r="V135" s="248"/>
      <c r="W135" s="248"/>
      <c r="X135" s="248"/>
    </row>
    <row r="136" spans="1:24" ht="21.75" customHeight="1">
      <c r="A136" s="262"/>
      <c r="B136" s="253"/>
      <c r="C136" s="274"/>
      <c r="D136" s="244"/>
      <c r="E136" s="245"/>
      <c r="F136" s="245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5"/>
      <c r="S136" s="245"/>
      <c r="T136" s="248"/>
      <c r="U136" s="248"/>
      <c r="V136" s="248"/>
      <c r="W136" s="248"/>
      <c r="X136" s="248"/>
    </row>
    <row r="137" spans="1:24" ht="21.75" customHeight="1">
      <c r="A137" s="262"/>
      <c r="B137" s="253"/>
      <c r="C137" s="274"/>
      <c r="D137" s="244"/>
      <c r="E137" s="245"/>
      <c r="F137" s="245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5"/>
      <c r="S137" s="245"/>
      <c r="T137" s="248"/>
      <c r="U137" s="248"/>
      <c r="V137" s="248"/>
      <c r="W137" s="248"/>
      <c r="X137" s="248"/>
    </row>
    <row r="138" spans="1:24" ht="21.75" customHeight="1">
      <c r="A138" s="262"/>
      <c r="B138" s="253"/>
      <c r="C138" s="274"/>
      <c r="D138" s="244"/>
      <c r="E138" s="245"/>
      <c r="F138" s="245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5"/>
      <c r="S138" s="245"/>
      <c r="T138" s="248"/>
      <c r="U138" s="248"/>
      <c r="V138" s="248"/>
      <c r="W138" s="248"/>
      <c r="X138" s="248"/>
    </row>
    <row r="139" spans="1:24" ht="21.75" customHeight="1">
      <c r="A139" s="262"/>
      <c r="B139" s="253"/>
      <c r="C139" s="274"/>
      <c r="D139" s="244"/>
      <c r="E139" s="245"/>
      <c r="F139" s="245"/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8"/>
      <c r="U139" s="248"/>
      <c r="V139" s="248"/>
      <c r="W139" s="248"/>
      <c r="X139" s="248"/>
    </row>
    <row r="140" spans="1:24" ht="21.75" customHeight="1">
      <c r="A140" s="262"/>
      <c r="B140" s="253"/>
      <c r="C140" s="274"/>
      <c r="D140" s="244"/>
      <c r="E140" s="245"/>
      <c r="F140" s="245"/>
      <c r="G140" s="245"/>
      <c r="H140" s="245"/>
      <c r="I140" s="245"/>
      <c r="J140" s="245"/>
      <c r="K140" s="245"/>
      <c r="L140" s="245"/>
      <c r="M140" s="245"/>
      <c r="N140" s="245"/>
      <c r="O140" s="245"/>
      <c r="P140" s="245"/>
      <c r="Q140" s="245"/>
      <c r="R140" s="245"/>
      <c r="S140" s="245"/>
      <c r="T140" s="248"/>
      <c r="U140" s="248"/>
      <c r="V140" s="248"/>
      <c r="W140" s="248"/>
      <c r="X140" s="248"/>
    </row>
    <row r="141" spans="1:24" ht="21.75" customHeight="1">
      <c r="A141" s="262"/>
      <c r="B141" s="253"/>
      <c r="C141" s="274"/>
      <c r="D141" s="244"/>
      <c r="E141" s="245"/>
      <c r="F141" s="245"/>
      <c r="G141" s="245"/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5"/>
      <c r="S141" s="245"/>
      <c r="T141" s="248"/>
      <c r="U141" s="248"/>
      <c r="V141" s="248"/>
      <c r="W141" s="248"/>
      <c r="X141" s="248"/>
    </row>
    <row r="142" spans="1:24" ht="21.75" customHeight="1">
      <c r="A142" s="262"/>
      <c r="B142" s="253"/>
      <c r="C142" s="274"/>
      <c r="D142" s="244"/>
      <c r="E142" s="245"/>
      <c r="F142" s="245"/>
      <c r="G142" s="245"/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8"/>
      <c r="U142" s="248"/>
      <c r="V142" s="248"/>
      <c r="W142" s="248"/>
      <c r="X142" s="248"/>
    </row>
    <row r="143" spans="1:24" ht="21.75" customHeight="1">
      <c r="A143" s="262"/>
      <c r="B143" s="253"/>
      <c r="C143" s="274"/>
      <c r="D143" s="244"/>
      <c r="E143" s="245"/>
      <c r="F143" s="245"/>
      <c r="G143" s="245"/>
      <c r="H143" s="245"/>
      <c r="I143" s="245"/>
      <c r="J143" s="245"/>
      <c r="K143" s="245"/>
      <c r="L143" s="245"/>
      <c r="M143" s="245"/>
      <c r="N143" s="245"/>
      <c r="O143" s="245"/>
      <c r="P143" s="245"/>
      <c r="Q143" s="245"/>
      <c r="R143" s="245"/>
      <c r="S143" s="245"/>
      <c r="T143" s="248"/>
      <c r="U143" s="248"/>
      <c r="V143" s="248"/>
      <c r="W143" s="248"/>
      <c r="X143" s="248"/>
    </row>
    <row r="144" spans="1:24" ht="21.75" customHeight="1">
      <c r="A144" s="262"/>
      <c r="B144" s="253"/>
      <c r="C144" s="274"/>
      <c r="D144" s="244"/>
      <c r="E144" s="245"/>
      <c r="F144" s="245"/>
      <c r="G144" s="245"/>
      <c r="H144" s="245"/>
      <c r="I144" s="245"/>
      <c r="J144" s="245"/>
      <c r="K144" s="245"/>
      <c r="L144" s="245"/>
      <c r="M144" s="245"/>
      <c r="N144" s="245"/>
      <c r="O144" s="245"/>
      <c r="P144" s="245"/>
      <c r="Q144" s="245"/>
      <c r="R144" s="245"/>
      <c r="S144" s="245"/>
      <c r="T144" s="248"/>
      <c r="U144" s="248"/>
      <c r="V144" s="248"/>
      <c r="W144" s="248"/>
      <c r="X144" s="248"/>
    </row>
    <row r="145" spans="1:24" ht="21.75" customHeight="1">
      <c r="A145" s="265"/>
      <c r="B145" s="253"/>
      <c r="C145" s="274"/>
      <c r="D145" s="244"/>
      <c r="E145" s="245"/>
      <c r="F145" s="245"/>
      <c r="G145" s="245"/>
      <c r="H145" s="245"/>
      <c r="I145" s="245"/>
      <c r="J145" s="245"/>
      <c r="K145" s="245"/>
      <c r="L145" s="245"/>
      <c r="M145" s="245"/>
      <c r="N145" s="245"/>
      <c r="O145" s="245"/>
      <c r="P145" s="245"/>
      <c r="Q145" s="245"/>
      <c r="R145" s="245"/>
      <c r="S145" s="245"/>
      <c r="T145" s="248"/>
      <c r="U145" s="248"/>
      <c r="V145" s="248"/>
      <c r="W145" s="248"/>
      <c r="X145" s="248"/>
    </row>
    <row r="146" spans="1:24" ht="21.75" customHeight="1">
      <c r="A146" s="265"/>
      <c r="B146" s="253"/>
      <c r="C146" s="274"/>
      <c r="D146" s="244"/>
      <c r="E146" s="245"/>
      <c r="F146" s="245"/>
      <c r="G146" s="245"/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5"/>
      <c r="S146" s="245"/>
      <c r="T146" s="248"/>
      <c r="U146" s="248"/>
      <c r="V146" s="248"/>
      <c r="W146" s="248"/>
      <c r="X146" s="248"/>
    </row>
    <row r="147" spans="1:24" ht="21.75" customHeight="1">
      <c r="A147" s="265"/>
      <c r="B147" s="253"/>
      <c r="C147" s="274"/>
      <c r="D147" s="244"/>
      <c r="E147" s="245"/>
      <c r="F147" s="245"/>
      <c r="G147" s="245"/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8"/>
      <c r="U147" s="248"/>
      <c r="V147" s="248"/>
      <c r="W147" s="248"/>
      <c r="X147" s="248"/>
    </row>
    <row r="148" spans="1:24" ht="21.75" customHeight="1">
      <c r="A148" s="265"/>
      <c r="B148" s="253"/>
      <c r="C148" s="274"/>
      <c r="D148" s="244"/>
      <c r="E148" s="245"/>
      <c r="F148" s="245"/>
      <c r="G148" s="245"/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8"/>
      <c r="U148" s="248"/>
      <c r="V148" s="248"/>
      <c r="W148" s="248"/>
      <c r="X148" s="248"/>
    </row>
    <row r="149" spans="1:24" ht="21.75" customHeight="1">
      <c r="A149" s="265"/>
      <c r="B149" s="253"/>
      <c r="C149" s="274"/>
      <c r="D149" s="244"/>
      <c r="E149" s="245"/>
      <c r="F149" s="245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5"/>
      <c r="S149" s="245"/>
      <c r="T149" s="248"/>
      <c r="U149" s="248"/>
      <c r="V149" s="248"/>
      <c r="W149" s="248"/>
      <c r="X149" s="248"/>
    </row>
    <row r="150" spans="1:24" ht="21.75" customHeight="1">
      <c r="A150" s="265"/>
      <c r="B150" s="253"/>
      <c r="C150" s="274"/>
      <c r="D150" s="244"/>
      <c r="E150" s="245"/>
      <c r="F150" s="245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8"/>
      <c r="U150" s="248"/>
      <c r="V150" s="248"/>
      <c r="W150" s="248"/>
      <c r="X150" s="248"/>
    </row>
    <row r="151" spans="1:24" ht="21.75" customHeight="1">
      <c r="A151" s="265"/>
      <c r="B151" s="253"/>
      <c r="C151" s="274"/>
      <c r="D151" s="244"/>
      <c r="E151" s="245"/>
      <c r="F151" s="245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8"/>
      <c r="U151" s="248"/>
      <c r="V151" s="248"/>
      <c r="W151" s="248"/>
      <c r="X151" s="248"/>
    </row>
    <row r="152" spans="1:24" ht="21.75" customHeight="1">
      <c r="A152" s="265"/>
      <c r="B152" s="253"/>
      <c r="C152" s="274"/>
      <c r="D152" s="244"/>
      <c r="E152" s="245"/>
      <c r="F152" s="245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8"/>
      <c r="U152" s="248"/>
      <c r="V152" s="248"/>
      <c r="W152" s="248"/>
      <c r="X152" s="248"/>
    </row>
    <row r="153" spans="1:24" ht="21.75" customHeight="1">
      <c r="A153" s="265"/>
      <c r="B153" s="253"/>
      <c r="C153" s="274"/>
      <c r="D153" s="244"/>
      <c r="E153" s="245"/>
      <c r="F153" s="245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8"/>
      <c r="U153" s="248"/>
      <c r="V153" s="248"/>
      <c r="W153" s="248"/>
      <c r="X153" s="248"/>
    </row>
    <row r="154" spans="1:24" ht="21.75" customHeight="1">
      <c r="A154" s="262"/>
      <c r="B154" s="253"/>
      <c r="C154" s="274"/>
      <c r="D154" s="244"/>
      <c r="E154" s="245"/>
      <c r="F154" s="245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8"/>
      <c r="U154" s="248"/>
      <c r="V154" s="248"/>
      <c r="W154" s="248"/>
      <c r="X154" s="248"/>
    </row>
    <row r="155" spans="1:24" ht="21.75" customHeight="1">
      <c r="A155" s="262"/>
      <c r="B155" s="253"/>
      <c r="C155" s="274"/>
      <c r="D155" s="244"/>
      <c r="E155" s="245"/>
      <c r="F155" s="245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8"/>
      <c r="U155" s="248"/>
      <c r="V155" s="248"/>
      <c r="W155" s="248"/>
      <c r="X155" s="248"/>
    </row>
    <row r="156" spans="1:24" ht="21.75" customHeight="1">
      <c r="A156" s="262"/>
      <c r="B156" s="253"/>
      <c r="C156" s="274"/>
      <c r="D156" s="244"/>
      <c r="E156" s="245"/>
      <c r="F156" s="245"/>
      <c r="G156" s="245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8"/>
      <c r="U156" s="248"/>
      <c r="V156" s="248"/>
      <c r="W156" s="248"/>
      <c r="X156" s="248"/>
    </row>
    <row r="157" spans="1:24" ht="21.75" customHeight="1">
      <c r="A157" s="262"/>
      <c r="B157" s="253"/>
      <c r="C157" s="274"/>
      <c r="D157" s="244"/>
      <c r="E157" s="245"/>
      <c r="F157" s="245"/>
      <c r="G157" s="245"/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8"/>
      <c r="U157" s="248"/>
      <c r="V157" s="248"/>
      <c r="W157" s="248"/>
      <c r="X157" s="248"/>
    </row>
    <row r="158" spans="1:24" ht="21.75" customHeight="1">
      <c r="A158" s="262"/>
      <c r="B158" s="253"/>
      <c r="C158" s="274"/>
      <c r="D158" s="244"/>
      <c r="E158" s="245"/>
      <c r="F158" s="245"/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8"/>
      <c r="U158" s="248"/>
      <c r="V158" s="248"/>
      <c r="W158" s="248"/>
      <c r="X158" s="248"/>
    </row>
    <row r="159" spans="1:24" ht="21.75" customHeight="1">
      <c r="A159" s="262"/>
      <c r="B159" s="253"/>
      <c r="C159" s="274"/>
      <c r="D159" s="244"/>
      <c r="E159" s="245"/>
      <c r="F159" s="245"/>
      <c r="G159" s="245"/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  <c r="T159" s="248"/>
      <c r="U159" s="248"/>
      <c r="V159" s="248"/>
      <c r="W159" s="248"/>
      <c r="X159" s="248"/>
    </row>
    <row r="160" spans="1:24" ht="21.75" customHeight="1">
      <c r="A160" s="262"/>
      <c r="B160" s="253"/>
      <c r="C160" s="274"/>
      <c r="D160" s="244"/>
      <c r="E160" s="245"/>
      <c r="F160" s="245"/>
      <c r="G160" s="245"/>
      <c r="H160" s="245"/>
      <c r="I160" s="245"/>
      <c r="J160" s="245"/>
      <c r="K160" s="245"/>
      <c r="L160" s="245"/>
      <c r="M160" s="245"/>
      <c r="N160" s="245"/>
      <c r="O160" s="245"/>
      <c r="P160" s="245"/>
      <c r="Q160" s="245"/>
      <c r="R160" s="245"/>
      <c r="S160" s="245"/>
      <c r="T160" s="248"/>
      <c r="U160" s="248"/>
      <c r="V160" s="248"/>
      <c r="W160" s="248"/>
      <c r="X160" s="248"/>
    </row>
    <row r="161" spans="1:24" ht="21.75" customHeight="1">
      <c r="A161" s="262"/>
      <c r="B161" s="253"/>
      <c r="C161" s="274"/>
      <c r="D161" s="244"/>
      <c r="E161" s="245"/>
      <c r="F161" s="245"/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8"/>
      <c r="U161" s="248"/>
      <c r="V161" s="248"/>
      <c r="W161" s="248"/>
      <c r="X161" s="248"/>
    </row>
    <row r="162" spans="1:24" ht="21.75" customHeight="1">
      <c r="A162" s="262"/>
      <c r="B162" s="253"/>
      <c r="C162" s="274"/>
      <c r="D162" s="244"/>
      <c r="E162" s="245"/>
      <c r="F162" s="245"/>
      <c r="G162" s="245"/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  <c r="T162" s="248"/>
      <c r="U162" s="248"/>
      <c r="V162" s="248"/>
      <c r="W162" s="248"/>
      <c r="X162" s="248"/>
    </row>
    <row r="163" spans="1:24" ht="21.75" customHeight="1">
      <c r="A163" s="262"/>
      <c r="B163" s="253"/>
      <c r="C163" s="274"/>
      <c r="D163" s="244"/>
      <c r="E163" s="245"/>
      <c r="F163" s="245"/>
      <c r="G163" s="245"/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  <c r="T163" s="248"/>
      <c r="U163" s="248"/>
      <c r="V163" s="248"/>
      <c r="W163" s="248"/>
      <c r="X163" s="248"/>
    </row>
    <row r="164" spans="1:24" ht="21.75" customHeight="1">
      <c r="A164" s="262"/>
      <c r="B164" s="253"/>
      <c r="C164" s="274"/>
      <c r="D164" s="244"/>
      <c r="E164" s="245"/>
      <c r="F164" s="245"/>
      <c r="G164" s="245"/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  <c r="T164" s="248"/>
      <c r="U164" s="248"/>
      <c r="V164" s="248"/>
      <c r="W164" s="248"/>
      <c r="X164" s="248"/>
    </row>
    <row r="165" spans="1:24" ht="21.75" customHeight="1">
      <c r="A165" s="265"/>
      <c r="B165" s="253"/>
      <c r="C165" s="274"/>
      <c r="D165" s="244"/>
      <c r="E165" s="245"/>
      <c r="F165" s="245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  <c r="T165" s="248"/>
      <c r="U165" s="248"/>
      <c r="V165" s="248"/>
      <c r="W165" s="248"/>
      <c r="X165" s="248"/>
    </row>
    <row r="166" spans="1:24" ht="21.75" customHeight="1">
      <c r="A166" s="265"/>
      <c r="B166" s="253"/>
      <c r="C166" s="274"/>
      <c r="D166" s="244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8"/>
      <c r="U166" s="248"/>
      <c r="V166" s="248"/>
      <c r="W166" s="248"/>
      <c r="X166" s="248"/>
    </row>
    <row r="167" spans="1:24" ht="21.75" customHeight="1">
      <c r="A167" s="265"/>
      <c r="B167" s="253"/>
      <c r="C167" s="274"/>
      <c r="D167" s="244"/>
      <c r="E167" s="245"/>
      <c r="F167" s="245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  <c r="T167" s="248"/>
      <c r="U167" s="248"/>
      <c r="V167" s="248"/>
      <c r="W167" s="248"/>
      <c r="X167" s="248"/>
    </row>
    <row r="168" spans="1:24" ht="21.75" customHeight="1">
      <c r="A168" s="265"/>
      <c r="B168" s="253"/>
      <c r="C168" s="274"/>
      <c r="D168" s="244"/>
      <c r="E168" s="245"/>
      <c r="F168" s="245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  <c r="T168" s="248"/>
      <c r="U168" s="248"/>
      <c r="V168" s="248"/>
      <c r="W168" s="248"/>
      <c r="X168" s="248"/>
    </row>
    <row r="169" spans="1:24" ht="21.75" customHeight="1">
      <c r="A169" s="265"/>
      <c r="B169" s="253"/>
      <c r="C169" s="274"/>
      <c r="D169" s="244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  <c r="T169" s="248"/>
      <c r="U169" s="248"/>
      <c r="V169" s="248"/>
      <c r="W169" s="248"/>
      <c r="X169" s="248"/>
    </row>
    <row r="170" spans="1:24" ht="21.75" customHeight="1">
      <c r="A170" s="265"/>
      <c r="B170" s="253"/>
      <c r="C170" s="274"/>
      <c r="D170" s="244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  <c r="T170" s="248"/>
      <c r="U170" s="248"/>
      <c r="V170" s="248"/>
      <c r="W170" s="248"/>
      <c r="X170" s="248"/>
    </row>
    <row r="171" spans="1:24" ht="21.75" customHeight="1">
      <c r="A171" s="265"/>
      <c r="B171" s="253"/>
      <c r="C171" s="274"/>
      <c r="D171" s="244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  <c r="T171" s="248"/>
      <c r="U171" s="248"/>
      <c r="V171" s="248"/>
      <c r="W171" s="248"/>
      <c r="X171" s="248"/>
    </row>
    <row r="172" spans="1:24" ht="21.75" customHeight="1">
      <c r="A172" s="265"/>
      <c r="B172" s="253"/>
      <c r="C172" s="274"/>
      <c r="D172" s="244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  <c r="T172" s="248"/>
      <c r="U172" s="248"/>
      <c r="V172" s="248"/>
      <c r="W172" s="248"/>
      <c r="X172" s="248"/>
    </row>
    <row r="173" spans="1:24" ht="21.75" customHeight="1">
      <c r="A173" s="265"/>
      <c r="B173" s="253"/>
      <c r="C173" s="274"/>
      <c r="D173" s="244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  <c r="T173" s="248"/>
      <c r="U173" s="248"/>
      <c r="V173" s="248"/>
      <c r="W173" s="248"/>
      <c r="X173" s="248"/>
    </row>
    <row r="174" spans="1:24" ht="21.75" customHeight="1">
      <c r="A174" s="265"/>
      <c r="B174" s="253"/>
      <c r="C174" s="274"/>
      <c r="D174" s="244"/>
      <c r="E174" s="245"/>
      <c r="F174" s="245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  <c r="T174" s="248"/>
      <c r="U174" s="248"/>
      <c r="V174" s="248"/>
      <c r="W174" s="248"/>
      <c r="X174" s="248"/>
    </row>
    <row r="175" spans="1:24" ht="21.75" customHeight="1">
      <c r="A175" s="265"/>
      <c r="B175" s="253"/>
      <c r="C175" s="274"/>
      <c r="D175" s="244"/>
      <c r="E175" s="245"/>
      <c r="F175" s="245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  <c r="T175" s="248"/>
      <c r="U175" s="248"/>
      <c r="V175" s="248"/>
      <c r="W175" s="248"/>
      <c r="X175" s="248"/>
    </row>
    <row r="176" spans="1:24" ht="21.75" customHeight="1">
      <c r="A176" s="265"/>
      <c r="B176" s="253"/>
      <c r="C176" s="274"/>
      <c r="D176" s="244"/>
      <c r="E176" s="245"/>
      <c r="F176" s="245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  <c r="T176" s="248"/>
      <c r="U176" s="248"/>
      <c r="V176" s="248"/>
      <c r="W176" s="248"/>
      <c r="X176" s="248"/>
    </row>
    <row r="177" spans="1:24" ht="21.75" customHeight="1">
      <c r="A177" s="265"/>
      <c r="B177" s="253"/>
      <c r="C177" s="274"/>
      <c r="D177" s="244"/>
      <c r="E177" s="245"/>
      <c r="F177" s="245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  <c r="T177" s="248"/>
      <c r="U177" s="248"/>
      <c r="V177" s="248"/>
      <c r="W177" s="248"/>
      <c r="X177" s="248"/>
    </row>
    <row r="178" spans="1:24" ht="21.75" customHeight="1">
      <c r="A178" s="265"/>
      <c r="B178" s="253"/>
      <c r="C178" s="274"/>
      <c r="D178" s="244"/>
      <c r="E178" s="245"/>
      <c r="F178" s="245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  <c r="T178" s="248"/>
      <c r="U178" s="248"/>
      <c r="V178" s="248"/>
      <c r="W178" s="248"/>
      <c r="X178" s="248"/>
    </row>
    <row r="179" spans="1:24" ht="21.75" customHeight="1">
      <c r="A179" s="265"/>
      <c r="B179" s="253"/>
      <c r="C179" s="274"/>
      <c r="D179" s="244"/>
      <c r="E179" s="245"/>
      <c r="F179" s="245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  <c r="T179" s="248"/>
      <c r="U179" s="248"/>
      <c r="V179" s="248"/>
      <c r="W179" s="248"/>
      <c r="X179" s="248"/>
    </row>
    <row r="180" spans="1:24" ht="21.75" customHeight="1">
      <c r="A180" s="265"/>
      <c r="B180" s="253"/>
      <c r="C180" s="274"/>
      <c r="D180" s="244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8"/>
      <c r="U180" s="248"/>
      <c r="V180" s="248"/>
      <c r="W180" s="248"/>
      <c r="X180" s="248"/>
    </row>
    <row r="181" spans="1:24" ht="21.75" customHeight="1">
      <c r="A181" s="265"/>
      <c r="B181" s="253"/>
      <c r="C181" s="274"/>
      <c r="D181" s="244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  <c r="T181" s="248"/>
      <c r="U181" s="248"/>
      <c r="V181" s="248"/>
      <c r="W181" s="248"/>
      <c r="X181" s="248"/>
    </row>
    <row r="182" spans="1:24" ht="21.75" customHeight="1">
      <c r="A182" s="265"/>
      <c r="B182" s="253"/>
      <c r="C182" s="274"/>
      <c r="D182" s="244"/>
      <c r="E182" s="245"/>
      <c r="F182" s="245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  <c r="T182" s="248"/>
      <c r="U182" s="248"/>
      <c r="V182" s="248"/>
      <c r="W182" s="248"/>
      <c r="X182" s="248"/>
    </row>
    <row r="183" spans="1:24" ht="21.75" customHeight="1">
      <c r="A183" s="265"/>
      <c r="B183" s="253"/>
      <c r="C183" s="274"/>
      <c r="D183" s="244"/>
      <c r="E183" s="245"/>
      <c r="F183" s="245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  <c r="T183" s="248"/>
      <c r="U183" s="248"/>
      <c r="V183" s="248"/>
      <c r="W183" s="248"/>
      <c r="X183" s="248"/>
    </row>
    <row r="184" spans="1:24" ht="21.75" customHeight="1">
      <c r="A184" s="265"/>
      <c r="B184" s="253"/>
      <c r="C184" s="274"/>
      <c r="D184" s="244"/>
      <c r="E184" s="245"/>
      <c r="F184" s="245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  <c r="T184" s="248"/>
      <c r="U184" s="248"/>
      <c r="V184" s="248"/>
      <c r="W184" s="248"/>
      <c r="X184" s="248"/>
    </row>
    <row r="185" spans="1:24" ht="21.75" customHeight="1">
      <c r="A185" s="265"/>
      <c r="B185" s="253"/>
      <c r="C185" s="274"/>
      <c r="D185" s="244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8"/>
      <c r="U185" s="248"/>
      <c r="V185" s="248"/>
      <c r="W185" s="248"/>
      <c r="X185" s="248"/>
    </row>
    <row r="186" spans="1:24" ht="21.75" customHeight="1">
      <c r="A186" s="265"/>
      <c r="B186" s="253"/>
      <c r="C186" s="274"/>
      <c r="D186" s="270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8"/>
      <c r="U186" s="248"/>
      <c r="V186" s="248"/>
      <c r="W186" s="248"/>
      <c r="X186" s="248"/>
    </row>
    <row r="187" spans="1:24" ht="21.75" customHeight="1">
      <c r="A187" s="265"/>
      <c r="B187" s="253"/>
      <c r="C187" s="274"/>
      <c r="D187" s="244"/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8"/>
      <c r="U187" s="248"/>
      <c r="V187" s="248"/>
      <c r="W187" s="248"/>
      <c r="X187" s="248"/>
    </row>
    <row r="188" spans="1:24" ht="21.75" customHeight="1">
      <c r="A188" s="265"/>
      <c r="B188" s="253"/>
      <c r="C188" s="274"/>
      <c r="D188" s="244"/>
      <c r="E188" s="245"/>
      <c r="F188" s="245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  <c r="T188" s="248"/>
      <c r="U188" s="248"/>
      <c r="V188" s="248"/>
      <c r="W188" s="248"/>
      <c r="X188" s="248"/>
    </row>
    <row r="189" spans="1:24" ht="21.75" customHeight="1">
      <c r="A189" s="265"/>
      <c r="B189" s="253"/>
      <c r="C189" s="274"/>
      <c r="D189" s="244"/>
      <c r="E189" s="245"/>
      <c r="F189" s="245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  <c r="T189" s="248"/>
      <c r="U189" s="248"/>
      <c r="V189" s="248"/>
      <c r="W189" s="248"/>
      <c r="X189" s="248"/>
    </row>
    <row r="190" spans="1:24" ht="21.75" customHeight="1">
      <c r="A190" s="265"/>
      <c r="B190" s="253"/>
      <c r="C190" s="274"/>
      <c r="D190" s="244"/>
      <c r="E190" s="245"/>
      <c r="F190" s="245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  <c r="T190" s="248"/>
      <c r="U190" s="248"/>
      <c r="V190" s="248"/>
      <c r="W190" s="248"/>
      <c r="X190" s="248"/>
    </row>
    <row r="191" spans="1:24" ht="21.75" customHeight="1">
      <c r="A191" s="265"/>
      <c r="B191" s="253"/>
      <c r="C191" s="274"/>
      <c r="D191" s="244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8"/>
      <c r="U191" s="248"/>
      <c r="V191" s="248"/>
      <c r="W191" s="248"/>
      <c r="X191" s="248"/>
    </row>
    <row r="192" spans="1:24" ht="21.75" customHeight="1">
      <c r="A192" s="265"/>
      <c r="B192" s="253"/>
      <c r="C192" s="274"/>
      <c r="D192" s="244"/>
      <c r="E192" s="245"/>
      <c r="F192" s="245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  <c r="T192" s="248"/>
      <c r="U192" s="248"/>
      <c r="V192" s="248"/>
      <c r="W192" s="248"/>
      <c r="X192" s="248"/>
    </row>
    <row r="193" spans="1:24" ht="21.75" customHeight="1">
      <c r="A193" s="265"/>
      <c r="B193" s="253"/>
      <c r="C193" s="274"/>
      <c r="D193" s="244"/>
      <c r="E193" s="245"/>
      <c r="F193" s="245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  <c r="T193" s="248"/>
      <c r="U193" s="248"/>
      <c r="V193" s="248"/>
      <c r="W193" s="248"/>
      <c r="X193" s="248"/>
    </row>
    <row r="194" spans="1:24" ht="21.75" customHeight="1">
      <c r="A194" s="265"/>
      <c r="B194" s="253"/>
      <c r="C194" s="274"/>
      <c r="D194" s="244"/>
      <c r="E194" s="245"/>
      <c r="F194" s="245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  <c r="T194" s="248"/>
      <c r="U194" s="248"/>
      <c r="V194" s="248"/>
      <c r="W194" s="248"/>
      <c r="X194" s="248"/>
    </row>
    <row r="195" spans="1:24" ht="21.75" customHeight="1">
      <c r="A195" s="265"/>
      <c r="B195" s="253"/>
      <c r="C195" s="274"/>
      <c r="D195" s="244"/>
      <c r="E195" s="245"/>
      <c r="F195" s="245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  <c r="T195" s="248"/>
      <c r="U195" s="248"/>
      <c r="V195" s="248"/>
      <c r="W195" s="248"/>
      <c r="X195" s="248"/>
    </row>
    <row r="196" spans="1:24" ht="21.75" customHeight="1">
      <c r="A196" s="265"/>
      <c r="B196" s="253"/>
      <c r="C196" s="274"/>
      <c r="D196" s="244"/>
      <c r="E196" s="245"/>
      <c r="F196" s="245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8"/>
      <c r="U196" s="248"/>
      <c r="V196" s="248"/>
      <c r="W196" s="248"/>
      <c r="X196" s="248"/>
    </row>
    <row r="197" spans="1:24" ht="21.75" customHeight="1">
      <c r="A197" s="265"/>
      <c r="B197" s="253"/>
      <c r="C197" s="274"/>
      <c r="D197" s="244"/>
      <c r="E197" s="245"/>
      <c r="F197" s="245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  <c r="T197" s="248"/>
      <c r="U197" s="248"/>
      <c r="V197" s="248"/>
      <c r="W197" s="248"/>
      <c r="X197" s="248"/>
    </row>
    <row r="198" spans="1:24" ht="21.75" customHeight="1">
      <c r="A198" s="265"/>
      <c r="B198" s="253"/>
      <c r="C198" s="274"/>
      <c r="D198" s="244"/>
      <c r="E198" s="245"/>
      <c r="F198" s="245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  <c r="T198" s="248"/>
      <c r="U198" s="248"/>
      <c r="V198" s="248"/>
      <c r="W198" s="248"/>
      <c r="X198" s="248"/>
    </row>
    <row r="199" spans="1:24" ht="21.75" customHeight="1">
      <c r="A199" s="265"/>
      <c r="B199" s="253"/>
      <c r="C199" s="274"/>
      <c r="D199" s="244"/>
      <c r="E199" s="245"/>
      <c r="F199" s="245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  <c r="T199" s="248"/>
      <c r="U199" s="248"/>
      <c r="V199" s="248"/>
      <c r="W199" s="248"/>
      <c r="X199" s="248"/>
    </row>
    <row r="200" spans="1:24" ht="21.75" customHeight="1">
      <c r="A200" s="265"/>
      <c r="B200" s="253"/>
      <c r="C200" s="274"/>
      <c r="D200" s="244"/>
      <c r="E200" s="245"/>
      <c r="F200" s="245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  <c r="T200" s="248"/>
      <c r="U200" s="248"/>
      <c r="V200" s="248"/>
      <c r="W200" s="248"/>
      <c r="X200" s="248"/>
    </row>
    <row r="201" spans="1:24" ht="21.75" customHeight="1">
      <c r="A201" s="265"/>
      <c r="B201" s="253"/>
      <c r="C201" s="274"/>
      <c r="D201" s="244"/>
      <c r="E201" s="245"/>
      <c r="F201" s="245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8"/>
      <c r="U201" s="248"/>
      <c r="V201" s="248"/>
      <c r="W201" s="248"/>
      <c r="X201" s="248"/>
    </row>
    <row r="202" spans="1:24" ht="21.75" customHeight="1">
      <c r="A202" s="265"/>
      <c r="B202" s="253"/>
      <c r="C202" s="274"/>
      <c r="D202" s="244"/>
      <c r="E202" s="245"/>
      <c r="F202" s="245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8"/>
      <c r="U202" s="248"/>
      <c r="V202" s="248"/>
      <c r="W202" s="248"/>
      <c r="X202" s="248"/>
    </row>
    <row r="203" spans="1:24" ht="21.75" customHeight="1">
      <c r="A203" s="265"/>
      <c r="B203" s="253"/>
      <c r="C203" s="274"/>
      <c r="D203" s="244"/>
      <c r="E203" s="245"/>
      <c r="F203" s="245"/>
      <c r="G203" s="245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8"/>
      <c r="U203" s="248"/>
      <c r="V203" s="248"/>
      <c r="W203" s="248"/>
      <c r="X203" s="248"/>
    </row>
    <row r="204" spans="1:24" ht="21.75" customHeight="1">
      <c r="A204" s="265"/>
      <c r="B204" s="253"/>
      <c r="C204" s="274"/>
      <c r="D204" s="244"/>
      <c r="E204" s="245"/>
      <c r="F204" s="245"/>
      <c r="G204" s="245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8"/>
      <c r="U204" s="248"/>
      <c r="V204" s="248"/>
      <c r="W204" s="248"/>
      <c r="X204" s="248"/>
    </row>
    <row r="205" spans="1:24" ht="21.75" customHeight="1">
      <c r="A205" s="265"/>
      <c r="B205" s="253"/>
      <c r="C205" s="274"/>
      <c r="D205" s="244"/>
      <c r="E205" s="245"/>
      <c r="F205" s="245"/>
      <c r="G205" s="245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8"/>
      <c r="U205" s="248"/>
      <c r="V205" s="248"/>
      <c r="W205" s="248"/>
      <c r="X205" s="248"/>
    </row>
    <row r="206" spans="1:24" ht="21.75" customHeight="1">
      <c r="A206" s="265"/>
      <c r="B206" s="253"/>
      <c r="C206" s="274"/>
      <c r="D206" s="244"/>
      <c r="E206" s="245"/>
      <c r="F206" s="245"/>
      <c r="G206" s="245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8"/>
      <c r="U206" s="248"/>
      <c r="V206" s="248"/>
      <c r="W206" s="248"/>
      <c r="X206" s="248"/>
    </row>
    <row r="207" spans="1:24" ht="21.75" customHeight="1">
      <c r="A207" s="265"/>
      <c r="B207" s="253"/>
      <c r="C207" s="274"/>
      <c r="D207" s="244"/>
      <c r="E207" s="245"/>
      <c r="F207" s="245"/>
      <c r="G207" s="245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8"/>
      <c r="U207" s="248"/>
      <c r="V207" s="248"/>
      <c r="W207" s="248"/>
      <c r="X207" s="248"/>
    </row>
    <row r="208" spans="1:24" ht="21.75" customHeight="1">
      <c r="A208" s="265"/>
      <c r="B208" s="253"/>
      <c r="C208" s="274"/>
      <c r="D208" s="244"/>
      <c r="E208" s="245"/>
      <c r="F208" s="245"/>
      <c r="G208" s="245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8"/>
      <c r="U208" s="248"/>
      <c r="V208" s="248"/>
      <c r="W208" s="248"/>
      <c r="X208" s="248"/>
    </row>
    <row r="209" spans="1:24" ht="21.75" customHeight="1">
      <c r="A209" s="265"/>
      <c r="B209" s="253"/>
      <c r="C209" s="274"/>
      <c r="D209" s="244"/>
      <c r="E209" s="245"/>
      <c r="F209" s="245"/>
      <c r="G209" s="245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8"/>
      <c r="U209" s="248"/>
      <c r="V209" s="248"/>
      <c r="W209" s="248"/>
      <c r="X209" s="248"/>
    </row>
    <row r="210" spans="1:24" ht="21.75" customHeight="1">
      <c r="A210" s="265"/>
      <c r="B210" s="253"/>
      <c r="C210" s="274"/>
      <c r="D210" s="244"/>
      <c r="E210" s="245"/>
      <c r="F210" s="245"/>
      <c r="G210" s="245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8"/>
      <c r="U210" s="248"/>
      <c r="V210" s="248"/>
      <c r="W210" s="248"/>
      <c r="X210" s="248"/>
    </row>
    <row r="211" spans="1:24" ht="21.75" customHeight="1">
      <c r="A211" s="265"/>
      <c r="B211" s="253"/>
      <c r="C211" s="274"/>
      <c r="D211" s="244"/>
      <c r="E211" s="245"/>
      <c r="F211" s="245"/>
      <c r="G211" s="245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8"/>
      <c r="U211" s="248"/>
      <c r="V211" s="248"/>
      <c r="W211" s="248"/>
      <c r="X211" s="248"/>
    </row>
    <row r="212" spans="1:24" ht="21.75" customHeight="1">
      <c r="A212" s="265"/>
      <c r="B212" s="253"/>
      <c r="C212" s="274"/>
      <c r="D212" s="270"/>
      <c r="E212" s="245"/>
      <c r="F212" s="245"/>
      <c r="G212" s="245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8"/>
      <c r="U212" s="248"/>
      <c r="V212" s="248"/>
      <c r="W212" s="248"/>
      <c r="X212" s="248"/>
    </row>
    <row r="213" spans="1:24" ht="21.75" customHeight="1">
      <c r="A213" s="265"/>
      <c r="B213" s="253"/>
      <c r="C213" s="274"/>
      <c r="D213" s="244"/>
      <c r="E213" s="245"/>
      <c r="F213" s="245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8"/>
      <c r="U213" s="248"/>
      <c r="V213" s="248"/>
      <c r="W213" s="248"/>
      <c r="X213" s="248"/>
    </row>
    <row r="214" spans="1:24" ht="21.75" customHeight="1">
      <c r="A214" s="265"/>
      <c r="B214" s="253"/>
      <c r="C214" s="274"/>
      <c r="D214" s="244"/>
      <c r="E214" s="245"/>
      <c r="F214" s="245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8"/>
      <c r="U214" s="248"/>
      <c r="V214" s="248"/>
      <c r="W214" s="248"/>
      <c r="X214" s="248"/>
    </row>
    <row r="215" spans="1:24" ht="21.75" customHeight="1">
      <c r="A215" s="265"/>
      <c r="B215" s="253"/>
      <c r="C215" s="274"/>
      <c r="D215" s="244"/>
      <c r="E215" s="245"/>
      <c r="F215" s="245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8"/>
      <c r="U215" s="248"/>
      <c r="V215" s="248"/>
      <c r="W215" s="248"/>
      <c r="X215" s="248"/>
    </row>
    <row r="216" spans="1:24" ht="21.75" customHeight="1">
      <c r="A216" s="265"/>
      <c r="B216" s="253"/>
      <c r="C216" s="274"/>
      <c r="D216" s="244"/>
      <c r="E216" s="245"/>
      <c r="F216" s="245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8"/>
      <c r="U216" s="248"/>
      <c r="V216" s="248"/>
      <c r="W216" s="248"/>
      <c r="X216" s="248"/>
    </row>
    <row r="217" spans="1:24" ht="21.75" customHeight="1">
      <c r="A217" s="265"/>
      <c r="B217" s="253"/>
      <c r="C217" s="274"/>
      <c r="D217" s="244"/>
      <c r="E217" s="245"/>
      <c r="F217" s="245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8"/>
      <c r="U217" s="248"/>
      <c r="V217" s="248"/>
      <c r="W217" s="248"/>
      <c r="X217" s="248"/>
    </row>
    <row r="218" spans="1:24" ht="21.75" customHeight="1">
      <c r="A218" s="265"/>
      <c r="B218" s="253"/>
      <c r="C218" s="274"/>
      <c r="D218" s="244"/>
      <c r="E218" s="245"/>
      <c r="F218" s="245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8"/>
      <c r="U218" s="248"/>
      <c r="V218" s="248"/>
      <c r="W218" s="248"/>
      <c r="X218" s="248"/>
    </row>
    <row r="219" spans="1:24" ht="21.75" customHeight="1">
      <c r="A219" s="265"/>
      <c r="B219" s="253"/>
      <c r="C219" s="274"/>
      <c r="D219" s="244"/>
      <c r="E219" s="245"/>
      <c r="F219" s="245"/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8"/>
      <c r="U219" s="248"/>
      <c r="V219" s="248"/>
      <c r="W219" s="248"/>
      <c r="X219" s="248"/>
    </row>
    <row r="220" spans="1:24" ht="21.75" customHeight="1">
      <c r="A220" s="265"/>
      <c r="B220" s="253"/>
      <c r="C220" s="274"/>
      <c r="D220" s="244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8"/>
      <c r="U220" s="248"/>
      <c r="V220" s="248"/>
      <c r="W220" s="248"/>
      <c r="X220" s="248"/>
    </row>
    <row r="221" spans="1:24" ht="21.75" customHeight="1">
      <c r="A221" s="265"/>
      <c r="B221" s="253"/>
      <c r="C221" s="274"/>
      <c r="D221" s="244"/>
      <c r="E221" s="245"/>
      <c r="F221" s="245"/>
      <c r="G221" s="245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8"/>
      <c r="U221" s="248"/>
      <c r="V221" s="248"/>
      <c r="W221" s="248"/>
      <c r="X221" s="248"/>
    </row>
    <row r="222" spans="1:24" ht="21.75" customHeight="1">
      <c r="A222" s="265"/>
      <c r="B222" s="253"/>
      <c r="C222" s="274"/>
      <c r="D222" s="244"/>
      <c r="E222" s="245"/>
      <c r="F222" s="245"/>
      <c r="G222" s="245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8"/>
      <c r="U222" s="248"/>
      <c r="V222" s="248"/>
      <c r="W222" s="248"/>
      <c r="X222" s="248"/>
    </row>
    <row r="223" spans="1:24" ht="21.75" customHeight="1">
      <c r="A223" s="262"/>
      <c r="B223" s="253"/>
      <c r="C223" s="274"/>
      <c r="D223" s="244"/>
      <c r="E223" s="245"/>
      <c r="F223" s="245"/>
      <c r="G223" s="245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8"/>
      <c r="U223" s="248"/>
      <c r="V223" s="248"/>
      <c r="W223" s="248"/>
      <c r="X223" s="248"/>
    </row>
    <row r="224" spans="1:24" ht="21.75" customHeight="1">
      <c r="A224" s="262"/>
      <c r="B224" s="253"/>
      <c r="C224" s="274"/>
      <c r="D224" s="244"/>
      <c r="E224" s="245"/>
      <c r="F224" s="245"/>
      <c r="G224" s="245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8"/>
      <c r="U224" s="248"/>
      <c r="V224" s="248"/>
      <c r="W224" s="248"/>
      <c r="X224" s="248"/>
    </row>
    <row r="225" spans="1:24" ht="21.75" customHeight="1">
      <c r="A225" s="262"/>
      <c r="B225" s="253"/>
      <c r="C225" s="274"/>
      <c r="D225" s="244"/>
      <c r="E225" s="245"/>
      <c r="F225" s="245"/>
      <c r="G225" s="245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8"/>
      <c r="U225" s="248"/>
      <c r="V225" s="248"/>
      <c r="W225" s="248"/>
      <c r="X225" s="248"/>
    </row>
    <row r="226" spans="1:24" ht="21.75" customHeight="1">
      <c r="A226" s="265"/>
      <c r="B226" s="253"/>
      <c r="C226" s="274"/>
      <c r="D226" s="244"/>
      <c r="E226" s="245"/>
      <c r="F226" s="245"/>
      <c r="G226" s="245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8"/>
      <c r="U226" s="248"/>
      <c r="V226" s="248"/>
      <c r="W226" s="248"/>
      <c r="X226" s="248"/>
    </row>
    <row r="227" spans="1:24" ht="21.75" customHeight="1">
      <c r="A227" s="265"/>
      <c r="B227" s="253"/>
      <c r="C227" s="274"/>
      <c r="D227" s="244"/>
      <c r="E227" s="245"/>
      <c r="F227" s="245"/>
      <c r="G227" s="245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8"/>
      <c r="U227" s="248"/>
      <c r="V227" s="248"/>
      <c r="W227" s="248"/>
      <c r="X227" s="248"/>
    </row>
    <row r="228" spans="1:24" ht="21.75" customHeight="1">
      <c r="A228" s="265"/>
      <c r="B228" s="253"/>
      <c r="C228" s="274"/>
      <c r="D228" s="244"/>
      <c r="E228" s="245"/>
      <c r="F228" s="245"/>
      <c r="G228" s="245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8"/>
      <c r="U228" s="248"/>
      <c r="V228" s="248"/>
      <c r="W228" s="248"/>
      <c r="X228" s="248"/>
    </row>
    <row r="229" spans="1:24" ht="21.75" customHeight="1">
      <c r="A229" s="265"/>
      <c r="B229" s="253"/>
      <c r="C229" s="274"/>
      <c r="D229" s="244"/>
      <c r="E229" s="245"/>
      <c r="F229" s="245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8"/>
      <c r="U229" s="248"/>
      <c r="V229" s="248"/>
      <c r="W229" s="248"/>
      <c r="X229" s="248"/>
    </row>
    <row r="230" spans="1:24" ht="21.75" customHeight="1">
      <c r="A230" s="265"/>
      <c r="B230" s="253"/>
      <c r="C230" s="274"/>
      <c r="D230" s="244"/>
      <c r="E230" s="245"/>
      <c r="F230" s="245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8"/>
      <c r="U230" s="248"/>
      <c r="V230" s="248"/>
      <c r="W230" s="248"/>
      <c r="X230" s="248"/>
    </row>
    <row r="231" spans="1:24" ht="21.75" customHeight="1">
      <c r="A231" s="265"/>
      <c r="B231" s="253"/>
      <c r="C231" s="274"/>
      <c r="D231" s="244"/>
      <c r="E231" s="245"/>
      <c r="F231" s="245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8"/>
      <c r="U231" s="248"/>
      <c r="V231" s="248"/>
      <c r="W231" s="248"/>
      <c r="X231" s="248"/>
    </row>
    <row r="232" spans="1:24" ht="21.75" customHeight="1">
      <c r="A232" s="265"/>
      <c r="B232" s="253"/>
      <c r="C232" s="274"/>
      <c r="D232" s="244"/>
      <c r="E232" s="245"/>
      <c r="F232" s="245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8"/>
      <c r="U232" s="248"/>
      <c r="V232" s="248"/>
      <c r="W232" s="248"/>
      <c r="X232" s="248"/>
    </row>
    <row r="233" spans="1:24" ht="21.75" customHeight="1">
      <c r="A233" s="265"/>
      <c r="B233" s="253"/>
      <c r="C233" s="274"/>
      <c r="D233" s="244"/>
      <c r="E233" s="245"/>
      <c r="F233" s="245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8"/>
      <c r="U233" s="248"/>
      <c r="V233" s="248"/>
      <c r="W233" s="248"/>
      <c r="X233" s="248"/>
    </row>
    <row r="234" spans="1:24" ht="21.75" customHeight="1">
      <c r="A234" s="265"/>
      <c r="B234" s="253"/>
      <c r="C234" s="274"/>
      <c r="D234" s="244"/>
      <c r="E234" s="245"/>
      <c r="F234" s="245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8"/>
      <c r="U234" s="248"/>
      <c r="V234" s="248"/>
      <c r="W234" s="248"/>
      <c r="X234" s="248"/>
    </row>
    <row r="235" spans="1:24" ht="21.75" customHeight="1">
      <c r="A235" s="265"/>
      <c r="B235" s="253"/>
      <c r="C235" s="274"/>
      <c r="D235" s="244"/>
      <c r="E235" s="245"/>
      <c r="F235" s="245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8"/>
      <c r="U235" s="248"/>
      <c r="V235" s="248"/>
      <c r="W235" s="248"/>
      <c r="X235" s="248"/>
    </row>
    <row r="236" spans="1:24" ht="21.75" customHeight="1">
      <c r="A236" s="265"/>
      <c r="B236" s="253"/>
      <c r="C236" s="274"/>
      <c r="D236" s="270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8"/>
      <c r="U236" s="248"/>
      <c r="V236" s="248"/>
      <c r="W236" s="248"/>
      <c r="X236" s="248"/>
    </row>
    <row r="237" spans="1:24" ht="21.75" customHeight="1">
      <c r="A237" s="265"/>
      <c r="B237" s="253"/>
      <c r="C237" s="274"/>
      <c r="D237" s="244"/>
      <c r="E237" s="245"/>
      <c r="F237" s="245"/>
      <c r="G237" s="245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8"/>
      <c r="U237" s="248"/>
      <c r="V237" s="248"/>
      <c r="W237" s="248"/>
      <c r="X237" s="248"/>
    </row>
    <row r="238" spans="1:24" ht="21.75" customHeight="1">
      <c r="A238" s="265"/>
      <c r="B238" s="253"/>
      <c r="C238" s="274"/>
      <c r="D238" s="244"/>
      <c r="E238" s="245"/>
      <c r="F238" s="245"/>
      <c r="G238" s="245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8"/>
      <c r="U238" s="248"/>
      <c r="V238" s="248"/>
      <c r="W238" s="248"/>
      <c r="X238" s="248"/>
    </row>
    <row r="239" spans="1:24" ht="21.75" customHeight="1">
      <c r="A239" s="265"/>
      <c r="B239" s="253"/>
      <c r="C239" s="274"/>
      <c r="D239" s="244"/>
      <c r="E239" s="245"/>
      <c r="F239" s="245"/>
      <c r="G239" s="245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8"/>
      <c r="U239" s="248"/>
      <c r="V239" s="248"/>
      <c r="W239" s="248"/>
      <c r="X239" s="248"/>
    </row>
    <row r="240" spans="1:24" ht="21.75" customHeight="1">
      <c r="A240" s="265"/>
      <c r="B240" s="253"/>
      <c r="C240" s="274"/>
      <c r="D240" s="244"/>
      <c r="E240" s="245"/>
      <c r="F240" s="245"/>
      <c r="G240" s="245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8"/>
      <c r="U240" s="248"/>
      <c r="V240" s="248"/>
      <c r="W240" s="248"/>
      <c r="X240" s="248"/>
    </row>
    <row r="241" spans="1:24" ht="21.75" customHeight="1">
      <c r="A241" s="265"/>
      <c r="B241" s="253"/>
      <c r="C241" s="274"/>
      <c r="D241" s="244"/>
      <c r="E241" s="245"/>
      <c r="F241" s="245"/>
      <c r="G241" s="245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8"/>
      <c r="U241" s="248"/>
      <c r="V241" s="248"/>
      <c r="W241" s="248"/>
      <c r="X241" s="248"/>
    </row>
    <row r="242" spans="1:24" ht="21.75" customHeight="1">
      <c r="A242" s="265"/>
      <c r="B242" s="253"/>
      <c r="C242" s="274"/>
      <c r="D242" s="244"/>
      <c r="E242" s="245"/>
      <c r="F242" s="245"/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8"/>
      <c r="U242" s="248"/>
      <c r="V242" s="248"/>
      <c r="W242" s="248"/>
      <c r="X242" s="248"/>
    </row>
    <row r="243" spans="1:24" ht="21.75" customHeight="1">
      <c r="A243" s="265"/>
      <c r="B243" s="253"/>
      <c r="C243" s="274"/>
      <c r="D243" s="244"/>
      <c r="E243" s="245"/>
      <c r="F243" s="245"/>
      <c r="G243" s="245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8"/>
      <c r="U243" s="248"/>
      <c r="V243" s="248"/>
      <c r="W243" s="248"/>
      <c r="X243" s="248"/>
    </row>
    <row r="244" spans="1:24" ht="21.75" customHeight="1">
      <c r="A244" s="265"/>
      <c r="B244" s="253"/>
      <c r="C244" s="274"/>
      <c r="D244" s="244"/>
      <c r="E244" s="245"/>
      <c r="F244" s="245"/>
      <c r="G244" s="245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8"/>
      <c r="U244" s="248"/>
      <c r="V244" s="248"/>
      <c r="W244" s="248"/>
      <c r="X244" s="248"/>
    </row>
    <row r="245" spans="1:24" ht="21.75" customHeight="1">
      <c r="A245" s="265"/>
      <c r="B245" s="253"/>
      <c r="C245" s="274"/>
      <c r="D245" s="244"/>
      <c r="E245" s="245"/>
      <c r="F245" s="245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8"/>
      <c r="U245" s="248"/>
      <c r="V245" s="248"/>
      <c r="W245" s="248"/>
      <c r="X245" s="248"/>
    </row>
    <row r="246" spans="1:24" ht="21.75" customHeight="1">
      <c r="A246" s="262"/>
      <c r="B246" s="253"/>
      <c r="C246" s="274"/>
      <c r="D246" s="244"/>
      <c r="E246" s="245"/>
      <c r="F246" s="245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8"/>
      <c r="U246" s="248"/>
      <c r="V246" s="248"/>
      <c r="W246" s="248"/>
      <c r="X246" s="248"/>
    </row>
    <row r="247" spans="1:24" ht="21.75" customHeight="1">
      <c r="A247" s="265"/>
      <c r="B247" s="253"/>
      <c r="C247" s="274"/>
      <c r="D247" s="244"/>
      <c r="E247" s="245"/>
      <c r="F247" s="245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8"/>
      <c r="U247" s="248"/>
      <c r="V247" s="248"/>
      <c r="W247" s="248"/>
      <c r="X247" s="248"/>
    </row>
    <row r="248" spans="1:24" ht="21.75" customHeight="1">
      <c r="A248" s="265"/>
      <c r="B248" s="253"/>
      <c r="C248" s="274"/>
      <c r="D248" s="244"/>
      <c r="E248" s="245"/>
      <c r="F248" s="245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8"/>
      <c r="U248" s="248"/>
      <c r="V248" s="248"/>
      <c r="W248" s="248"/>
      <c r="X248" s="248"/>
    </row>
    <row r="249" spans="1:24" ht="21.75" customHeight="1">
      <c r="A249" s="265"/>
      <c r="B249" s="253"/>
      <c r="C249" s="274"/>
      <c r="D249" s="244"/>
      <c r="E249" s="245"/>
      <c r="F249" s="245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8"/>
      <c r="U249" s="248"/>
      <c r="V249" s="248"/>
      <c r="W249" s="248"/>
      <c r="X249" s="248"/>
    </row>
    <row r="250" spans="1:24" ht="21.75" customHeight="1">
      <c r="A250" s="265"/>
      <c r="B250" s="253"/>
      <c r="C250" s="274"/>
      <c r="D250" s="244"/>
      <c r="E250" s="245"/>
      <c r="F250" s="245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8"/>
      <c r="U250" s="248"/>
      <c r="V250" s="248"/>
      <c r="W250" s="248"/>
      <c r="X250" s="248"/>
    </row>
    <row r="251" spans="1:24" ht="21.75" customHeight="1">
      <c r="A251" s="265"/>
      <c r="B251" s="253"/>
      <c r="C251" s="274"/>
      <c r="D251" s="244"/>
      <c r="E251" s="245"/>
      <c r="F251" s="245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8"/>
      <c r="U251" s="248"/>
      <c r="V251" s="248"/>
      <c r="W251" s="248"/>
      <c r="X251" s="248"/>
    </row>
    <row r="252" spans="1:24" ht="21.75" customHeight="1">
      <c r="A252" s="265"/>
      <c r="B252" s="253"/>
      <c r="C252" s="274"/>
      <c r="D252" s="244"/>
      <c r="E252" s="245"/>
      <c r="F252" s="245"/>
      <c r="G252" s="245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8"/>
      <c r="U252" s="248"/>
      <c r="V252" s="248"/>
      <c r="W252" s="248"/>
      <c r="X252" s="248"/>
    </row>
    <row r="253" spans="1:24" ht="21.75" customHeight="1">
      <c r="A253" s="265"/>
      <c r="B253" s="253"/>
      <c r="C253" s="274"/>
      <c r="D253" s="244"/>
      <c r="E253" s="245"/>
      <c r="F253" s="245"/>
      <c r="G253" s="245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8"/>
      <c r="U253" s="248"/>
      <c r="V253" s="248"/>
      <c r="W253" s="248"/>
      <c r="X253" s="248"/>
    </row>
    <row r="254" spans="1:24" ht="21.75" customHeight="1">
      <c r="A254" s="265"/>
      <c r="B254" s="253"/>
      <c r="C254" s="274"/>
      <c r="D254" s="244"/>
      <c r="E254" s="245"/>
      <c r="F254" s="245"/>
      <c r="G254" s="245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8"/>
      <c r="U254" s="248"/>
      <c r="V254" s="248"/>
      <c r="W254" s="248"/>
      <c r="X254" s="248"/>
    </row>
    <row r="255" spans="1:24" ht="21.75" customHeight="1">
      <c r="A255" s="265"/>
      <c r="B255" s="253"/>
      <c r="C255" s="274"/>
      <c r="D255" s="244"/>
      <c r="E255" s="245"/>
      <c r="F255" s="245"/>
      <c r="G255" s="245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8"/>
      <c r="U255" s="248"/>
      <c r="V255" s="248"/>
      <c r="W255" s="248"/>
      <c r="X255" s="248"/>
    </row>
    <row r="256" spans="1:24" ht="21.75" customHeight="1">
      <c r="A256" s="265"/>
      <c r="B256" s="253"/>
      <c r="C256" s="274"/>
      <c r="D256" s="244"/>
      <c r="E256" s="245"/>
      <c r="F256" s="245"/>
      <c r="G256" s="245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8"/>
      <c r="U256" s="248"/>
      <c r="V256" s="248"/>
      <c r="W256" s="248"/>
      <c r="X256" s="248"/>
    </row>
    <row r="257" spans="1:24" ht="21.75" customHeight="1">
      <c r="A257" s="265"/>
      <c r="B257" s="253"/>
      <c r="C257" s="274"/>
      <c r="D257" s="244"/>
      <c r="E257" s="245"/>
      <c r="F257" s="245"/>
      <c r="G257" s="245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8"/>
      <c r="U257" s="248"/>
      <c r="V257" s="248"/>
      <c r="W257" s="248"/>
      <c r="X257" s="248"/>
    </row>
    <row r="258" spans="1:24" ht="21.75" customHeight="1">
      <c r="A258" s="265"/>
      <c r="B258" s="253"/>
      <c r="C258" s="274"/>
      <c r="D258" s="244"/>
      <c r="E258" s="245"/>
      <c r="F258" s="245"/>
      <c r="G258" s="245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8"/>
      <c r="U258" s="248"/>
      <c r="V258" s="248"/>
      <c r="W258" s="248"/>
      <c r="X258" s="248"/>
    </row>
    <row r="259" spans="1:24" ht="21.75" customHeight="1">
      <c r="A259" s="265"/>
      <c r="B259" s="253"/>
      <c r="C259" s="274"/>
      <c r="D259" s="244"/>
      <c r="E259" s="245"/>
      <c r="F259" s="245"/>
      <c r="G259" s="245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8"/>
      <c r="U259" s="248"/>
      <c r="V259" s="248"/>
      <c r="W259" s="248"/>
      <c r="X259" s="248"/>
    </row>
    <row r="260" spans="1:24" ht="21.75" customHeight="1">
      <c r="A260" s="265"/>
      <c r="B260" s="253"/>
      <c r="C260" s="274"/>
      <c r="D260" s="244"/>
      <c r="E260" s="245"/>
      <c r="F260" s="245"/>
      <c r="G260" s="245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8"/>
      <c r="U260" s="248"/>
      <c r="V260" s="248"/>
      <c r="W260" s="248"/>
      <c r="X260" s="248"/>
    </row>
    <row r="261" spans="1:24" ht="21.75" customHeight="1">
      <c r="A261" s="262"/>
      <c r="B261" s="253"/>
      <c r="C261" s="274"/>
      <c r="D261" s="244"/>
      <c r="E261" s="245">
        <f t="shared" ref="E261:E324" si="4">SUM(F272:T272)</f>
        <v>0</v>
      </c>
      <c r="F261" s="245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8"/>
      <c r="U261" s="248"/>
      <c r="V261" s="248"/>
      <c r="W261" s="248"/>
      <c r="X261" s="248"/>
    </row>
    <row r="262" spans="1:24" ht="21.75" customHeight="1">
      <c r="A262" s="262"/>
      <c r="B262" s="253"/>
      <c r="C262" s="274"/>
      <c r="D262" s="244"/>
      <c r="E262" s="245">
        <f t="shared" si="4"/>
        <v>0</v>
      </c>
      <c r="F262" s="245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8"/>
      <c r="U262" s="248"/>
      <c r="V262" s="248"/>
      <c r="W262" s="248"/>
      <c r="X262" s="248"/>
    </row>
    <row r="263" spans="1:24" ht="21.75" customHeight="1">
      <c r="A263" s="262"/>
      <c r="B263" s="253"/>
      <c r="C263" s="274"/>
      <c r="D263" s="244"/>
      <c r="E263" s="245">
        <f t="shared" si="4"/>
        <v>0</v>
      </c>
      <c r="F263" s="245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8"/>
      <c r="U263" s="248"/>
      <c r="V263" s="248"/>
      <c r="W263" s="248"/>
      <c r="X263" s="248"/>
    </row>
    <row r="264" spans="1:24" ht="21.75" customHeight="1">
      <c r="A264" s="262"/>
      <c r="B264" s="253"/>
      <c r="C264" s="274"/>
      <c r="D264" s="244"/>
      <c r="E264" s="245">
        <f t="shared" si="4"/>
        <v>0</v>
      </c>
      <c r="F264" s="245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8"/>
      <c r="U264" s="248"/>
      <c r="V264" s="248"/>
      <c r="W264" s="248"/>
      <c r="X264" s="248"/>
    </row>
    <row r="265" spans="1:24" ht="21.75" customHeight="1">
      <c r="A265" s="262"/>
      <c r="B265" s="253"/>
      <c r="C265" s="274"/>
      <c r="D265" s="244"/>
      <c r="E265" s="245">
        <f t="shared" si="4"/>
        <v>0</v>
      </c>
      <c r="F265" s="245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8"/>
      <c r="U265" s="248"/>
      <c r="V265" s="248"/>
      <c r="W265" s="248"/>
      <c r="X265" s="248"/>
    </row>
    <row r="266" spans="1:24" ht="21.75" customHeight="1">
      <c r="A266" s="262"/>
      <c r="B266" s="253"/>
      <c r="C266" s="274"/>
      <c r="D266" s="244"/>
      <c r="E266" s="245">
        <f t="shared" si="4"/>
        <v>0</v>
      </c>
      <c r="F266" s="245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8"/>
      <c r="U266" s="248"/>
      <c r="V266" s="248"/>
      <c r="W266" s="248"/>
      <c r="X266" s="248"/>
    </row>
    <row r="267" spans="1:24" ht="21.75" customHeight="1">
      <c r="A267" s="262"/>
      <c r="B267" s="253"/>
      <c r="C267" s="274"/>
      <c r="D267" s="244"/>
      <c r="E267" s="245">
        <f t="shared" si="4"/>
        <v>0</v>
      </c>
      <c r="F267" s="245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8"/>
      <c r="U267" s="248"/>
      <c r="V267" s="248"/>
      <c r="W267" s="248"/>
      <c r="X267" s="248"/>
    </row>
    <row r="268" spans="1:24" ht="21.75" customHeight="1">
      <c r="A268" s="262"/>
      <c r="B268" s="253"/>
      <c r="C268" s="274"/>
      <c r="D268" s="244"/>
      <c r="E268" s="245">
        <f t="shared" si="4"/>
        <v>0</v>
      </c>
      <c r="F268" s="245"/>
      <c r="G268" s="245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8"/>
      <c r="U268" s="248"/>
      <c r="V268" s="248"/>
      <c r="W268" s="248"/>
      <c r="X268" s="248"/>
    </row>
    <row r="269" spans="1:24" ht="21.75" customHeight="1">
      <c r="A269" s="262"/>
      <c r="B269" s="253"/>
      <c r="C269" s="274"/>
      <c r="D269" s="244"/>
      <c r="E269" s="245">
        <f t="shared" si="4"/>
        <v>0</v>
      </c>
      <c r="F269" s="245"/>
      <c r="G269" s="245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8"/>
      <c r="U269" s="248"/>
      <c r="V269" s="248"/>
      <c r="W269" s="248"/>
      <c r="X269" s="248"/>
    </row>
    <row r="270" spans="1:24" ht="21.75" customHeight="1">
      <c r="A270" s="262"/>
      <c r="B270" s="253"/>
      <c r="C270" s="274"/>
      <c r="D270" s="244"/>
      <c r="E270" s="245">
        <f t="shared" si="4"/>
        <v>0</v>
      </c>
      <c r="F270" s="245"/>
      <c r="G270" s="245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8"/>
      <c r="U270" s="248"/>
      <c r="V270" s="248"/>
      <c r="W270" s="248"/>
      <c r="X270" s="248"/>
    </row>
    <row r="271" spans="1:24" ht="21.75" customHeight="1">
      <c r="A271" s="262"/>
      <c r="B271" s="253"/>
      <c r="C271" s="274"/>
      <c r="D271" s="244"/>
      <c r="E271" s="245">
        <f t="shared" si="4"/>
        <v>0</v>
      </c>
      <c r="F271" s="245"/>
      <c r="G271" s="245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8"/>
      <c r="U271" s="248"/>
      <c r="V271" s="248"/>
      <c r="W271" s="248"/>
      <c r="X271" s="248"/>
    </row>
    <row r="272" spans="1:24" ht="21.75" customHeight="1">
      <c r="A272" s="262"/>
      <c r="B272" s="253"/>
      <c r="C272" s="274"/>
      <c r="D272" s="244"/>
      <c r="E272" s="245">
        <f t="shared" si="4"/>
        <v>0</v>
      </c>
      <c r="F272" s="245"/>
      <c r="G272" s="245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8"/>
      <c r="U272" s="248"/>
      <c r="V272" s="248"/>
      <c r="W272" s="248"/>
      <c r="X272" s="248"/>
    </row>
    <row r="273" spans="1:24" ht="21.75" customHeight="1">
      <c r="A273" s="262"/>
      <c r="B273" s="253"/>
      <c r="C273" s="274"/>
      <c r="D273" s="244"/>
      <c r="E273" s="245">
        <f t="shared" si="4"/>
        <v>0</v>
      </c>
      <c r="F273" s="245"/>
      <c r="G273" s="245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8"/>
      <c r="U273" s="248"/>
      <c r="V273" s="248"/>
      <c r="W273" s="248"/>
      <c r="X273" s="248"/>
    </row>
    <row r="274" spans="1:24" ht="21.75" customHeight="1">
      <c r="A274" s="262"/>
      <c r="B274" s="253"/>
      <c r="C274" s="274"/>
      <c r="D274" s="244"/>
      <c r="E274" s="245">
        <f t="shared" si="4"/>
        <v>0</v>
      </c>
      <c r="F274" s="245"/>
      <c r="G274" s="245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8"/>
      <c r="U274" s="248"/>
      <c r="V274" s="248"/>
      <c r="W274" s="248"/>
      <c r="X274" s="248"/>
    </row>
    <row r="275" spans="1:24" ht="21.75" customHeight="1">
      <c r="A275" s="262"/>
      <c r="B275" s="253"/>
      <c r="C275" s="274"/>
      <c r="D275" s="244"/>
      <c r="E275" s="245">
        <f t="shared" si="4"/>
        <v>0</v>
      </c>
      <c r="F275" s="245"/>
      <c r="G275" s="245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8"/>
      <c r="U275" s="248"/>
      <c r="V275" s="248"/>
      <c r="W275" s="248"/>
      <c r="X275" s="248"/>
    </row>
    <row r="276" spans="1:24" ht="21.75" customHeight="1">
      <c r="A276" s="262"/>
      <c r="B276" s="253"/>
      <c r="C276" s="274"/>
      <c r="D276" s="244"/>
      <c r="E276" s="245">
        <f t="shared" si="4"/>
        <v>0</v>
      </c>
      <c r="F276" s="245"/>
      <c r="G276" s="245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8"/>
      <c r="U276" s="248"/>
      <c r="V276" s="248"/>
      <c r="W276" s="248"/>
      <c r="X276" s="248"/>
    </row>
    <row r="277" spans="1:24" ht="21.75" customHeight="1">
      <c r="A277" s="262"/>
      <c r="B277" s="253"/>
      <c r="C277" s="274"/>
      <c r="D277" s="244"/>
      <c r="E277" s="245">
        <f t="shared" si="4"/>
        <v>0</v>
      </c>
      <c r="F277" s="245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8"/>
      <c r="U277" s="248"/>
      <c r="V277" s="248"/>
      <c r="W277" s="248"/>
      <c r="X277" s="248"/>
    </row>
    <row r="278" spans="1:24" ht="21.75" customHeight="1">
      <c r="A278" s="262"/>
      <c r="B278" s="253"/>
      <c r="C278" s="274"/>
      <c r="D278" s="244"/>
      <c r="E278" s="245">
        <f t="shared" si="4"/>
        <v>0</v>
      </c>
      <c r="F278" s="245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8"/>
      <c r="U278" s="248"/>
      <c r="V278" s="248"/>
      <c r="W278" s="248"/>
      <c r="X278" s="248"/>
    </row>
    <row r="279" spans="1:24" ht="21.75" customHeight="1">
      <c r="A279" s="262"/>
      <c r="B279" s="253"/>
      <c r="C279" s="274"/>
      <c r="D279" s="244"/>
      <c r="E279" s="245">
        <f t="shared" si="4"/>
        <v>0</v>
      </c>
      <c r="F279" s="245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8"/>
      <c r="U279" s="248"/>
      <c r="V279" s="248"/>
      <c r="W279" s="248"/>
      <c r="X279" s="248"/>
    </row>
    <row r="280" spans="1:24" ht="21.75" customHeight="1">
      <c r="A280" s="262"/>
      <c r="B280" s="253"/>
      <c r="C280" s="274"/>
      <c r="D280" s="244"/>
      <c r="E280" s="245">
        <f t="shared" si="4"/>
        <v>0</v>
      </c>
      <c r="F280" s="245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8"/>
      <c r="U280" s="248"/>
      <c r="V280" s="248"/>
      <c r="W280" s="248"/>
      <c r="X280" s="248"/>
    </row>
    <row r="281" spans="1:24" ht="21.75" customHeight="1">
      <c r="A281" s="262"/>
      <c r="B281" s="253"/>
      <c r="C281" s="274"/>
      <c r="D281" s="244"/>
      <c r="E281" s="245">
        <f t="shared" si="4"/>
        <v>0</v>
      </c>
      <c r="F281" s="245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8"/>
      <c r="U281" s="248"/>
      <c r="V281" s="248"/>
      <c r="W281" s="248"/>
      <c r="X281" s="248"/>
    </row>
    <row r="282" spans="1:24" ht="21.75" customHeight="1">
      <c r="A282" s="262"/>
      <c r="B282" s="253"/>
      <c r="C282" s="274"/>
      <c r="D282" s="244"/>
      <c r="E282" s="245">
        <f t="shared" si="4"/>
        <v>0</v>
      </c>
      <c r="F282" s="245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8"/>
      <c r="U282" s="248"/>
      <c r="V282" s="248"/>
      <c r="W282" s="248"/>
      <c r="X282" s="248"/>
    </row>
    <row r="283" spans="1:24" ht="21.75" customHeight="1">
      <c r="A283" s="262"/>
      <c r="B283" s="253"/>
      <c r="C283" s="274"/>
      <c r="D283" s="244"/>
      <c r="E283" s="245">
        <f t="shared" si="4"/>
        <v>0</v>
      </c>
      <c r="F283" s="245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8"/>
      <c r="U283" s="248"/>
      <c r="V283" s="248"/>
      <c r="W283" s="248"/>
      <c r="X283" s="248"/>
    </row>
    <row r="284" spans="1:24" ht="21.75" customHeight="1">
      <c r="A284" s="262"/>
      <c r="B284" s="253"/>
      <c r="C284" s="274"/>
      <c r="D284" s="244"/>
      <c r="E284" s="245">
        <f t="shared" si="4"/>
        <v>0</v>
      </c>
      <c r="F284" s="245"/>
      <c r="G284" s="245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8"/>
      <c r="U284" s="248"/>
      <c r="V284" s="248"/>
      <c r="W284" s="248"/>
      <c r="X284" s="248"/>
    </row>
    <row r="285" spans="1:24" ht="21.75" customHeight="1">
      <c r="A285" s="262"/>
      <c r="B285" s="253"/>
      <c r="C285" s="274"/>
      <c r="D285" s="244"/>
      <c r="E285" s="245">
        <f t="shared" si="4"/>
        <v>0</v>
      </c>
      <c r="F285" s="245"/>
      <c r="G285" s="245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8"/>
      <c r="U285" s="248"/>
      <c r="V285" s="248"/>
      <c r="W285" s="248"/>
      <c r="X285" s="248"/>
    </row>
    <row r="286" spans="1:24" ht="21.75" customHeight="1">
      <c r="A286" s="262"/>
      <c r="B286" s="253"/>
      <c r="C286" s="274"/>
      <c r="D286" s="244"/>
      <c r="E286" s="245">
        <f t="shared" si="4"/>
        <v>0</v>
      </c>
      <c r="F286" s="245"/>
      <c r="G286" s="245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8"/>
      <c r="U286" s="248"/>
      <c r="V286" s="248"/>
      <c r="W286" s="248"/>
      <c r="X286" s="248"/>
    </row>
    <row r="287" spans="1:24" ht="21.75" customHeight="1">
      <c r="A287" s="262"/>
      <c r="B287" s="253"/>
      <c r="C287" s="274"/>
      <c r="D287" s="244"/>
      <c r="E287" s="245">
        <f t="shared" si="4"/>
        <v>0</v>
      </c>
      <c r="F287" s="245"/>
      <c r="G287" s="245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8"/>
      <c r="U287" s="248"/>
      <c r="V287" s="248"/>
      <c r="W287" s="248"/>
      <c r="X287" s="248"/>
    </row>
    <row r="288" spans="1:24" ht="21.75" customHeight="1">
      <c r="A288" s="262"/>
      <c r="B288" s="253"/>
      <c r="C288" s="274"/>
      <c r="D288" s="244"/>
      <c r="E288" s="245">
        <f t="shared" si="4"/>
        <v>0</v>
      </c>
      <c r="F288" s="245"/>
      <c r="G288" s="245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8"/>
      <c r="U288" s="248"/>
      <c r="V288" s="248"/>
      <c r="W288" s="248"/>
      <c r="X288" s="248"/>
    </row>
    <row r="289" spans="1:24" ht="21.75" customHeight="1">
      <c r="A289" s="262"/>
      <c r="B289" s="253"/>
      <c r="C289" s="274"/>
      <c r="D289" s="244"/>
      <c r="E289" s="245">
        <f t="shared" si="4"/>
        <v>0</v>
      </c>
      <c r="F289" s="245"/>
      <c r="G289" s="245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8"/>
      <c r="U289" s="248"/>
      <c r="V289" s="248"/>
      <c r="W289" s="248"/>
      <c r="X289" s="248"/>
    </row>
    <row r="290" spans="1:24" ht="21.75" customHeight="1">
      <c r="A290" s="262"/>
      <c r="B290" s="253"/>
      <c r="C290" s="274"/>
      <c r="D290" s="244"/>
      <c r="E290" s="245">
        <f t="shared" si="4"/>
        <v>0</v>
      </c>
      <c r="F290" s="245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8"/>
      <c r="U290" s="248"/>
      <c r="V290" s="248"/>
      <c r="W290" s="248"/>
      <c r="X290" s="248"/>
    </row>
    <row r="291" spans="1:24" ht="21.75" customHeight="1">
      <c r="A291" s="262"/>
      <c r="B291" s="253"/>
      <c r="C291" s="274"/>
      <c r="D291" s="244"/>
      <c r="E291" s="245">
        <f t="shared" si="4"/>
        <v>0</v>
      </c>
      <c r="F291" s="245"/>
      <c r="G291" s="245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8"/>
      <c r="U291" s="248"/>
      <c r="V291" s="248"/>
      <c r="W291" s="248"/>
      <c r="X291" s="248"/>
    </row>
    <row r="292" spans="1:24" ht="21.75" customHeight="1">
      <c r="A292" s="262"/>
      <c r="B292" s="253"/>
      <c r="C292" s="274"/>
      <c r="D292" s="244"/>
      <c r="E292" s="245">
        <f t="shared" si="4"/>
        <v>0</v>
      </c>
      <c r="F292" s="245"/>
      <c r="G292" s="245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8"/>
      <c r="U292" s="248"/>
      <c r="V292" s="248"/>
      <c r="W292" s="248"/>
      <c r="X292" s="248"/>
    </row>
    <row r="293" spans="1:24" ht="21.75" customHeight="1">
      <c r="A293" s="262"/>
      <c r="B293" s="253"/>
      <c r="C293" s="274"/>
      <c r="D293" s="244"/>
      <c r="E293" s="245">
        <f t="shared" si="4"/>
        <v>0</v>
      </c>
      <c r="F293" s="245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8"/>
      <c r="U293" s="248"/>
      <c r="V293" s="248"/>
      <c r="W293" s="248"/>
      <c r="X293" s="248"/>
    </row>
    <row r="294" spans="1:24" ht="21.75" customHeight="1">
      <c r="A294" s="262"/>
      <c r="B294" s="253"/>
      <c r="C294" s="274"/>
      <c r="D294" s="244"/>
      <c r="E294" s="245">
        <f t="shared" si="4"/>
        <v>0</v>
      </c>
      <c r="F294" s="245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8"/>
      <c r="U294" s="248"/>
      <c r="V294" s="248"/>
      <c r="W294" s="248"/>
      <c r="X294" s="248"/>
    </row>
    <row r="295" spans="1:24" ht="21.75" customHeight="1">
      <c r="A295" s="262"/>
      <c r="B295" s="253"/>
      <c r="C295" s="274"/>
      <c r="D295" s="244"/>
      <c r="E295" s="245">
        <f t="shared" si="4"/>
        <v>0</v>
      </c>
      <c r="F295" s="245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8"/>
      <c r="U295" s="248"/>
      <c r="V295" s="248"/>
      <c r="W295" s="248"/>
      <c r="X295" s="248"/>
    </row>
    <row r="296" spans="1:24" ht="21.75" customHeight="1">
      <c r="A296" s="262"/>
      <c r="B296" s="253"/>
      <c r="C296" s="274"/>
      <c r="D296" s="244"/>
      <c r="E296" s="245">
        <f t="shared" si="4"/>
        <v>0</v>
      </c>
      <c r="F296" s="245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8"/>
      <c r="U296" s="248"/>
      <c r="V296" s="248"/>
      <c r="W296" s="248"/>
      <c r="X296" s="248"/>
    </row>
    <row r="297" spans="1:24" ht="21.75" customHeight="1">
      <c r="A297" s="262"/>
      <c r="B297" s="253"/>
      <c r="C297" s="274"/>
      <c r="D297" s="244"/>
      <c r="E297" s="245">
        <f t="shared" si="4"/>
        <v>0</v>
      </c>
      <c r="F297" s="245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8"/>
      <c r="U297" s="248"/>
      <c r="V297" s="248"/>
      <c r="W297" s="248"/>
      <c r="X297" s="248"/>
    </row>
    <row r="298" spans="1:24" ht="21.75" customHeight="1">
      <c r="A298" s="262"/>
      <c r="B298" s="253"/>
      <c r="C298" s="274"/>
      <c r="D298" s="244"/>
      <c r="E298" s="245">
        <f t="shared" si="4"/>
        <v>0</v>
      </c>
      <c r="F298" s="245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8"/>
      <c r="U298" s="248"/>
      <c r="V298" s="248"/>
      <c r="W298" s="248"/>
      <c r="X298" s="248"/>
    </row>
    <row r="299" spans="1:24" ht="21.75" customHeight="1">
      <c r="A299" s="262"/>
      <c r="B299" s="253"/>
      <c r="C299" s="274"/>
      <c r="D299" s="244"/>
      <c r="E299" s="245">
        <f t="shared" si="4"/>
        <v>0</v>
      </c>
      <c r="F299" s="245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8"/>
      <c r="U299" s="248"/>
      <c r="V299" s="248"/>
      <c r="W299" s="248"/>
      <c r="X299" s="248"/>
    </row>
    <row r="300" spans="1:24" ht="21.75" customHeight="1">
      <c r="A300" s="262"/>
      <c r="B300" s="253"/>
      <c r="C300" s="274"/>
      <c r="D300" s="244"/>
      <c r="E300" s="245">
        <f t="shared" si="4"/>
        <v>0</v>
      </c>
      <c r="F300" s="245"/>
      <c r="G300" s="245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8"/>
      <c r="U300" s="248"/>
      <c r="V300" s="248"/>
      <c r="W300" s="248"/>
      <c r="X300" s="248"/>
    </row>
    <row r="301" spans="1:24" ht="21.75" customHeight="1">
      <c r="A301" s="262"/>
      <c r="B301" s="253"/>
      <c r="C301" s="274"/>
      <c r="D301" s="244"/>
      <c r="E301" s="245">
        <f t="shared" si="4"/>
        <v>0</v>
      </c>
      <c r="F301" s="245"/>
      <c r="G301" s="245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8"/>
      <c r="U301" s="248"/>
      <c r="V301" s="248"/>
      <c r="W301" s="248"/>
      <c r="X301" s="248"/>
    </row>
    <row r="302" spans="1:24" ht="21.75" customHeight="1">
      <c r="A302" s="262"/>
      <c r="B302" s="253"/>
      <c r="C302" s="274"/>
      <c r="D302" s="244"/>
      <c r="E302" s="245">
        <f t="shared" si="4"/>
        <v>0</v>
      </c>
      <c r="F302" s="245"/>
      <c r="G302" s="245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8"/>
      <c r="U302" s="248"/>
      <c r="V302" s="248"/>
      <c r="W302" s="248"/>
      <c r="X302" s="248"/>
    </row>
    <row r="303" spans="1:24" ht="21.75" customHeight="1">
      <c r="A303" s="262"/>
      <c r="B303" s="253"/>
      <c r="C303" s="274"/>
      <c r="D303" s="244"/>
      <c r="E303" s="245">
        <f t="shared" si="4"/>
        <v>0</v>
      </c>
      <c r="F303" s="245"/>
      <c r="G303" s="245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8"/>
      <c r="U303" s="248"/>
      <c r="V303" s="248"/>
      <c r="W303" s="248"/>
      <c r="X303" s="248"/>
    </row>
    <row r="304" spans="1:24" ht="21.75" customHeight="1">
      <c r="A304" s="262"/>
      <c r="B304" s="253"/>
      <c r="C304" s="274"/>
      <c r="D304" s="244"/>
      <c r="E304" s="245">
        <f t="shared" si="4"/>
        <v>0</v>
      </c>
      <c r="F304" s="245"/>
      <c r="G304" s="245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8"/>
      <c r="U304" s="248"/>
      <c r="V304" s="248"/>
      <c r="W304" s="248"/>
      <c r="X304" s="248"/>
    </row>
    <row r="305" spans="1:24" ht="21.75" customHeight="1">
      <c r="A305" s="262"/>
      <c r="B305" s="253"/>
      <c r="C305" s="274"/>
      <c r="D305" s="244"/>
      <c r="E305" s="245">
        <f t="shared" si="4"/>
        <v>0</v>
      </c>
      <c r="F305" s="245"/>
      <c r="G305" s="245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8"/>
      <c r="U305" s="248"/>
      <c r="V305" s="248"/>
      <c r="W305" s="248"/>
      <c r="X305" s="248"/>
    </row>
    <row r="306" spans="1:24" ht="21.75" customHeight="1">
      <c r="A306" s="262"/>
      <c r="B306" s="253"/>
      <c r="C306" s="274"/>
      <c r="D306" s="244"/>
      <c r="E306" s="245">
        <f t="shared" si="4"/>
        <v>0</v>
      </c>
      <c r="F306" s="245"/>
      <c r="G306" s="245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8"/>
      <c r="U306" s="248"/>
      <c r="V306" s="248"/>
      <c r="W306" s="248"/>
      <c r="X306" s="248"/>
    </row>
    <row r="307" spans="1:24" ht="21.75" customHeight="1">
      <c r="A307" s="262"/>
      <c r="B307" s="253"/>
      <c r="C307" s="274"/>
      <c r="D307" s="244"/>
      <c r="E307" s="245">
        <f t="shared" si="4"/>
        <v>0</v>
      </c>
      <c r="F307" s="245"/>
      <c r="G307" s="245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8"/>
      <c r="U307" s="248"/>
      <c r="V307" s="248"/>
      <c r="W307" s="248"/>
      <c r="X307" s="248"/>
    </row>
    <row r="308" spans="1:24" ht="21.75" customHeight="1">
      <c r="A308" s="262"/>
      <c r="B308" s="253"/>
      <c r="C308" s="274"/>
      <c r="D308" s="244"/>
      <c r="E308" s="245">
        <f t="shared" si="4"/>
        <v>0</v>
      </c>
      <c r="F308" s="245"/>
      <c r="G308" s="245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8"/>
      <c r="U308" s="248"/>
      <c r="V308" s="248"/>
      <c r="W308" s="248"/>
      <c r="X308" s="248"/>
    </row>
    <row r="309" spans="1:24" ht="21.75" customHeight="1">
      <c r="A309" s="262"/>
      <c r="B309" s="253"/>
      <c r="C309" s="274"/>
      <c r="D309" s="244"/>
      <c r="E309" s="245">
        <f t="shared" si="4"/>
        <v>0</v>
      </c>
      <c r="F309" s="245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8"/>
      <c r="U309" s="248"/>
      <c r="V309" s="248"/>
      <c r="W309" s="248"/>
      <c r="X309" s="248"/>
    </row>
    <row r="310" spans="1:24" ht="21.75" customHeight="1">
      <c r="A310" s="262"/>
      <c r="B310" s="253"/>
      <c r="C310" s="274"/>
      <c r="D310" s="244"/>
      <c r="E310" s="245">
        <f t="shared" si="4"/>
        <v>0</v>
      </c>
      <c r="F310" s="245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8"/>
      <c r="U310" s="248"/>
      <c r="V310" s="248"/>
      <c r="W310" s="248"/>
      <c r="X310" s="248"/>
    </row>
    <row r="311" spans="1:24" ht="21.75" customHeight="1">
      <c r="A311" s="262"/>
      <c r="B311" s="253"/>
      <c r="C311" s="274"/>
      <c r="D311" s="244"/>
      <c r="E311" s="245">
        <f t="shared" si="4"/>
        <v>0</v>
      </c>
      <c r="F311" s="245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8"/>
      <c r="U311" s="248"/>
      <c r="V311" s="248"/>
      <c r="W311" s="248"/>
      <c r="X311" s="248"/>
    </row>
    <row r="312" spans="1:24" ht="21.75" customHeight="1">
      <c r="A312" s="262"/>
      <c r="B312" s="253"/>
      <c r="C312" s="274"/>
      <c r="D312" s="244"/>
      <c r="E312" s="245">
        <f t="shared" si="4"/>
        <v>0</v>
      </c>
      <c r="F312" s="245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8"/>
      <c r="U312" s="248"/>
      <c r="V312" s="248"/>
      <c r="W312" s="248"/>
      <c r="X312" s="248"/>
    </row>
    <row r="313" spans="1:24" ht="21.75" customHeight="1">
      <c r="A313" s="262"/>
      <c r="B313" s="253"/>
      <c r="C313" s="274"/>
      <c r="D313" s="244"/>
      <c r="E313" s="245">
        <f t="shared" si="4"/>
        <v>0</v>
      </c>
      <c r="F313" s="245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8"/>
      <c r="U313" s="248"/>
      <c r="V313" s="248"/>
      <c r="W313" s="248"/>
      <c r="X313" s="248"/>
    </row>
    <row r="314" spans="1:24" ht="21.75" customHeight="1">
      <c r="A314" s="262"/>
      <c r="B314" s="253"/>
      <c r="C314" s="274"/>
      <c r="D314" s="244"/>
      <c r="E314" s="245">
        <f t="shared" si="4"/>
        <v>0</v>
      </c>
      <c r="F314" s="245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8"/>
      <c r="U314" s="248"/>
      <c r="V314" s="248"/>
      <c r="W314" s="248"/>
      <c r="X314" s="248"/>
    </row>
    <row r="315" spans="1:24" ht="21.75" customHeight="1">
      <c r="A315" s="262"/>
      <c r="B315" s="253"/>
      <c r="C315" s="274"/>
      <c r="D315" s="244"/>
      <c r="E315" s="245">
        <f t="shared" si="4"/>
        <v>0</v>
      </c>
      <c r="F315" s="245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8"/>
      <c r="U315" s="248"/>
      <c r="V315" s="248"/>
      <c r="W315" s="248"/>
      <c r="X315" s="248"/>
    </row>
    <row r="316" spans="1:24" ht="21.75" customHeight="1">
      <c r="A316" s="262"/>
      <c r="B316" s="253"/>
      <c r="C316" s="274"/>
      <c r="D316" s="244"/>
      <c r="E316" s="245">
        <f t="shared" si="4"/>
        <v>0</v>
      </c>
      <c r="F316" s="245"/>
      <c r="G316" s="245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8"/>
      <c r="U316" s="248"/>
      <c r="V316" s="248"/>
      <c r="W316" s="248"/>
      <c r="X316" s="248"/>
    </row>
    <row r="317" spans="1:24" ht="21.75" customHeight="1">
      <c r="A317" s="262"/>
      <c r="B317" s="253"/>
      <c r="C317" s="274"/>
      <c r="D317" s="244"/>
      <c r="E317" s="245">
        <f t="shared" si="4"/>
        <v>0</v>
      </c>
      <c r="F317" s="245"/>
      <c r="G317" s="245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8"/>
      <c r="U317" s="248"/>
      <c r="V317" s="248"/>
      <c r="W317" s="248"/>
      <c r="X317" s="248"/>
    </row>
    <row r="318" spans="1:24" ht="21.75" customHeight="1">
      <c r="A318" s="262"/>
      <c r="B318" s="253"/>
      <c r="C318" s="274"/>
      <c r="D318" s="244"/>
      <c r="E318" s="245">
        <f t="shared" si="4"/>
        <v>0</v>
      </c>
      <c r="F318" s="245"/>
      <c r="G318" s="245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8"/>
      <c r="U318" s="248"/>
      <c r="V318" s="248"/>
      <c r="W318" s="248"/>
      <c r="X318" s="248"/>
    </row>
    <row r="319" spans="1:24" ht="21.75" customHeight="1">
      <c r="A319" s="262"/>
      <c r="B319" s="253"/>
      <c r="C319" s="274"/>
      <c r="D319" s="244"/>
      <c r="E319" s="245">
        <f t="shared" si="4"/>
        <v>0</v>
      </c>
      <c r="F319" s="245"/>
      <c r="G319" s="245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8"/>
      <c r="U319" s="248"/>
      <c r="V319" s="248"/>
      <c r="W319" s="248"/>
      <c r="X319" s="248"/>
    </row>
    <row r="320" spans="1:24" ht="21.75" customHeight="1">
      <c r="A320" s="262"/>
      <c r="B320" s="253"/>
      <c r="C320" s="274"/>
      <c r="D320" s="244"/>
      <c r="E320" s="245">
        <f t="shared" si="4"/>
        <v>0</v>
      </c>
      <c r="F320" s="245"/>
      <c r="G320" s="245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8"/>
      <c r="U320" s="248"/>
      <c r="V320" s="248"/>
      <c r="W320" s="248"/>
      <c r="X320" s="248"/>
    </row>
    <row r="321" spans="1:24" ht="21.75" customHeight="1">
      <c r="A321" s="262"/>
      <c r="B321" s="253"/>
      <c r="C321" s="274"/>
      <c r="D321" s="244"/>
      <c r="E321" s="245">
        <f t="shared" si="4"/>
        <v>0</v>
      </c>
      <c r="F321" s="245"/>
      <c r="G321" s="245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8"/>
      <c r="U321" s="248"/>
      <c r="V321" s="248"/>
      <c r="W321" s="248"/>
      <c r="X321" s="248"/>
    </row>
    <row r="322" spans="1:24" ht="21.75" customHeight="1">
      <c r="A322" s="262"/>
      <c r="B322" s="253"/>
      <c r="C322" s="274"/>
      <c r="D322" s="244"/>
      <c r="E322" s="245">
        <f t="shared" si="4"/>
        <v>0</v>
      </c>
      <c r="F322" s="245"/>
      <c r="G322" s="245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8"/>
      <c r="U322" s="248"/>
      <c r="V322" s="248"/>
      <c r="W322" s="248"/>
      <c r="X322" s="248"/>
    </row>
    <row r="323" spans="1:24" ht="21.75" customHeight="1">
      <c r="A323" s="262"/>
      <c r="B323" s="253"/>
      <c r="C323" s="274"/>
      <c r="D323" s="244"/>
      <c r="E323" s="245">
        <f t="shared" si="4"/>
        <v>0</v>
      </c>
      <c r="F323" s="245"/>
      <c r="G323" s="245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8"/>
      <c r="U323" s="248"/>
      <c r="V323" s="248"/>
      <c r="W323" s="248"/>
      <c r="X323" s="248"/>
    </row>
    <row r="324" spans="1:24" ht="21.75" customHeight="1">
      <c r="A324" s="262"/>
      <c r="B324" s="253"/>
      <c r="C324" s="274"/>
      <c r="D324" s="244"/>
      <c r="E324" s="245">
        <f t="shared" si="4"/>
        <v>0</v>
      </c>
      <c r="F324" s="245"/>
      <c r="G324" s="245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8"/>
      <c r="U324" s="248"/>
      <c r="V324" s="248"/>
      <c r="W324" s="248"/>
      <c r="X324" s="248"/>
    </row>
    <row r="325" spans="1:24" ht="21.75" customHeight="1">
      <c r="A325" s="262"/>
      <c r="B325" s="253"/>
      <c r="C325" s="274"/>
      <c r="D325" s="244"/>
      <c r="E325" s="245">
        <f t="shared" ref="E325:E388" si="5">SUM(F336:T336)</f>
        <v>0</v>
      </c>
      <c r="F325" s="245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8"/>
      <c r="U325" s="248"/>
      <c r="V325" s="248"/>
      <c r="W325" s="248"/>
      <c r="X325" s="248"/>
    </row>
    <row r="326" spans="1:24" ht="21.75" customHeight="1">
      <c r="A326" s="262"/>
      <c r="B326" s="253"/>
      <c r="C326" s="274"/>
      <c r="D326" s="244"/>
      <c r="E326" s="245">
        <f t="shared" si="5"/>
        <v>0</v>
      </c>
      <c r="F326" s="245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8"/>
      <c r="U326" s="248"/>
      <c r="V326" s="248"/>
      <c r="W326" s="248"/>
      <c r="X326" s="248"/>
    </row>
    <row r="327" spans="1:24" ht="21.75" customHeight="1">
      <c r="A327" s="262"/>
      <c r="B327" s="253"/>
      <c r="C327" s="274"/>
      <c r="D327" s="244"/>
      <c r="E327" s="245">
        <f t="shared" si="5"/>
        <v>0</v>
      </c>
      <c r="F327" s="245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8"/>
      <c r="U327" s="248"/>
      <c r="V327" s="248"/>
      <c r="W327" s="248"/>
      <c r="X327" s="248"/>
    </row>
    <row r="328" spans="1:24" ht="21.75" customHeight="1">
      <c r="A328" s="262"/>
      <c r="B328" s="253"/>
      <c r="C328" s="274"/>
      <c r="D328" s="244"/>
      <c r="E328" s="245">
        <f t="shared" si="5"/>
        <v>0</v>
      </c>
      <c r="F328" s="245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8"/>
      <c r="U328" s="248"/>
      <c r="V328" s="248"/>
      <c r="W328" s="248"/>
      <c r="X328" s="248"/>
    </row>
    <row r="329" spans="1:24" ht="21.75" customHeight="1">
      <c r="A329" s="262"/>
      <c r="B329" s="253"/>
      <c r="C329" s="274"/>
      <c r="D329" s="244"/>
      <c r="E329" s="245">
        <f t="shared" si="5"/>
        <v>0</v>
      </c>
      <c r="F329" s="245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8"/>
      <c r="U329" s="248"/>
      <c r="V329" s="248"/>
      <c r="W329" s="248"/>
      <c r="X329" s="248"/>
    </row>
    <row r="330" spans="1:24" ht="21.75" customHeight="1">
      <c r="A330" s="262"/>
      <c r="B330" s="253"/>
      <c r="C330" s="274"/>
      <c r="D330" s="244"/>
      <c r="E330" s="245">
        <f t="shared" si="5"/>
        <v>0</v>
      </c>
      <c r="F330" s="245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8"/>
      <c r="U330" s="248"/>
      <c r="V330" s="248"/>
      <c r="W330" s="248"/>
      <c r="X330" s="248"/>
    </row>
    <row r="331" spans="1:24" ht="21.75" customHeight="1">
      <c r="A331" s="262"/>
      <c r="B331" s="253"/>
      <c r="C331" s="274"/>
      <c r="D331" s="244"/>
      <c r="E331" s="245">
        <f t="shared" si="5"/>
        <v>0</v>
      </c>
      <c r="F331" s="245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8"/>
      <c r="U331" s="248"/>
      <c r="V331" s="248"/>
      <c r="W331" s="248"/>
      <c r="X331" s="248"/>
    </row>
    <row r="332" spans="1:24" ht="21.75" customHeight="1">
      <c r="A332" s="262"/>
      <c r="B332" s="253"/>
      <c r="C332" s="274"/>
      <c r="D332" s="244"/>
      <c r="E332" s="245">
        <f t="shared" si="5"/>
        <v>0</v>
      </c>
      <c r="F332" s="245"/>
      <c r="G332" s="245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8"/>
      <c r="U332" s="248"/>
      <c r="V332" s="248"/>
      <c r="W332" s="248"/>
      <c r="X332" s="248"/>
    </row>
    <row r="333" spans="1:24" ht="21.75" customHeight="1">
      <c r="A333" s="262"/>
      <c r="B333" s="253"/>
      <c r="C333" s="274"/>
      <c r="D333" s="244"/>
      <c r="E333" s="245">
        <f t="shared" si="5"/>
        <v>0</v>
      </c>
      <c r="F333" s="245"/>
      <c r="G333" s="245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8"/>
      <c r="U333" s="248"/>
      <c r="V333" s="248"/>
      <c r="W333" s="248"/>
      <c r="X333" s="248"/>
    </row>
    <row r="334" spans="1:24" ht="21.75" customHeight="1">
      <c r="A334" s="262"/>
      <c r="B334" s="253"/>
      <c r="C334" s="274"/>
      <c r="D334" s="244"/>
      <c r="E334" s="245">
        <f t="shared" si="5"/>
        <v>0</v>
      </c>
      <c r="F334" s="245"/>
      <c r="G334" s="245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8"/>
      <c r="U334" s="248"/>
      <c r="V334" s="248"/>
      <c r="W334" s="248"/>
      <c r="X334" s="248"/>
    </row>
    <row r="335" spans="1:24" ht="21.75" customHeight="1">
      <c r="A335" s="262"/>
      <c r="B335" s="253"/>
      <c r="C335" s="274"/>
      <c r="D335" s="244"/>
      <c r="E335" s="245">
        <f t="shared" si="5"/>
        <v>0</v>
      </c>
      <c r="F335" s="245"/>
      <c r="G335" s="245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8"/>
      <c r="U335" s="248"/>
      <c r="V335" s="248"/>
      <c r="W335" s="248"/>
      <c r="X335" s="248"/>
    </row>
    <row r="336" spans="1:24" ht="21.75" customHeight="1">
      <c r="A336" s="262"/>
      <c r="B336" s="253"/>
      <c r="C336" s="274"/>
      <c r="D336" s="244"/>
      <c r="E336" s="245">
        <f t="shared" si="5"/>
        <v>0</v>
      </c>
      <c r="F336" s="245"/>
      <c r="G336" s="245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8"/>
      <c r="U336" s="248"/>
      <c r="V336" s="248"/>
      <c r="W336" s="248"/>
      <c r="X336" s="248"/>
    </row>
    <row r="337" spans="1:24" ht="21.75" customHeight="1">
      <c r="A337" s="262"/>
      <c r="B337" s="253"/>
      <c r="C337" s="274"/>
      <c r="D337" s="244"/>
      <c r="E337" s="245">
        <f t="shared" si="5"/>
        <v>0</v>
      </c>
      <c r="F337" s="245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8"/>
      <c r="U337" s="248"/>
      <c r="V337" s="248"/>
      <c r="W337" s="248"/>
      <c r="X337" s="248"/>
    </row>
    <row r="338" spans="1:24" ht="21.75" customHeight="1">
      <c r="A338" s="262"/>
      <c r="B338" s="253"/>
      <c r="C338" s="274"/>
      <c r="D338" s="244"/>
      <c r="E338" s="245">
        <f t="shared" si="5"/>
        <v>0</v>
      </c>
      <c r="F338" s="245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8"/>
      <c r="U338" s="248"/>
      <c r="V338" s="248"/>
      <c r="W338" s="248"/>
      <c r="X338" s="248"/>
    </row>
    <row r="339" spans="1:24" ht="21.75" customHeight="1">
      <c r="A339" s="262"/>
      <c r="B339" s="253"/>
      <c r="C339" s="274"/>
      <c r="D339" s="244"/>
      <c r="E339" s="245">
        <f t="shared" si="5"/>
        <v>0</v>
      </c>
      <c r="F339" s="245"/>
      <c r="G339" s="245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8"/>
      <c r="U339" s="248"/>
      <c r="V339" s="248"/>
      <c r="W339" s="248"/>
      <c r="X339" s="248"/>
    </row>
    <row r="340" spans="1:24" ht="21.75" customHeight="1">
      <c r="A340" s="262"/>
      <c r="B340" s="253"/>
      <c r="C340" s="274"/>
      <c r="D340" s="244"/>
      <c r="E340" s="245">
        <f t="shared" si="5"/>
        <v>0</v>
      </c>
      <c r="F340" s="245"/>
      <c r="G340" s="245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8"/>
      <c r="U340" s="248"/>
      <c r="V340" s="248"/>
      <c r="W340" s="248"/>
      <c r="X340" s="248"/>
    </row>
    <row r="341" spans="1:24" ht="21.75" customHeight="1">
      <c r="A341" s="262"/>
      <c r="B341" s="253"/>
      <c r="C341" s="274"/>
      <c r="D341" s="244"/>
      <c r="E341" s="245">
        <f t="shared" si="5"/>
        <v>0</v>
      </c>
      <c r="F341" s="245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8"/>
      <c r="U341" s="248"/>
      <c r="V341" s="248"/>
      <c r="W341" s="248"/>
      <c r="X341" s="248"/>
    </row>
    <row r="342" spans="1:24" ht="21.75" customHeight="1">
      <c r="A342" s="262"/>
      <c r="B342" s="253"/>
      <c r="C342" s="274"/>
      <c r="D342" s="244"/>
      <c r="E342" s="245">
        <f t="shared" si="5"/>
        <v>0</v>
      </c>
      <c r="F342" s="245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8"/>
      <c r="U342" s="248"/>
      <c r="V342" s="248"/>
      <c r="W342" s="248"/>
      <c r="X342" s="248"/>
    </row>
    <row r="343" spans="1:24" ht="21.75" customHeight="1">
      <c r="A343" s="262"/>
      <c r="B343" s="253"/>
      <c r="C343" s="274"/>
      <c r="D343" s="244"/>
      <c r="E343" s="245">
        <f t="shared" si="5"/>
        <v>0</v>
      </c>
      <c r="F343" s="245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8"/>
      <c r="U343" s="248"/>
      <c r="V343" s="248"/>
      <c r="W343" s="248"/>
      <c r="X343" s="248"/>
    </row>
    <row r="344" spans="1:24" ht="21.75" customHeight="1">
      <c r="A344" s="262"/>
      <c r="B344" s="253"/>
      <c r="C344" s="274"/>
      <c r="D344" s="244"/>
      <c r="E344" s="245">
        <f t="shared" si="5"/>
        <v>0</v>
      </c>
      <c r="F344" s="245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8"/>
      <c r="U344" s="248"/>
      <c r="V344" s="248"/>
      <c r="W344" s="248"/>
      <c r="X344" s="248"/>
    </row>
    <row r="345" spans="1:24" ht="21.75" customHeight="1">
      <c r="A345" s="262"/>
      <c r="B345" s="253"/>
      <c r="C345" s="274"/>
      <c r="D345" s="244"/>
      <c r="E345" s="245">
        <f t="shared" si="5"/>
        <v>0</v>
      </c>
      <c r="F345" s="245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8"/>
      <c r="U345" s="248"/>
      <c r="V345" s="248"/>
      <c r="W345" s="248"/>
      <c r="X345" s="248"/>
    </row>
    <row r="346" spans="1:24" ht="21.75" customHeight="1">
      <c r="A346" s="262"/>
      <c r="B346" s="253"/>
      <c r="C346" s="274"/>
      <c r="D346" s="244"/>
      <c r="E346" s="245">
        <f t="shared" si="5"/>
        <v>0</v>
      </c>
      <c r="F346" s="245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8"/>
      <c r="U346" s="248"/>
      <c r="V346" s="248"/>
      <c r="W346" s="248"/>
      <c r="X346" s="248"/>
    </row>
    <row r="347" spans="1:24" ht="21.75" customHeight="1">
      <c r="A347" s="262"/>
      <c r="B347" s="253"/>
      <c r="C347" s="274"/>
      <c r="D347" s="244"/>
      <c r="E347" s="245">
        <f t="shared" si="5"/>
        <v>0</v>
      </c>
      <c r="F347" s="245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8"/>
      <c r="U347" s="248"/>
      <c r="V347" s="248"/>
      <c r="W347" s="248"/>
      <c r="X347" s="248"/>
    </row>
    <row r="348" spans="1:24" ht="21.75" customHeight="1">
      <c r="A348" s="262"/>
      <c r="B348" s="253"/>
      <c r="C348" s="274"/>
      <c r="D348" s="244"/>
      <c r="E348" s="245">
        <f t="shared" si="5"/>
        <v>0</v>
      </c>
      <c r="F348" s="245"/>
      <c r="G348" s="245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8"/>
      <c r="U348" s="248"/>
      <c r="V348" s="248"/>
      <c r="W348" s="248"/>
      <c r="X348" s="248"/>
    </row>
    <row r="349" spans="1:24" ht="21.75" customHeight="1">
      <c r="A349" s="262"/>
      <c r="B349" s="253"/>
      <c r="C349" s="274"/>
      <c r="D349" s="244"/>
      <c r="E349" s="245">
        <f t="shared" si="5"/>
        <v>0</v>
      </c>
      <c r="F349" s="245"/>
      <c r="G349" s="245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8"/>
      <c r="U349" s="248"/>
      <c r="V349" s="248"/>
      <c r="W349" s="248"/>
      <c r="X349" s="248"/>
    </row>
    <row r="350" spans="1:24" ht="21.75" customHeight="1">
      <c r="A350" s="262"/>
      <c r="B350" s="253"/>
      <c r="C350" s="274"/>
      <c r="D350" s="244"/>
      <c r="E350" s="245">
        <f t="shared" si="5"/>
        <v>0</v>
      </c>
      <c r="F350" s="245"/>
      <c r="G350" s="245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8"/>
      <c r="U350" s="248"/>
      <c r="V350" s="248"/>
      <c r="W350" s="248"/>
      <c r="X350" s="248"/>
    </row>
    <row r="351" spans="1:24" ht="21.75" customHeight="1">
      <c r="A351" s="262"/>
      <c r="B351" s="253"/>
      <c r="C351" s="274"/>
      <c r="D351" s="244"/>
      <c r="E351" s="245">
        <f t="shared" si="5"/>
        <v>0</v>
      </c>
      <c r="F351" s="245"/>
      <c r="G351" s="245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8"/>
      <c r="U351" s="248"/>
      <c r="V351" s="248"/>
      <c r="W351" s="248"/>
      <c r="X351" s="248"/>
    </row>
    <row r="352" spans="1:24" ht="21.75" customHeight="1">
      <c r="A352" s="262"/>
      <c r="B352" s="253"/>
      <c r="C352" s="274"/>
      <c r="D352" s="244"/>
      <c r="E352" s="245">
        <f t="shared" si="5"/>
        <v>0</v>
      </c>
      <c r="F352" s="245"/>
      <c r="G352" s="245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8"/>
      <c r="U352" s="248"/>
      <c r="V352" s="248"/>
      <c r="W352" s="248"/>
      <c r="X352" s="248"/>
    </row>
    <row r="353" spans="1:24" ht="21.75" customHeight="1">
      <c r="A353" s="262"/>
      <c r="B353" s="253"/>
      <c r="C353" s="274"/>
      <c r="D353" s="244"/>
      <c r="E353" s="245">
        <f t="shared" si="5"/>
        <v>0</v>
      </c>
      <c r="F353" s="245"/>
      <c r="G353" s="245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8"/>
      <c r="U353" s="248"/>
      <c r="V353" s="248"/>
      <c r="W353" s="248"/>
      <c r="X353" s="248"/>
    </row>
    <row r="354" spans="1:24" ht="21.75" customHeight="1">
      <c r="A354" s="262"/>
      <c r="B354" s="253"/>
      <c r="C354" s="274"/>
      <c r="D354" s="244"/>
      <c r="E354" s="245">
        <f t="shared" si="5"/>
        <v>0</v>
      </c>
      <c r="F354" s="245"/>
      <c r="G354" s="245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8"/>
      <c r="U354" s="248"/>
      <c r="V354" s="248"/>
      <c r="W354" s="248"/>
      <c r="X354" s="248"/>
    </row>
    <row r="355" spans="1:24" ht="21.75" customHeight="1">
      <c r="A355" s="262"/>
      <c r="B355" s="253"/>
      <c r="C355" s="274"/>
      <c r="D355" s="244"/>
      <c r="E355" s="245">
        <f t="shared" si="5"/>
        <v>0</v>
      </c>
      <c r="F355" s="245"/>
      <c r="G355" s="245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8"/>
      <c r="U355" s="248"/>
      <c r="V355" s="248"/>
      <c r="W355" s="248"/>
      <c r="X355" s="248"/>
    </row>
    <row r="356" spans="1:24" ht="21.75" customHeight="1">
      <c r="A356" s="262"/>
      <c r="B356" s="253"/>
      <c r="C356" s="274"/>
      <c r="D356" s="244"/>
      <c r="E356" s="245">
        <f t="shared" si="5"/>
        <v>0</v>
      </c>
      <c r="F356" s="245"/>
      <c r="G356" s="245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8"/>
      <c r="U356" s="248"/>
      <c r="V356" s="248"/>
      <c r="W356" s="248"/>
      <c r="X356" s="248"/>
    </row>
    <row r="357" spans="1:24" ht="21.75" customHeight="1">
      <c r="A357" s="262"/>
      <c r="B357" s="253"/>
      <c r="C357" s="274"/>
      <c r="D357" s="244"/>
      <c r="E357" s="245">
        <f t="shared" si="5"/>
        <v>0</v>
      </c>
      <c r="F357" s="245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8"/>
      <c r="U357" s="248"/>
      <c r="V357" s="248"/>
      <c r="W357" s="248"/>
      <c r="X357" s="248"/>
    </row>
    <row r="358" spans="1:24" ht="21.75" customHeight="1">
      <c r="A358" s="262"/>
      <c r="B358" s="253"/>
      <c r="C358" s="274"/>
      <c r="D358" s="244"/>
      <c r="E358" s="245">
        <f t="shared" si="5"/>
        <v>0</v>
      </c>
      <c r="F358" s="245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8"/>
      <c r="U358" s="248"/>
      <c r="V358" s="248"/>
      <c r="W358" s="248"/>
      <c r="X358" s="248"/>
    </row>
    <row r="359" spans="1:24" ht="21.75" customHeight="1">
      <c r="A359" s="262"/>
      <c r="B359" s="253"/>
      <c r="C359" s="274"/>
      <c r="D359" s="244"/>
      <c r="E359" s="245">
        <f t="shared" si="5"/>
        <v>0</v>
      </c>
      <c r="F359" s="245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8"/>
      <c r="U359" s="248"/>
      <c r="V359" s="248"/>
      <c r="W359" s="248"/>
      <c r="X359" s="248"/>
    </row>
    <row r="360" spans="1:24" ht="21.75" customHeight="1">
      <c r="A360" s="262"/>
      <c r="B360" s="253"/>
      <c r="C360" s="274"/>
      <c r="D360" s="244"/>
      <c r="E360" s="245">
        <f t="shared" si="5"/>
        <v>0</v>
      </c>
      <c r="F360" s="245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8"/>
      <c r="U360" s="248"/>
      <c r="V360" s="248"/>
      <c r="W360" s="248"/>
      <c r="X360" s="248"/>
    </row>
    <row r="361" spans="1:24" ht="21.75" customHeight="1">
      <c r="A361" s="262"/>
      <c r="B361" s="253"/>
      <c r="C361" s="274"/>
      <c r="D361" s="244"/>
      <c r="E361" s="245">
        <f t="shared" si="5"/>
        <v>0</v>
      </c>
      <c r="F361" s="245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8"/>
      <c r="U361" s="248"/>
      <c r="V361" s="248"/>
      <c r="W361" s="248"/>
      <c r="X361" s="248"/>
    </row>
    <row r="362" spans="1:24" ht="21.75" customHeight="1">
      <c r="A362" s="262"/>
      <c r="B362" s="253"/>
      <c r="C362" s="274"/>
      <c r="D362" s="244"/>
      <c r="E362" s="245">
        <f t="shared" si="5"/>
        <v>0</v>
      </c>
      <c r="F362" s="245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8"/>
      <c r="U362" s="248"/>
      <c r="V362" s="248"/>
      <c r="W362" s="248"/>
      <c r="X362" s="248"/>
    </row>
    <row r="363" spans="1:24" ht="21.75" customHeight="1">
      <c r="A363" s="262"/>
      <c r="B363" s="253"/>
      <c r="C363" s="274"/>
      <c r="D363" s="244"/>
      <c r="E363" s="245">
        <f t="shared" si="5"/>
        <v>0</v>
      </c>
      <c r="F363" s="245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8"/>
      <c r="U363" s="248"/>
      <c r="V363" s="248"/>
      <c r="W363" s="248"/>
      <c r="X363" s="248"/>
    </row>
    <row r="364" spans="1:24" ht="21.75" customHeight="1">
      <c r="A364" s="262"/>
      <c r="B364" s="253"/>
      <c r="C364" s="274"/>
      <c r="D364" s="244"/>
      <c r="E364" s="245">
        <f t="shared" si="5"/>
        <v>0</v>
      </c>
      <c r="F364" s="245"/>
      <c r="G364" s="245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8"/>
      <c r="U364" s="248"/>
      <c r="V364" s="248"/>
      <c r="W364" s="248"/>
      <c r="X364" s="248"/>
    </row>
    <row r="365" spans="1:24" ht="21.75" customHeight="1">
      <c r="A365" s="262"/>
      <c r="B365" s="253"/>
      <c r="C365" s="274"/>
      <c r="D365" s="244"/>
      <c r="E365" s="245">
        <f t="shared" si="5"/>
        <v>0</v>
      </c>
      <c r="F365" s="245"/>
      <c r="G365" s="245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8"/>
      <c r="U365" s="248"/>
      <c r="V365" s="248"/>
      <c r="W365" s="248"/>
      <c r="X365" s="248"/>
    </row>
    <row r="366" spans="1:24" ht="21.75" customHeight="1">
      <c r="A366" s="262"/>
      <c r="B366" s="253"/>
      <c r="C366" s="274"/>
      <c r="D366" s="244"/>
      <c r="E366" s="245">
        <f t="shared" si="5"/>
        <v>0</v>
      </c>
      <c r="F366" s="245"/>
      <c r="G366" s="245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8"/>
      <c r="U366" s="248"/>
      <c r="V366" s="248"/>
      <c r="W366" s="248"/>
      <c r="X366" s="248"/>
    </row>
    <row r="367" spans="1:24" ht="21.75" customHeight="1">
      <c r="A367" s="262"/>
      <c r="B367" s="253"/>
      <c r="C367" s="274"/>
      <c r="D367" s="244"/>
      <c r="E367" s="245">
        <f t="shared" si="5"/>
        <v>0</v>
      </c>
      <c r="F367" s="245"/>
      <c r="G367" s="245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8"/>
      <c r="U367" s="248"/>
      <c r="V367" s="248"/>
      <c r="W367" s="248"/>
      <c r="X367" s="248"/>
    </row>
    <row r="368" spans="1:24" ht="21.75" customHeight="1">
      <c r="A368" s="262"/>
      <c r="B368" s="253"/>
      <c r="C368" s="274"/>
      <c r="D368" s="244"/>
      <c r="E368" s="245">
        <f t="shared" si="5"/>
        <v>0</v>
      </c>
      <c r="F368" s="245"/>
      <c r="G368" s="245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8"/>
      <c r="U368" s="248"/>
      <c r="V368" s="248"/>
      <c r="W368" s="248"/>
      <c r="X368" s="248"/>
    </row>
    <row r="369" spans="1:24" ht="21.75" customHeight="1">
      <c r="A369" s="262"/>
      <c r="B369" s="253"/>
      <c r="C369" s="274"/>
      <c r="D369" s="244"/>
      <c r="E369" s="245">
        <f t="shared" si="5"/>
        <v>0</v>
      </c>
      <c r="F369" s="245"/>
      <c r="G369" s="245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8"/>
      <c r="U369" s="248"/>
      <c r="V369" s="248"/>
      <c r="W369" s="248"/>
      <c r="X369" s="248"/>
    </row>
    <row r="370" spans="1:24" ht="21.75" customHeight="1">
      <c r="A370" s="262"/>
      <c r="B370" s="253"/>
      <c r="C370" s="274"/>
      <c r="D370" s="244"/>
      <c r="E370" s="245">
        <f t="shared" si="5"/>
        <v>0</v>
      </c>
      <c r="F370" s="245"/>
      <c r="G370" s="245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8"/>
      <c r="U370" s="248"/>
      <c r="V370" s="248"/>
      <c r="W370" s="248"/>
      <c r="X370" s="248"/>
    </row>
    <row r="371" spans="1:24" ht="21.75" customHeight="1">
      <c r="A371" s="262"/>
      <c r="B371" s="253"/>
      <c r="C371" s="274"/>
      <c r="D371" s="244"/>
      <c r="E371" s="245">
        <f t="shared" si="5"/>
        <v>0</v>
      </c>
      <c r="F371" s="245"/>
      <c r="G371" s="245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8"/>
      <c r="U371" s="248"/>
      <c r="V371" s="248"/>
      <c r="W371" s="248"/>
      <c r="X371" s="248"/>
    </row>
    <row r="372" spans="1:24" ht="21.75" customHeight="1">
      <c r="A372" s="262"/>
      <c r="B372" s="253"/>
      <c r="C372" s="274"/>
      <c r="D372" s="244"/>
      <c r="E372" s="245">
        <f t="shared" si="5"/>
        <v>0</v>
      </c>
      <c r="F372" s="245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8"/>
      <c r="U372" s="248"/>
      <c r="V372" s="248"/>
      <c r="W372" s="248"/>
      <c r="X372" s="248"/>
    </row>
    <row r="373" spans="1:24" ht="21.75" customHeight="1">
      <c r="A373" s="262"/>
      <c r="B373" s="253"/>
      <c r="C373" s="274"/>
      <c r="D373" s="244"/>
      <c r="E373" s="245">
        <f t="shared" si="5"/>
        <v>0</v>
      </c>
      <c r="F373" s="245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8"/>
      <c r="U373" s="248"/>
      <c r="V373" s="248"/>
      <c r="W373" s="248"/>
      <c r="X373" s="248"/>
    </row>
    <row r="374" spans="1:24" ht="21.75" customHeight="1">
      <c r="A374" s="262"/>
      <c r="B374" s="253"/>
      <c r="C374" s="274"/>
      <c r="D374" s="244"/>
      <c r="E374" s="245">
        <f t="shared" si="5"/>
        <v>0</v>
      </c>
      <c r="F374" s="245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8"/>
      <c r="U374" s="248"/>
      <c r="V374" s="248"/>
      <c r="W374" s="248"/>
      <c r="X374" s="248"/>
    </row>
    <row r="375" spans="1:24" ht="21.75" customHeight="1">
      <c r="A375" s="262"/>
      <c r="B375" s="253"/>
      <c r="C375" s="274"/>
      <c r="D375" s="244"/>
      <c r="E375" s="245">
        <f t="shared" si="5"/>
        <v>0</v>
      </c>
      <c r="F375" s="245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8"/>
      <c r="U375" s="248"/>
      <c r="V375" s="248"/>
      <c r="W375" s="248"/>
      <c r="X375" s="248"/>
    </row>
    <row r="376" spans="1:24" ht="21.75" customHeight="1">
      <c r="A376" s="262"/>
      <c r="B376" s="253"/>
      <c r="C376" s="274"/>
      <c r="D376" s="244"/>
      <c r="E376" s="245">
        <f t="shared" si="5"/>
        <v>0</v>
      </c>
      <c r="F376" s="245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8"/>
      <c r="U376" s="248"/>
      <c r="V376" s="248"/>
      <c r="W376" s="248"/>
      <c r="X376" s="248"/>
    </row>
    <row r="377" spans="1:24" ht="21.75" customHeight="1">
      <c r="A377" s="262"/>
      <c r="B377" s="253"/>
      <c r="C377" s="274"/>
      <c r="D377" s="244"/>
      <c r="E377" s="245">
        <f t="shared" si="5"/>
        <v>0</v>
      </c>
      <c r="F377" s="245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8"/>
      <c r="U377" s="248"/>
      <c r="V377" s="248"/>
      <c r="W377" s="248"/>
      <c r="X377" s="248"/>
    </row>
    <row r="378" spans="1:24" ht="21.75" customHeight="1">
      <c r="A378" s="262"/>
      <c r="B378" s="253"/>
      <c r="C378" s="274"/>
      <c r="D378" s="244"/>
      <c r="E378" s="245">
        <f t="shared" si="5"/>
        <v>0</v>
      </c>
      <c r="F378" s="245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8"/>
      <c r="U378" s="248"/>
      <c r="V378" s="248"/>
      <c r="W378" s="248"/>
      <c r="X378" s="248"/>
    </row>
    <row r="379" spans="1:24" ht="21.75" customHeight="1">
      <c r="A379" s="262"/>
      <c r="B379" s="253"/>
      <c r="C379" s="274"/>
      <c r="D379" s="244"/>
      <c r="E379" s="245">
        <f t="shared" si="5"/>
        <v>0</v>
      </c>
      <c r="F379" s="245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8"/>
      <c r="U379" s="248"/>
      <c r="V379" s="248"/>
      <c r="W379" s="248"/>
      <c r="X379" s="248"/>
    </row>
    <row r="380" spans="1:24" ht="21.75" customHeight="1">
      <c r="A380" s="262"/>
      <c r="B380" s="253"/>
      <c r="C380" s="274"/>
      <c r="D380" s="244"/>
      <c r="E380" s="245">
        <f t="shared" si="5"/>
        <v>0</v>
      </c>
      <c r="F380" s="245"/>
      <c r="G380" s="245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8"/>
      <c r="U380" s="248"/>
      <c r="V380" s="248"/>
      <c r="W380" s="248"/>
      <c r="X380" s="248"/>
    </row>
    <row r="381" spans="1:24" ht="21.75" customHeight="1">
      <c r="A381" s="262"/>
      <c r="B381" s="253"/>
      <c r="C381" s="274"/>
      <c r="D381" s="244"/>
      <c r="E381" s="245">
        <f t="shared" si="5"/>
        <v>0</v>
      </c>
      <c r="F381" s="245"/>
      <c r="G381" s="245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8"/>
      <c r="U381" s="248"/>
      <c r="V381" s="248"/>
      <c r="W381" s="248"/>
      <c r="X381" s="248"/>
    </row>
    <row r="382" spans="1:24" ht="21.75" customHeight="1">
      <c r="A382" s="262"/>
      <c r="B382" s="253"/>
      <c r="C382" s="274"/>
      <c r="D382" s="244"/>
      <c r="E382" s="245">
        <f t="shared" si="5"/>
        <v>0</v>
      </c>
      <c r="F382" s="245"/>
      <c r="G382" s="245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8"/>
      <c r="U382" s="248"/>
      <c r="V382" s="248"/>
      <c r="W382" s="248"/>
      <c r="X382" s="248"/>
    </row>
    <row r="383" spans="1:24" ht="21.75" customHeight="1">
      <c r="A383" s="262"/>
      <c r="B383" s="253"/>
      <c r="C383" s="274"/>
      <c r="D383" s="244"/>
      <c r="E383" s="245">
        <f t="shared" si="5"/>
        <v>0</v>
      </c>
      <c r="F383" s="245"/>
      <c r="G383" s="245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8"/>
      <c r="U383" s="248"/>
      <c r="V383" s="248"/>
      <c r="W383" s="248"/>
      <c r="X383" s="248"/>
    </row>
    <row r="384" spans="1:24" ht="21.75" customHeight="1">
      <c r="A384" s="262"/>
      <c r="B384" s="253"/>
      <c r="C384" s="274"/>
      <c r="D384" s="244"/>
      <c r="E384" s="245">
        <f t="shared" si="5"/>
        <v>0</v>
      </c>
      <c r="F384" s="245"/>
      <c r="G384" s="245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8"/>
      <c r="U384" s="248"/>
      <c r="V384" s="248"/>
      <c r="W384" s="248"/>
      <c r="X384" s="248"/>
    </row>
    <row r="385" spans="1:24" ht="21.75" customHeight="1">
      <c r="A385" s="262"/>
      <c r="B385" s="253"/>
      <c r="C385" s="274"/>
      <c r="D385" s="244"/>
      <c r="E385" s="245">
        <f t="shared" si="5"/>
        <v>0</v>
      </c>
      <c r="F385" s="245"/>
      <c r="G385" s="245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8"/>
      <c r="U385" s="248"/>
      <c r="V385" s="248"/>
      <c r="W385" s="248"/>
      <c r="X385" s="248"/>
    </row>
    <row r="386" spans="1:24" ht="21.75" customHeight="1">
      <c r="A386" s="262"/>
      <c r="B386" s="253"/>
      <c r="C386" s="274"/>
      <c r="D386" s="244"/>
      <c r="E386" s="245">
        <f t="shared" si="5"/>
        <v>0</v>
      </c>
      <c r="F386" s="245"/>
      <c r="G386" s="245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8"/>
      <c r="U386" s="248"/>
      <c r="V386" s="248"/>
      <c r="W386" s="248"/>
      <c r="X386" s="248"/>
    </row>
    <row r="387" spans="1:24" ht="21.75" customHeight="1">
      <c r="A387" s="262"/>
      <c r="B387" s="253"/>
      <c r="C387" s="274"/>
      <c r="D387" s="244"/>
      <c r="E387" s="245">
        <f t="shared" si="5"/>
        <v>0</v>
      </c>
      <c r="F387" s="245"/>
      <c r="G387" s="245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8"/>
      <c r="U387" s="248"/>
      <c r="V387" s="248"/>
      <c r="W387" s="248"/>
      <c r="X387" s="248"/>
    </row>
    <row r="388" spans="1:24" ht="21.75" customHeight="1">
      <c r="A388" s="262"/>
      <c r="B388" s="253"/>
      <c r="C388" s="274"/>
      <c r="D388" s="244"/>
      <c r="E388" s="245">
        <f t="shared" si="5"/>
        <v>0</v>
      </c>
      <c r="F388" s="245"/>
      <c r="G388" s="245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8"/>
      <c r="U388" s="248"/>
      <c r="V388" s="248"/>
      <c r="W388" s="248"/>
      <c r="X388" s="248"/>
    </row>
    <row r="389" spans="1:24" ht="21.75" customHeight="1">
      <c r="A389" s="262"/>
      <c r="B389" s="253"/>
      <c r="C389" s="274"/>
      <c r="D389" s="244"/>
      <c r="E389" s="245">
        <f t="shared" ref="E389:E452" si="6">SUM(F400:T400)</f>
        <v>0</v>
      </c>
      <c r="F389" s="245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8"/>
      <c r="U389" s="248"/>
      <c r="V389" s="248"/>
      <c r="W389" s="248"/>
      <c r="X389" s="248"/>
    </row>
    <row r="390" spans="1:24" ht="21.75" customHeight="1">
      <c r="A390" s="262"/>
      <c r="B390" s="253"/>
      <c r="C390" s="274"/>
      <c r="D390" s="244"/>
      <c r="E390" s="245">
        <f t="shared" si="6"/>
        <v>0</v>
      </c>
      <c r="F390" s="245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8"/>
      <c r="U390" s="248"/>
      <c r="V390" s="248"/>
      <c r="W390" s="248"/>
      <c r="X390" s="248"/>
    </row>
    <row r="391" spans="1:24" ht="21.75" customHeight="1">
      <c r="A391" s="262"/>
      <c r="B391" s="253"/>
      <c r="C391" s="274"/>
      <c r="D391" s="244"/>
      <c r="E391" s="245">
        <f t="shared" si="6"/>
        <v>0</v>
      </c>
      <c r="F391" s="245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8"/>
      <c r="U391" s="248"/>
      <c r="V391" s="248"/>
      <c r="W391" s="248"/>
      <c r="X391" s="248"/>
    </row>
    <row r="392" spans="1:24" ht="21.75" customHeight="1">
      <c r="A392" s="262"/>
      <c r="B392" s="253"/>
      <c r="C392" s="274"/>
      <c r="D392" s="244"/>
      <c r="E392" s="245">
        <f t="shared" si="6"/>
        <v>0</v>
      </c>
      <c r="F392" s="245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8"/>
      <c r="U392" s="248"/>
      <c r="V392" s="248"/>
      <c r="W392" s="248"/>
      <c r="X392" s="248"/>
    </row>
    <row r="393" spans="1:24" ht="21.75" customHeight="1">
      <c r="A393" s="262"/>
      <c r="B393" s="253"/>
      <c r="C393" s="274"/>
      <c r="D393" s="244"/>
      <c r="E393" s="245">
        <f t="shared" si="6"/>
        <v>0</v>
      </c>
      <c r="F393" s="245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8"/>
      <c r="U393" s="248"/>
      <c r="V393" s="248"/>
      <c r="W393" s="248"/>
      <c r="X393" s="248"/>
    </row>
    <row r="394" spans="1:24" ht="21.75" customHeight="1">
      <c r="A394" s="262"/>
      <c r="B394" s="253"/>
      <c r="C394" s="274"/>
      <c r="D394" s="244"/>
      <c r="E394" s="245">
        <f t="shared" si="6"/>
        <v>0</v>
      </c>
      <c r="F394" s="245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8"/>
      <c r="U394" s="248"/>
      <c r="V394" s="248"/>
      <c r="W394" s="248"/>
      <c r="X394" s="248"/>
    </row>
    <row r="395" spans="1:24" ht="21.75" customHeight="1">
      <c r="A395" s="262"/>
      <c r="B395" s="253"/>
      <c r="C395" s="274"/>
      <c r="D395" s="244"/>
      <c r="E395" s="245">
        <f t="shared" si="6"/>
        <v>0</v>
      </c>
      <c r="F395" s="245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8"/>
      <c r="U395" s="248"/>
      <c r="V395" s="248"/>
      <c r="W395" s="248"/>
      <c r="X395" s="248"/>
    </row>
    <row r="396" spans="1:24" ht="21.75" customHeight="1">
      <c r="A396" s="262"/>
      <c r="B396" s="253"/>
      <c r="C396" s="274"/>
      <c r="D396" s="244"/>
      <c r="E396" s="245">
        <f t="shared" si="6"/>
        <v>0</v>
      </c>
      <c r="F396" s="245"/>
      <c r="G396" s="245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8"/>
      <c r="U396" s="248"/>
      <c r="V396" s="248"/>
      <c r="W396" s="248"/>
      <c r="X396" s="248"/>
    </row>
    <row r="397" spans="1:24" ht="21.75" customHeight="1">
      <c r="A397" s="262"/>
      <c r="B397" s="253"/>
      <c r="C397" s="274"/>
      <c r="D397" s="244"/>
      <c r="E397" s="245">
        <f t="shared" si="6"/>
        <v>0</v>
      </c>
      <c r="F397" s="245"/>
      <c r="G397" s="245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8"/>
      <c r="U397" s="248"/>
      <c r="V397" s="248"/>
      <c r="W397" s="248"/>
      <c r="X397" s="248"/>
    </row>
    <row r="398" spans="1:24" ht="21.75" customHeight="1">
      <c r="A398" s="262"/>
      <c r="B398" s="253"/>
      <c r="C398" s="274"/>
      <c r="D398" s="244"/>
      <c r="E398" s="245">
        <f t="shared" si="6"/>
        <v>0</v>
      </c>
      <c r="F398" s="245"/>
      <c r="G398" s="245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8"/>
      <c r="U398" s="248"/>
      <c r="V398" s="248"/>
      <c r="W398" s="248"/>
      <c r="X398" s="248"/>
    </row>
    <row r="399" spans="1:24" ht="21.75" customHeight="1">
      <c r="A399" s="262"/>
      <c r="B399" s="253"/>
      <c r="C399" s="274"/>
      <c r="D399" s="244"/>
      <c r="E399" s="245">
        <f t="shared" si="6"/>
        <v>0</v>
      </c>
      <c r="F399" s="245"/>
      <c r="G399" s="245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8"/>
      <c r="U399" s="248"/>
      <c r="V399" s="248"/>
      <c r="W399" s="248"/>
      <c r="X399" s="248"/>
    </row>
    <row r="400" spans="1:24" ht="21.75" customHeight="1">
      <c r="A400" s="262"/>
      <c r="B400" s="253"/>
      <c r="C400" s="274"/>
      <c r="D400" s="244"/>
      <c r="E400" s="245">
        <f t="shared" si="6"/>
        <v>0</v>
      </c>
      <c r="F400" s="245"/>
      <c r="G400" s="245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8"/>
      <c r="U400" s="248"/>
      <c r="V400" s="248"/>
      <c r="W400" s="248"/>
      <c r="X400" s="248"/>
    </row>
    <row r="401" spans="1:24" ht="21.75" customHeight="1">
      <c r="A401" s="262"/>
      <c r="B401" s="253"/>
      <c r="C401" s="274"/>
      <c r="D401" s="244"/>
      <c r="E401" s="245">
        <f t="shared" si="6"/>
        <v>0</v>
      </c>
      <c r="F401" s="245"/>
      <c r="G401" s="245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8"/>
      <c r="U401" s="248"/>
      <c r="V401" s="248"/>
      <c r="W401" s="248"/>
      <c r="X401" s="248"/>
    </row>
    <row r="402" spans="1:24" ht="21.75" customHeight="1">
      <c r="A402" s="262"/>
      <c r="B402" s="253"/>
      <c r="C402" s="274"/>
      <c r="D402" s="244"/>
      <c r="E402" s="245">
        <f t="shared" si="6"/>
        <v>0</v>
      </c>
      <c r="F402" s="245"/>
      <c r="G402" s="245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8"/>
      <c r="U402" s="248"/>
      <c r="V402" s="248"/>
      <c r="W402" s="248"/>
      <c r="X402" s="248"/>
    </row>
    <row r="403" spans="1:24" ht="21.75" customHeight="1">
      <c r="A403" s="262"/>
      <c r="B403" s="253"/>
      <c r="C403" s="274"/>
      <c r="D403" s="244"/>
      <c r="E403" s="245">
        <f t="shared" si="6"/>
        <v>0</v>
      </c>
      <c r="F403" s="245"/>
      <c r="G403" s="245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8"/>
      <c r="U403" s="248"/>
      <c r="V403" s="248"/>
      <c r="W403" s="248"/>
      <c r="X403" s="248"/>
    </row>
    <row r="404" spans="1:24" ht="21.75" customHeight="1">
      <c r="A404" s="262"/>
      <c r="B404" s="253"/>
      <c r="C404" s="274"/>
      <c r="D404" s="244"/>
      <c r="E404" s="245">
        <f t="shared" si="6"/>
        <v>0</v>
      </c>
      <c r="F404" s="245"/>
      <c r="G404" s="245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8"/>
      <c r="U404" s="248"/>
      <c r="V404" s="248"/>
      <c r="W404" s="248"/>
      <c r="X404" s="248"/>
    </row>
    <row r="405" spans="1:24" ht="21.75" customHeight="1">
      <c r="A405" s="262"/>
      <c r="B405" s="253"/>
      <c r="C405" s="274"/>
      <c r="D405" s="244"/>
      <c r="E405" s="245">
        <f t="shared" si="6"/>
        <v>0</v>
      </c>
      <c r="F405" s="245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8"/>
      <c r="U405" s="248"/>
      <c r="V405" s="248"/>
      <c r="W405" s="248"/>
      <c r="X405" s="248"/>
    </row>
    <row r="406" spans="1:24" ht="21.75" customHeight="1">
      <c r="A406" s="262"/>
      <c r="B406" s="253"/>
      <c r="C406" s="274"/>
      <c r="D406" s="244"/>
      <c r="E406" s="245">
        <f t="shared" si="6"/>
        <v>0</v>
      </c>
      <c r="F406" s="245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8"/>
      <c r="U406" s="248"/>
      <c r="V406" s="248"/>
      <c r="W406" s="248"/>
      <c r="X406" s="248"/>
    </row>
    <row r="407" spans="1:24" ht="21.75" customHeight="1">
      <c r="A407" s="262"/>
      <c r="B407" s="253"/>
      <c r="C407" s="274"/>
      <c r="D407" s="244"/>
      <c r="E407" s="245">
        <f t="shared" si="6"/>
        <v>0</v>
      </c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8"/>
      <c r="U407" s="248"/>
      <c r="V407" s="248"/>
      <c r="W407" s="248"/>
      <c r="X407" s="248"/>
    </row>
    <row r="408" spans="1:24" ht="21.75" customHeight="1">
      <c r="A408" s="262"/>
      <c r="B408" s="253"/>
      <c r="C408" s="274"/>
      <c r="D408" s="244"/>
      <c r="E408" s="245">
        <f t="shared" si="6"/>
        <v>0</v>
      </c>
      <c r="F408" s="245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8"/>
      <c r="U408" s="248"/>
      <c r="V408" s="248"/>
      <c r="W408" s="248"/>
      <c r="X408" s="248"/>
    </row>
    <row r="409" spans="1:24" ht="21.75" customHeight="1">
      <c r="A409" s="262"/>
      <c r="B409" s="253"/>
      <c r="C409" s="274"/>
      <c r="D409" s="244"/>
      <c r="E409" s="245">
        <f t="shared" si="6"/>
        <v>0</v>
      </c>
      <c r="F409" s="245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8"/>
      <c r="U409" s="248"/>
      <c r="V409" s="248"/>
      <c r="W409" s="248"/>
      <c r="X409" s="248"/>
    </row>
    <row r="410" spans="1:24" ht="21.75" customHeight="1">
      <c r="A410" s="262"/>
      <c r="B410" s="253"/>
      <c r="C410" s="274"/>
      <c r="D410" s="244"/>
      <c r="E410" s="245">
        <f t="shared" si="6"/>
        <v>0</v>
      </c>
      <c r="F410" s="245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8"/>
      <c r="U410" s="248"/>
      <c r="V410" s="248"/>
      <c r="W410" s="248"/>
      <c r="X410" s="248"/>
    </row>
    <row r="411" spans="1:24" ht="21.75" customHeight="1">
      <c r="A411" s="262"/>
      <c r="B411" s="253"/>
      <c r="C411" s="274"/>
      <c r="D411" s="244"/>
      <c r="E411" s="245">
        <f t="shared" si="6"/>
        <v>0</v>
      </c>
      <c r="F411" s="245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8"/>
      <c r="U411" s="248"/>
      <c r="V411" s="248"/>
      <c r="W411" s="248"/>
      <c r="X411" s="248"/>
    </row>
    <row r="412" spans="1:24" ht="21.75" customHeight="1">
      <c r="A412" s="262"/>
      <c r="B412" s="253"/>
      <c r="C412" s="274"/>
      <c r="D412" s="244"/>
      <c r="E412" s="245">
        <f t="shared" si="6"/>
        <v>0</v>
      </c>
      <c r="F412" s="245"/>
      <c r="G412" s="245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8"/>
      <c r="U412" s="248"/>
      <c r="V412" s="248"/>
      <c r="W412" s="248"/>
      <c r="X412" s="248"/>
    </row>
    <row r="413" spans="1:24" ht="21.75" customHeight="1">
      <c r="A413" s="262"/>
      <c r="B413" s="253"/>
      <c r="C413" s="274"/>
      <c r="D413" s="244"/>
      <c r="E413" s="245">
        <f t="shared" si="6"/>
        <v>0</v>
      </c>
      <c r="F413" s="245"/>
      <c r="G413" s="245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8"/>
      <c r="U413" s="248"/>
      <c r="V413" s="248"/>
      <c r="W413" s="248"/>
      <c r="X413" s="248"/>
    </row>
    <row r="414" spans="1:24" ht="21.75" customHeight="1">
      <c r="A414" s="262"/>
      <c r="B414" s="253"/>
      <c r="C414" s="274"/>
      <c r="D414" s="244"/>
      <c r="E414" s="245">
        <f t="shared" si="6"/>
        <v>0</v>
      </c>
      <c r="F414" s="245"/>
      <c r="G414" s="245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8"/>
      <c r="U414" s="248"/>
      <c r="V414" s="248"/>
      <c r="W414" s="248"/>
      <c r="X414" s="248"/>
    </row>
    <row r="415" spans="1:24" ht="21.75" customHeight="1">
      <c r="A415" s="262"/>
      <c r="B415" s="253"/>
      <c r="C415" s="274"/>
      <c r="D415" s="244"/>
      <c r="E415" s="245">
        <f t="shared" si="6"/>
        <v>0</v>
      </c>
      <c r="F415" s="245"/>
      <c r="G415" s="245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8"/>
      <c r="U415" s="248"/>
      <c r="V415" s="248"/>
      <c r="W415" s="248"/>
      <c r="X415" s="248"/>
    </row>
    <row r="416" spans="1:24" ht="21.75" customHeight="1">
      <c r="A416" s="262"/>
      <c r="B416" s="253"/>
      <c r="C416" s="274"/>
      <c r="D416" s="244"/>
      <c r="E416" s="245">
        <f t="shared" si="6"/>
        <v>0</v>
      </c>
      <c r="F416" s="245"/>
      <c r="G416" s="245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8"/>
      <c r="U416" s="248"/>
      <c r="V416" s="248"/>
      <c r="W416" s="248"/>
      <c r="X416" s="248"/>
    </row>
    <row r="417" spans="1:24" ht="21.75" customHeight="1">
      <c r="A417" s="262"/>
      <c r="B417" s="253"/>
      <c r="C417" s="274"/>
      <c r="D417" s="244"/>
      <c r="E417" s="245">
        <f t="shared" si="6"/>
        <v>0</v>
      </c>
      <c r="F417" s="245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8"/>
      <c r="U417" s="248"/>
      <c r="V417" s="248"/>
      <c r="W417" s="248"/>
      <c r="X417" s="248"/>
    </row>
    <row r="418" spans="1:24" ht="21.75" customHeight="1">
      <c r="A418" s="262"/>
      <c r="B418" s="253"/>
      <c r="C418" s="274"/>
      <c r="D418" s="244"/>
      <c r="E418" s="245">
        <f t="shared" si="6"/>
        <v>0</v>
      </c>
      <c r="F418" s="245"/>
      <c r="G418" s="245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8"/>
      <c r="U418" s="248"/>
      <c r="V418" s="248"/>
      <c r="W418" s="248"/>
      <c r="X418" s="248"/>
    </row>
    <row r="419" spans="1:24" ht="21.75" customHeight="1">
      <c r="A419" s="262"/>
      <c r="B419" s="253"/>
      <c r="C419" s="274"/>
      <c r="D419" s="244"/>
      <c r="E419" s="245">
        <f t="shared" si="6"/>
        <v>0</v>
      </c>
      <c r="F419" s="245"/>
      <c r="G419" s="245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8"/>
      <c r="U419" s="248"/>
      <c r="V419" s="248"/>
      <c r="W419" s="248"/>
      <c r="X419" s="248"/>
    </row>
    <row r="420" spans="1:24" ht="21.75" customHeight="1">
      <c r="A420" s="262"/>
      <c r="B420" s="253"/>
      <c r="C420" s="274"/>
      <c r="D420" s="244"/>
      <c r="E420" s="245">
        <f t="shared" si="6"/>
        <v>0</v>
      </c>
      <c r="F420" s="245"/>
      <c r="G420" s="245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8"/>
      <c r="U420" s="248"/>
      <c r="V420" s="248"/>
      <c r="W420" s="248"/>
      <c r="X420" s="248"/>
    </row>
    <row r="421" spans="1:24" ht="21.75" customHeight="1">
      <c r="A421" s="262"/>
      <c r="B421" s="253"/>
      <c r="C421" s="274"/>
      <c r="D421" s="244"/>
      <c r="E421" s="245">
        <f t="shared" si="6"/>
        <v>0</v>
      </c>
      <c r="F421" s="245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8"/>
      <c r="U421" s="248"/>
      <c r="V421" s="248"/>
      <c r="W421" s="248"/>
      <c r="X421" s="248"/>
    </row>
    <row r="422" spans="1:24" ht="21.75" customHeight="1">
      <c r="A422" s="262"/>
      <c r="B422" s="253"/>
      <c r="C422" s="274"/>
      <c r="D422" s="244"/>
      <c r="E422" s="245">
        <f t="shared" si="6"/>
        <v>0</v>
      </c>
      <c r="F422" s="245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8"/>
      <c r="U422" s="248"/>
      <c r="V422" s="248"/>
      <c r="W422" s="248"/>
      <c r="X422" s="248"/>
    </row>
    <row r="423" spans="1:24" ht="21.75" customHeight="1">
      <c r="A423" s="262"/>
      <c r="B423" s="253"/>
      <c r="C423" s="274"/>
      <c r="D423" s="244"/>
      <c r="E423" s="245">
        <f t="shared" si="6"/>
        <v>0</v>
      </c>
      <c r="F423" s="245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8"/>
      <c r="U423" s="248"/>
      <c r="V423" s="248"/>
      <c r="W423" s="248"/>
      <c r="X423" s="248"/>
    </row>
    <row r="424" spans="1:24" ht="21.75" customHeight="1">
      <c r="A424" s="262"/>
      <c r="B424" s="253"/>
      <c r="C424" s="274"/>
      <c r="D424" s="244"/>
      <c r="E424" s="245">
        <f t="shared" si="6"/>
        <v>0</v>
      </c>
      <c r="F424" s="245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8"/>
      <c r="U424" s="248"/>
      <c r="V424" s="248"/>
      <c r="W424" s="248"/>
      <c r="X424" s="248"/>
    </row>
    <row r="425" spans="1:24" ht="21.75" customHeight="1">
      <c r="A425" s="262"/>
      <c r="B425" s="253"/>
      <c r="C425" s="274"/>
      <c r="D425" s="244"/>
      <c r="E425" s="245">
        <f t="shared" si="6"/>
        <v>0</v>
      </c>
      <c r="F425" s="245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8"/>
      <c r="U425" s="248"/>
      <c r="V425" s="248"/>
      <c r="W425" s="248"/>
      <c r="X425" s="248"/>
    </row>
    <row r="426" spans="1:24" ht="21.75" customHeight="1">
      <c r="A426" s="262"/>
      <c r="B426" s="253"/>
      <c r="C426" s="274"/>
      <c r="D426" s="244"/>
      <c r="E426" s="245">
        <f t="shared" si="6"/>
        <v>0</v>
      </c>
      <c r="F426" s="245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8"/>
      <c r="U426" s="248"/>
      <c r="V426" s="248"/>
      <c r="W426" s="248"/>
      <c r="X426" s="248"/>
    </row>
    <row r="427" spans="1:24" ht="21.75" customHeight="1">
      <c r="A427" s="262"/>
      <c r="B427" s="253"/>
      <c r="C427" s="274"/>
      <c r="D427" s="244"/>
      <c r="E427" s="245">
        <f t="shared" si="6"/>
        <v>0</v>
      </c>
      <c r="F427" s="245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8"/>
      <c r="U427" s="248"/>
      <c r="V427" s="248"/>
      <c r="W427" s="248"/>
      <c r="X427" s="248"/>
    </row>
    <row r="428" spans="1:24" ht="21.75" customHeight="1">
      <c r="A428" s="262"/>
      <c r="B428" s="253"/>
      <c r="C428" s="274"/>
      <c r="D428" s="244"/>
      <c r="E428" s="245">
        <f t="shared" si="6"/>
        <v>0</v>
      </c>
      <c r="F428" s="245"/>
      <c r="G428" s="245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8"/>
      <c r="U428" s="248"/>
      <c r="V428" s="248"/>
      <c r="W428" s="248"/>
      <c r="X428" s="248"/>
    </row>
    <row r="429" spans="1:24" ht="21.75" customHeight="1">
      <c r="A429" s="262"/>
      <c r="B429" s="253"/>
      <c r="C429" s="274"/>
      <c r="D429" s="244"/>
      <c r="E429" s="245">
        <f t="shared" si="6"/>
        <v>0</v>
      </c>
      <c r="F429" s="245"/>
      <c r="G429" s="245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8"/>
      <c r="U429" s="248"/>
      <c r="V429" s="248"/>
      <c r="W429" s="248"/>
      <c r="X429" s="248"/>
    </row>
    <row r="430" spans="1:24" ht="21.75" customHeight="1">
      <c r="A430" s="262"/>
      <c r="B430" s="253"/>
      <c r="C430" s="274"/>
      <c r="D430" s="244"/>
      <c r="E430" s="245">
        <f t="shared" si="6"/>
        <v>0</v>
      </c>
      <c r="F430" s="245"/>
      <c r="G430" s="245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8"/>
      <c r="U430" s="248"/>
      <c r="V430" s="248"/>
      <c r="W430" s="248"/>
      <c r="X430" s="248"/>
    </row>
    <row r="431" spans="1:24" ht="21.75" customHeight="1">
      <c r="A431" s="262"/>
      <c r="B431" s="253"/>
      <c r="C431" s="274"/>
      <c r="D431" s="244"/>
      <c r="E431" s="245">
        <f t="shared" si="6"/>
        <v>0</v>
      </c>
      <c r="F431" s="245"/>
      <c r="G431" s="245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8"/>
      <c r="U431" s="248"/>
      <c r="V431" s="248"/>
      <c r="W431" s="248"/>
      <c r="X431" s="248"/>
    </row>
    <row r="432" spans="1:24" ht="21.75" customHeight="1">
      <c r="A432" s="262"/>
      <c r="B432" s="253"/>
      <c r="C432" s="274"/>
      <c r="D432" s="244"/>
      <c r="E432" s="245">
        <f t="shared" si="6"/>
        <v>0</v>
      </c>
      <c r="F432" s="245"/>
      <c r="G432" s="245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8"/>
      <c r="U432" s="248"/>
      <c r="V432" s="248"/>
      <c r="W432" s="248"/>
      <c r="X432" s="248"/>
    </row>
    <row r="433" spans="1:24" ht="21.75" customHeight="1">
      <c r="A433" s="262"/>
      <c r="B433" s="253"/>
      <c r="C433" s="274"/>
      <c r="D433" s="244"/>
      <c r="E433" s="245">
        <f t="shared" si="6"/>
        <v>0</v>
      </c>
      <c r="F433" s="245"/>
      <c r="G433" s="245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8"/>
      <c r="U433" s="248"/>
      <c r="V433" s="248"/>
      <c r="W433" s="248"/>
      <c r="X433" s="248"/>
    </row>
    <row r="434" spans="1:24" ht="21.75" customHeight="1">
      <c r="A434" s="262"/>
      <c r="B434" s="253"/>
      <c r="C434" s="274"/>
      <c r="D434" s="244"/>
      <c r="E434" s="245">
        <f t="shared" si="6"/>
        <v>0</v>
      </c>
      <c r="F434" s="245"/>
      <c r="G434" s="245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8"/>
      <c r="U434" s="248"/>
      <c r="V434" s="248"/>
      <c r="W434" s="248"/>
      <c r="X434" s="248"/>
    </row>
    <row r="435" spans="1:24" ht="21.75" customHeight="1">
      <c r="A435" s="262"/>
      <c r="B435" s="253"/>
      <c r="C435" s="274"/>
      <c r="D435" s="244"/>
      <c r="E435" s="245">
        <f t="shared" si="6"/>
        <v>0</v>
      </c>
      <c r="F435" s="245"/>
      <c r="G435" s="245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8"/>
      <c r="U435" s="248"/>
      <c r="V435" s="248"/>
      <c r="W435" s="248"/>
      <c r="X435" s="248"/>
    </row>
    <row r="436" spans="1:24" ht="21.75" customHeight="1">
      <c r="A436" s="262"/>
      <c r="B436" s="253"/>
      <c r="C436" s="274"/>
      <c r="D436" s="244"/>
      <c r="E436" s="245">
        <f t="shared" si="6"/>
        <v>0</v>
      </c>
      <c r="F436" s="245"/>
      <c r="G436" s="245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8"/>
      <c r="U436" s="248"/>
      <c r="V436" s="248"/>
      <c r="W436" s="248"/>
      <c r="X436" s="248"/>
    </row>
    <row r="437" spans="1:24" ht="21.75" customHeight="1">
      <c r="A437" s="262"/>
      <c r="B437" s="253"/>
      <c r="C437" s="274"/>
      <c r="D437" s="244"/>
      <c r="E437" s="245">
        <f t="shared" si="6"/>
        <v>0</v>
      </c>
      <c r="F437" s="245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8"/>
      <c r="U437" s="248"/>
      <c r="V437" s="248"/>
      <c r="W437" s="248"/>
      <c r="X437" s="248"/>
    </row>
    <row r="438" spans="1:24" ht="21.75" customHeight="1">
      <c r="A438" s="262"/>
      <c r="B438" s="253"/>
      <c r="C438" s="274"/>
      <c r="D438" s="244"/>
      <c r="E438" s="245">
        <f t="shared" si="6"/>
        <v>0</v>
      </c>
      <c r="F438" s="245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8"/>
      <c r="U438" s="248"/>
      <c r="V438" s="248"/>
      <c r="W438" s="248"/>
      <c r="X438" s="248"/>
    </row>
    <row r="439" spans="1:24" ht="21.75" customHeight="1">
      <c r="A439" s="262"/>
      <c r="B439" s="253"/>
      <c r="C439" s="274"/>
      <c r="D439" s="244"/>
      <c r="E439" s="245">
        <f t="shared" si="6"/>
        <v>0</v>
      </c>
      <c r="F439" s="245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8"/>
      <c r="U439" s="248"/>
      <c r="V439" s="248"/>
      <c r="W439" s="248"/>
      <c r="X439" s="248"/>
    </row>
    <row r="440" spans="1:24" ht="21.75" customHeight="1">
      <c r="A440" s="262"/>
      <c r="B440" s="253"/>
      <c r="C440" s="274"/>
      <c r="D440" s="244"/>
      <c r="E440" s="245">
        <f t="shared" si="6"/>
        <v>0</v>
      </c>
      <c r="F440" s="245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8"/>
      <c r="U440" s="248"/>
      <c r="V440" s="248"/>
      <c r="W440" s="248"/>
      <c r="X440" s="248"/>
    </row>
    <row r="441" spans="1:24" ht="21.75" customHeight="1">
      <c r="A441" s="262"/>
      <c r="B441" s="253"/>
      <c r="C441" s="274"/>
      <c r="D441" s="244"/>
      <c r="E441" s="245">
        <f t="shared" si="6"/>
        <v>0</v>
      </c>
      <c r="F441" s="245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8"/>
      <c r="U441" s="248"/>
      <c r="V441" s="248"/>
      <c r="W441" s="248"/>
      <c r="X441" s="248"/>
    </row>
    <row r="442" spans="1:24" ht="21.75" customHeight="1">
      <c r="A442" s="262"/>
      <c r="B442" s="253"/>
      <c r="C442" s="274"/>
      <c r="D442" s="244"/>
      <c r="E442" s="245">
        <f t="shared" si="6"/>
        <v>0</v>
      </c>
      <c r="F442" s="245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8"/>
      <c r="U442" s="248"/>
      <c r="V442" s="248"/>
      <c r="W442" s="248"/>
      <c r="X442" s="248"/>
    </row>
    <row r="443" spans="1:24" ht="21.75" customHeight="1">
      <c r="A443" s="262"/>
      <c r="B443" s="253"/>
      <c r="C443" s="274"/>
      <c r="D443" s="244"/>
      <c r="E443" s="245">
        <f t="shared" si="6"/>
        <v>0</v>
      </c>
      <c r="F443" s="245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8"/>
      <c r="U443" s="248"/>
      <c r="V443" s="248"/>
      <c r="W443" s="248"/>
      <c r="X443" s="248"/>
    </row>
    <row r="444" spans="1:24" ht="21.75" customHeight="1">
      <c r="A444" s="262"/>
      <c r="B444" s="253"/>
      <c r="C444" s="274"/>
      <c r="D444" s="244"/>
      <c r="E444" s="245">
        <f t="shared" si="6"/>
        <v>0</v>
      </c>
      <c r="F444" s="245"/>
      <c r="G444" s="245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8"/>
      <c r="U444" s="248"/>
      <c r="V444" s="248"/>
      <c r="W444" s="248"/>
      <c r="X444" s="248"/>
    </row>
    <row r="445" spans="1:24" ht="21.75" customHeight="1">
      <c r="A445" s="262"/>
      <c r="B445" s="253"/>
      <c r="C445" s="274"/>
      <c r="D445" s="244"/>
      <c r="E445" s="245">
        <f t="shared" si="6"/>
        <v>0</v>
      </c>
      <c r="F445" s="245"/>
      <c r="G445" s="245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8"/>
      <c r="U445" s="248"/>
      <c r="V445" s="248"/>
      <c r="W445" s="248"/>
      <c r="X445" s="248"/>
    </row>
    <row r="446" spans="1:24" ht="21.75" customHeight="1">
      <c r="A446" s="262"/>
      <c r="B446" s="253"/>
      <c r="C446" s="274"/>
      <c r="D446" s="244"/>
      <c r="E446" s="245">
        <f t="shared" si="6"/>
        <v>0</v>
      </c>
      <c r="F446" s="245"/>
      <c r="G446" s="245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8"/>
      <c r="U446" s="248"/>
      <c r="V446" s="248"/>
      <c r="W446" s="248"/>
      <c r="X446" s="248"/>
    </row>
    <row r="447" spans="1:24" ht="21.75" customHeight="1">
      <c r="A447" s="262"/>
      <c r="B447" s="253"/>
      <c r="C447" s="274"/>
      <c r="D447" s="244"/>
      <c r="E447" s="245">
        <f t="shared" si="6"/>
        <v>0</v>
      </c>
      <c r="F447" s="245"/>
      <c r="G447" s="245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8"/>
      <c r="U447" s="248"/>
      <c r="V447" s="248"/>
      <c r="W447" s="248"/>
      <c r="X447" s="248"/>
    </row>
    <row r="448" spans="1:24" ht="21.75" customHeight="1">
      <c r="A448" s="262"/>
      <c r="B448" s="253"/>
      <c r="C448" s="274"/>
      <c r="D448" s="244"/>
      <c r="E448" s="245">
        <f t="shared" si="6"/>
        <v>0</v>
      </c>
      <c r="F448" s="245"/>
      <c r="G448" s="245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8"/>
      <c r="U448" s="248"/>
      <c r="V448" s="248"/>
      <c r="W448" s="248"/>
      <c r="X448" s="248"/>
    </row>
    <row r="449" spans="1:24" ht="21.75" customHeight="1">
      <c r="A449" s="262"/>
      <c r="B449" s="253"/>
      <c r="C449" s="274"/>
      <c r="D449" s="244"/>
      <c r="E449" s="245">
        <f t="shared" si="6"/>
        <v>0</v>
      </c>
      <c r="F449" s="245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8"/>
      <c r="U449" s="248"/>
      <c r="V449" s="248"/>
      <c r="W449" s="248"/>
      <c r="X449" s="248"/>
    </row>
    <row r="450" spans="1:24" ht="21.75" customHeight="1">
      <c r="A450" s="262"/>
      <c r="B450" s="253"/>
      <c r="C450" s="274"/>
      <c r="D450" s="244"/>
      <c r="E450" s="245">
        <f t="shared" si="6"/>
        <v>0</v>
      </c>
      <c r="F450" s="245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8"/>
      <c r="U450" s="248"/>
      <c r="V450" s="248"/>
      <c r="W450" s="248"/>
      <c r="X450" s="248"/>
    </row>
    <row r="451" spans="1:24" ht="21.75" customHeight="1">
      <c r="A451" s="262"/>
      <c r="B451" s="253"/>
      <c r="C451" s="274"/>
      <c r="D451" s="244"/>
      <c r="E451" s="245">
        <f t="shared" si="6"/>
        <v>0</v>
      </c>
      <c r="F451" s="245"/>
      <c r="G451" s="245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8"/>
      <c r="U451" s="248"/>
      <c r="V451" s="248"/>
      <c r="W451" s="248"/>
      <c r="X451" s="248"/>
    </row>
    <row r="452" spans="1:24" ht="21.75" customHeight="1">
      <c r="A452" s="262"/>
      <c r="B452" s="253"/>
      <c r="C452" s="274"/>
      <c r="D452" s="244"/>
      <c r="E452" s="245">
        <f t="shared" si="6"/>
        <v>0</v>
      </c>
      <c r="F452" s="245"/>
      <c r="G452" s="245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8"/>
      <c r="U452" s="248"/>
      <c r="V452" s="248"/>
      <c r="W452" s="248"/>
      <c r="X452" s="248"/>
    </row>
    <row r="453" spans="1:24" ht="21.75" customHeight="1">
      <c r="A453" s="262"/>
      <c r="B453" s="253"/>
      <c r="C453" s="274"/>
      <c r="D453" s="244"/>
      <c r="E453" s="245">
        <f t="shared" ref="E453:E516" si="7">SUM(F464:T464)</f>
        <v>0</v>
      </c>
      <c r="F453" s="245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8"/>
      <c r="U453" s="248"/>
      <c r="V453" s="248"/>
      <c r="W453" s="248"/>
      <c r="X453" s="248"/>
    </row>
    <row r="454" spans="1:24" ht="21.75" customHeight="1">
      <c r="A454" s="262"/>
      <c r="B454" s="253"/>
      <c r="C454" s="274"/>
      <c r="D454" s="244"/>
      <c r="E454" s="245">
        <f t="shared" si="7"/>
        <v>0</v>
      </c>
      <c r="F454" s="245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8"/>
      <c r="U454" s="248"/>
      <c r="V454" s="248"/>
      <c r="W454" s="248"/>
      <c r="X454" s="248"/>
    </row>
    <row r="455" spans="1:24" ht="21.75" customHeight="1">
      <c r="A455" s="262"/>
      <c r="B455" s="253"/>
      <c r="C455" s="274"/>
      <c r="D455" s="244"/>
      <c r="E455" s="245">
        <f t="shared" si="7"/>
        <v>0</v>
      </c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8"/>
      <c r="U455" s="248"/>
      <c r="V455" s="248"/>
      <c r="W455" s="248"/>
      <c r="X455" s="248"/>
    </row>
    <row r="456" spans="1:24" ht="21.75" customHeight="1">
      <c r="A456" s="262"/>
      <c r="B456" s="253"/>
      <c r="C456" s="274"/>
      <c r="D456" s="244"/>
      <c r="E456" s="245">
        <f t="shared" si="7"/>
        <v>0</v>
      </c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8"/>
      <c r="U456" s="248"/>
      <c r="V456" s="248"/>
      <c r="W456" s="248"/>
      <c r="X456" s="248"/>
    </row>
    <row r="457" spans="1:24" ht="21.75" customHeight="1">
      <c r="A457" s="262"/>
      <c r="B457" s="253"/>
      <c r="C457" s="274"/>
      <c r="D457" s="244"/>
      <c r="E457" s="245">
        <f t="shared" si="7"/>
        <v>0</v>
      </c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8"/>
      <c r="U457" s="248"/>
      <c r="V457" s="248"/>
      <c r="W457" s="248"/>
      <c r="X457" s="248"/>
    </row>
    <row r="458" spans="1:24" ht="21.75" customHeight="1">
      <c r="A458" s="262"/>
      <c r="B458" s="253"/>
      <c r="C458" s="274"/>
      <c r="D458" s="244"/>
      <c r="E458" s="245">
        <f t="shared" si="7"/>
        <v>0</v>
      </c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8"/>
      <c r="U458" s="248"/>
      <c r="V458" s="248"/>
      <c r="W458" s="248"/>
      <c r="X458" s="248"/>
    </row>
    <row r="459" spans="1:24" ht="21.75" customHeight="1">
      <c r="A459" s="262"/>
      <c r="B459" s="253"/>
      <c r="C459" s="274"/>
      <c r="D459" s="244"/>
      <c r="E459" s="245">
        <f t="shared" si="7"/>
        <v>0</v>
      </c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8"/>
      <c r="U459" s="248"/>
      <c r="V459" s="248"/>
      <c r="W459" s="248"/>
      <c r="X459" s="248"/>
    </row>
    <row r="460" spans="1:24" ht="21.75" customHeight="1">
      <c r="A460" s="262"/>
      <c r="B460" s="253"/>
      <c r="C460" s="274"/>
      <c r="D460" s="244"/>
      <c r="E460" s="245">
        <f t="shared" si="7"/>
        <v>0</v>
      </c>
      <c r="F460" s="245"/>
      <c r="G460" s="245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8"/>
      <c r="U460" s="248"/>
      <c r="V460" s="248"/>
      <c r="W460" s="248"/>
      <c r="X460" s="248"/>
    </row>
    <row r="461" spans="1:24" ht="21.75" customHeight="1">
      <c r="A461" s="262"/>
      <c r="B461" s="253"/>
      <c r="C461" s="274"/>
      <c r="D461" s="244"/>
      <c r="E461" s="245">
        <f t="shared" si="7"/>
        <v>0</v>
      </c>
      <c r="F461" s="245"/>
      <c r="G461" s="245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8"/>
      <c r="U461" s="248"/>
      <c r="V461" s="248"/>
      <c r="W461" s="248"/>
      <c r="X461" s="248"/>
    </row>
    <row r="462" spans="1:24" ht="21.75" customHeight="1">
      <c r="A462" s="262"/>
      <c r="B462" s="253"/>
      <c r="C462" s="274"/>
      <c r="D462" s="244"/>
      <c r="E462" s="245">
        <f t="shared" si="7"/>
        <v>0</v>
      </c>
      <c r="F462" s="245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8"/>
      <c r="U462" s="248"/>
      <c r="V462" s="248"/>
      <c r="W462" s="248"/>
      <c r="X462" s="248"/>
    </row>
    <row r="463" spans="1:24" ht="21.75" customHeight="1">
      <c r="A463" s="262"/>
      <c r="B463" s="253"/>
      <c r="C463" s="274"/>
      <c r="D463" s="244"/>
      <c r="E463" s="245">
        <f t="shared" si="7"/>
        <v>0</v>
      </c>
      <c r="F463" s="245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8"/>
      <c r="U463" s="248"/>
      <c r="V463" s="248"/>
      <c r="W463" s="248"/>
      <c r="X463" s="248"/>
    </row>
    <row r="464" spans="1:24" ht="21.75" customHeight="1">
      <c r="A464" s="262"/>
      <c r="B464" s="253"/>
      <c r="C464" s="274"/>
      <c r="D464" s="244"/>
      <c r="E464" s="245">
        <f t="shared" si="7"/>
        <v>0</v>
      </c>
      <c r="F464" s="245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8"/>
      <c r="U464" s="248"/>
      <c r="V464" s="248"/>
      <c r="W464" s="248"/>
      <c r="X464" s="248"/>
    </row>
    <row r="465" spans="1:24" ht="21.75" customHeight="1">
      <c r="A465" s="262"/>
      <c r="B465" s="253"/>
      <c r="C465" s="274"/>
      <c r="D465" s="244"/>
      <c r="E465" s="245">
        <f t="shared" si="7"/>
        <v>0</v>
      </c>
      <c r="F465" s="245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8"/>
      <c r="U465" s="248"/>
      <c r="V465" s="248"/>
      <c r="W465" s="248"/>
      <c r="X465" s="248"/>
    </row>
    <row r="466" spans="1:24" ht="21.75" customHeight="1">
      <c r="A466" s="262"/>
      <c r="B466" s="253"/>
      <c r="C466" s="274"/>
      <c r="D466" s="244"/>
      <c r="E466" s="245">
        <f t="shared" si="7"/>
        <v>0</v>
      </c>
      <c r="F466" s="245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8"/>
      <c r="U466" s="248"/>
      <c r="V466" s="248"/>
      <c r="W466" s="248"/>
      <c r="X466" s="248"/>
    </row>
    <row r="467" spans="1:24" ht="21.75" customHeight="1">
      <c r="A467" s="262"/>
      <c r="B467" s="253"/>
      <c r="C467" s="274"/>
      <c r="D467" s="244"/>
      <c r="E467" s="245">
        <f t="shared" si="7"/>
        <v>0</v>
      </c>
      <c r="F467" s="245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8"/>
      <c r="U467" s="248"/>
      <c r="V467" s="248"/>
      <c r="W467" s="248"/>
      <c r="X467" s="248"/>
    </row>
    <row r="468" spans="1:24" ht="21.75" customHeight="1">
      <c r="A468" s="262"/>
      <c r="B468" s="253"/>
      <c r="C468" s="274"/>
      <c r="D468" s="244"/>
      <c r="E468" s="245">
        <f t="shared" si="7"/>
        <v>0</v>
      </c>
      <c r="F468" s="245"/>
      <c r="G468" s="245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8"/>
      <c r="U468" s="248"/>
      <c r="V468" s="248"/>
      <c r="W468" s="248"/>
      <c r="X468" s="248"/>
    </row>
    <row r="469" spans="1:24" ht="21.75" customHeight="1">
      <c r="A469" s="262"/>
      <c r="B469" s="253"/>
      <c r="C469" s="274"/>
      <c r="D469" s="244"/>
      <c r="E469" s="245">
        <f t="shared" si="7"/>
        <v>0</v>
      </c>
      <c r="F469" s="245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8"/>
      <c r="U469" s="248"/>
      <c r="V469" s="248"/>
      <c r="W469" s="248"/>
      <c r="X469" s="248"/>
    </row>
    <row r="470" spans="1:24" ht="21.75" customHeight="1">
      <c r="A470" s="262"/>
      <c r="B470" s="253"/>
      <c r="C470" s="274"/>
      <c r="D470" s="244"/>
      <c r="E470" s="245">
        <f t="shared" si="7"/>
        <v>0</v>
      </c>
      <c r="F470" s="245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8"/>
      <c r="U470" s="248"/>
      <c r="V470" s="248"/>
      <c r="W470" s="248"/>
      <c r="X470" s="248"/>
    </row>
    <row r="471" spans="1:24" ht="21.75" customHeight="1">
      <c r="A471" s="262"/>
      <c r="B471" s="253"/>
      <c r="C471" s="274"/>
      <c r="D471" s="244"/>
      <c r="E471" s="245">
        <f t="shared" si="7"/>
        <v>0</v>
      </c>
      <c r="F471" s="245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8"/>
      <c r="U471" s="248"/>
      <c r="V471" s="248"/>
      <c r="W471" s="248"/>
      <c r="X471" s="248"/>
    </row>
    <row r="472" spans="1:24" ht="21.75" customHeight="1">
      <c r="A472" s="262"/>
      <c r="B472" s="253"/>
      <c r="C472" s="274"/>
      <c r="D472" s="244"/>
      <c r="E472" s="245">
        <f t="shared" si="7"/>
        <v>0</v>
      </c>
      <c r="F472" s="245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8"/>
      <c r="U472" s="248"/>
      <c r="V472" s="248"/>
      <c r="W472" s="248"/>
      <c r="X472" s="248"/>
    </row>
    <row r="473" spans="1:24" ht="21.75" customHeight="1">
      <c r="A473" s="262"/>
      <c r="B473" s="253"/>
      <c r="C473" s="274"/>
      <c r="D473" s="244"/>
      <c r="E473" s="245">
        <f t="shared" si="7"/>
        <v>0</v>
      </c>
      <c r="F473" s="245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8"/>
      <c r="U473" s="248"/>
      <c r="V473" s="248"/>
      <c r="W473" s="248"/>
      <c r="X473" s="248"/>
    </row>
    <row r="474" spans="1:24" ht="21.75" customHeight="1">
      <c r="A474" s="262"/>
      <c r="B474" s="253"/>
      <c r="C474" s="274"/>
      <c r="D474" s="244"/>
      <c r="E474" s="245">
        <f t="shared" si="7"/>
        <v>0</v>
      </c>
      <c r="F474" s="245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8"/>
      <c r="U474" s="248"/>
      <c r="V474" s="248"/>
      <c r="W474" s="248"/>
      <c r="X474" s="248"/>
    </row>
    <row r="475" spans="1:24" ht="21.75" customHeight="1">
      <c r="A475" s="262"/>
      <c r="B475" s="253"/>
      <c r="C475" s="274"/>
      <c r="D475" s="244"/>
      <c r="E475" s="245">
        <f t="shared" si="7"/>
        <v>0</v>
      </c>
      <c r="F475" s="245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8"/>
      <c r="U475" s="248"/>
      <c r="V475" s="248"/>
      <c r="W475" s="248"/>
      <c r="X475" s="248"/>
    </row>
    <row r="476" spans="1:24" ht="21.75" customHeight="1">
      <c r="A476" s="262"/>
      <c r="B476" s="253"/>
      <c r="C476" s="274"/>
      <c r="D476" s="244"/>
      <c r="E476" s="245">
        <f t="shared" si="7"/>
        <v>0</v>
      </c>
      <c r="F476" s="245"/>
      <c r="G476" s="245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8"/>
      <c r="U476" s="248"/>
      <c r="V476" s="248"/>
      <c r="W476" s="248"/>
      <c r="X476" s="248"/>
    </row>
    <row r="477" spans="1:24" ht="21.75" customHeight="1">
      <c r="A477" s="262"/>
      <c r="B477" s="253"/>
      <c r="C477" s="274"/>
      <c r="D477" s="244"/>
      <c r="E477" s="245">
        <f t="shared" si="7"/>
        <v>0</v>
      </c>
      <c r="F477" s="245"/>
      <c r="G477" s="245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8"/>
      <c r="U477" s="248"/>
      <c r="V477" s="248"/>
      <c r="W477" s="248"/>
      <c r="X477" s="248"/>
    </row>
    <row r="478" spans="1:24" ht="21.75" customHeight="1">
      <c r="A478" s="262"/>
      <c r="B478" s="253"/>
      <c r="C478" s="274"/>
      <c r="D478" s="244"/>
      <c r="E478" s="245">
        <f t="shared" si="7"/>
        <v>0</v>
      </c>
      <c r="F478" s="245"/>
      <c r="G478" s="245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8"/>
      <c r="U478" s="248"/>
      <c r="V478" s="248"/>
      <c r="W478" s="248"/>
      <c r="X478" s="248"/>
    </row>
    <row r="479" spans="1:24" ht="21.75" customHeight="1">
      <c r="A479" s="262"/>
      <c r="B479" s="253"/>
      <c r="C479" s="274"/>
      <c r="D479" s="244"/>
      <c r="E479" s="245">
        <f t="shared" si="7"/>
        <v>0</v>
      </c>
      <c r="F479" s="245"/>
      <c r="G479" s="245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8"/>
      <c r="U479" s="248"/>
      <c r="V479" s="248"/>
      <c r="W479" s="248"/>
      <c r="X479" s="248"/>
    </row>
    <row r="480" spans="1:24" ht="21.75" customHeight="1">
      <c r="A480" s="262"/>
      <c r="B480" s="253"/>
      <c r="C480" s="274"/>
      <c r="D480" s="244"/>
      <c r="E480" s="245">
        <f t="shared" si="7"/>
        <v>0</v>
      </c>
      <c r="F480" s="245"/>
      <c r="G480" s="245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8"/>
      <c r="U480" s="248"/>
      <c r="V480" s="248"/>
      <c r="W480" s="248"/>
      <c r="X480" s="248"/>
    </row>
    <row r="481" spans="1:24" ht="21.75" customHeight="1">
      <c r="A481" s="262"/>
      <c r="B481" s="253"/>
      <c r="C481" s="274"/>
      <c r="D481" s="244"/>
      <c r="E481" s="245">
        <f t="shared" si="7"/>
        <v>0</v>
      </c>
      <c r="F481" s="245"/>
      <c r="G481" s="245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8"/>
      <c r="U481" s="248"/>
      <c r="V481" s="248"/>
      <c r="W481" s="248"/>
      <c r="X481" s="248"/>
    </row>
    <row r="482" spans="1:24" ht="21.75" customHeight="1">
      <c r="A482" s="262"/>
      <c r="B482" s="253"/>
      <c r="C482" s="274"/>
      <c r="D482" s="244"/>
      <c r="E482" s="245">
        <f t="shared" si="7"/>
        <v>0</v>
      </c>
      <c r="F482" s="245"/>
      <c r="G482" s="245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8"/>
      <c r="U482" s="248"/>
      <c r="V482" s="248"/>
      <c r="W482" s="248"/>
      <c r="X482" s="248"/>
    </row>
    <row r="483" spans="1:24" ht="21.75" customHeight="1">
      <c r="A483" s="262"/>
      <c r="B483" s="253"/>
      <c r="C483" s="274"/>
      <c r="D483" s="244"/>
      <c r="E483" s="245">
        <f t="shared" si="7"/>
        <v>0</v>
      </c>
      <c r="F483" s="245"/>
      <c r="G483" s="245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8"/>
      <c r="U483" s="248"/>
      <c r="V483" s="248"/>
      <c r="W483" s="248"/>
      <c r="X483" s="248"/>
    </row>
    <row r="484" spans="1:24" ht="21.75" customHeight="1">
      <c r="A484" s="262"/>
      <c r="B484" s="253"/>
      <c r="C484" s="274"/>
      <c r="D484" s="244"/>
      <c r="E484" s="245">
        <f t="shared" si="7"/>
        <v>0</v>
      </c>
      <c r="F484" s="245"/>
      <c r="G484" s="245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8"/>
      <c r="U484" s="248"/>
      <c r="V484" s="248"/>
      <c r="W484" s="248"/>
      <c r="X484" s="248"/>
    </row>
    <row r="485" spans="1:24" ht="21.75" customHeight="1">
      <c r="A485" s="262"/>
      <c r="B485" s="253"/>
      <c r="C485" s="274"/>
      <c r="D485" s="244"/>
      <c r="E485" s="245">
        <f t="shared" si="7"/>
        <v>0</v>
      </c>
      <c r="F485" s="245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8"/>
      <c r="U485" s="248"/>
      <c r="V485" s="248"/>
      <c r="W485" s="248"/>
      <c r="X485" s="248"/>
    </row>
    <row r="486" spans="1:24" ht="21.75" customHeight="1">
      <c r="A486" s="262"/>
      <c r="B486" s="253"/>
      <c r="C486" s="274"/>
      <c r="D486" s="244"/>
      <c r="E486" s="245">
        <f t="shared" si="7"/>
        <v>0</v>
      </c>
      <c r="F486" s="245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8"/>
      <c r="U486" s="248"/>
      <c r="V486" s="248"/>
      <c r="W486" s="248"/>
      <c r="X486" s="248"/>
    </row>
    <row r="487" spans="1:24" ht="21.75" customHeight="1">
      <c r="A487" s="262"/>
      <c r="B487" s="253"/>
      <c r="C487" s="274"/>
      <c r="D487" s="244"/>
      <c r="E487" s="245">
        <f t="shared" si="7"/>
        <v>0</v>
      </c>
      <c r="F487" s="245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8"/>
      <c r="U487" s="248"/>
      <c r="V487" s="248"/>
      <c r="W487" s="248"/>
      <c r="X487" s="248"/>
    </row>
    <row r="488" spans="1:24" ht="21.75" customHeight="1">
      <c r="A488" s="262"/>
      <c r="B488" s="253"/>
      <c r="C488" s="274"/>
      <c r="D488" s="244"/>
      <c r="E488" s="245">
        <f t="shared" si="7"/>
        <v>0</v>
      </c>
      <c r="F488" s="245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8"/>
      <c r="U488" s="248"/>
      <c r="V488" s="248"/>
      <c r="W488" s="248"/>
      <c r="X488" s="248"/>
    </row>
    <row r="489" spans="1:24" ht="21.75" customHeight="1">
      <c r="A489" s="262"/>
      <c r="B489" s="253"/>
      <c r="C489" s="274"/>
      <c r="D489" s="244"/>
      <c r="E489" s="245">
        <f t="shared" si="7"/>
        <v>0</v>
      </c>
      <c r="F489" s="245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8"/>
      <c r="U489" s="248"/>
      <c r="V489" s="248"/>
      <c r="W489" s="248"/>
      <c r="X489" s="248"/>
    </row>
    <row r="490" spans="1:24" ht="21.75" customHeight="1">
      <c r="A490" s="262"/>
      <c r="B490" s="253"/>
      <c r="C490" s="274"/>
      <c r="D490" s="244"/>
      <c r="E490" s="245">
        <f t="shared" si="7"/>
        <v>0</v>
      </c>
      <c r="F490" s="245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8"/>
      <c r="U490" s="248"/>
      <c r="V490" s="248"/>
      <c r="W490" s="248"/>
      <c r="X490" s="248"/>
    </row>
    <row r="491" spans="1:24" ht="21.75" customHeight="1">
      <c r="A491" s="262"/>
      <c r="B491" s="253"/>
      <c r="C491" s="274"/>
      <c r="D491" s="244"/>
      <c r="E491" s="245">
        <f t="shared" si="7"/>
        <v>0</v>
      </c>
      <c r="F491" s="245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8"/>
      <c r="U491" s="248"/>
      <c r="V491" s="248"/>
      <c r="W491" s="248"/>
      <c r="X491" s="248"/>
    </row>
    <row r="492" spans="1:24" ht="21.75" customHeight="1">
      <c r="A492" s="262"/>
      <c r="B492" s="253"/>
      <c r="C492" s="274"/>
      <c r="D492" s="244"/>
      <c r="E492" s="245">
        <f t="shared" si="7"/>
        <v>0</v>
      </c>
      <c r="F492" s="245"/>
      <c r="G492" s="245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8"/>
      <c r="U492" s="248"/>
      <c r="V492" s="248"/>
      <c r="W492" s="248"/>
      <c r="X492" s="248"/>
    </row>
    <row r="493" spans="1:24" ht="21.75" customHeight="1">
      <c r="A493" s="262"/>
      <c r="B493" s="253"/>
      <c r="C493" s="274"/>
      <c r="D493" s="244"/>
      <c r="E493" s="245">
        <f t="shared" si="7"/>
        <v>0</v>
      </c>
      <c r="F493" s="245"/>
      <c r="G493" s="245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8"/>
      <c r="U493" s="248"/>
      <c r="V493" s="248"/>
      <c r="W493" s="248"/>
      <c r="X493" s="248"/>
    </row>
    <row r="494" spans="1:24" ht="21.75" customHeight="1">
      <c r="A494" s="262"/>
      <c r="B494" s="253"/>
      <c r="C494" s="274"/>
      <c r="D494" s="244"/>
      <c r="E494" s="245">
        <f t="shared" si="7"/>
        <v>0</v>
      </c>
      <c r="F494" s="245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8"/>
      <c r="U494" s="248"/>
      <c r="V494" s="248"/>
      <c r="W494" s="248"/>
      <c r="X494" s="248"/>
    </row>
    <row r="495" spans="1:24" ht="21.75" customHeight="1">
      <c r="A495" s="262"/>
      <c r="B495" s="253"/>
      <c r="C495" s="274"/>
      <c r="D495" s="244"/>
      <c r="E495" s="245">
        <f t="shared" si="7"/>
        <v>0</v>
      </c>
      <c r="F495" s="245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8"/>
      <c r="U495" s="248"/>
      <c r="V495" s="248"/>
      <c r="W495" s="248"/>
      <c r="X495" s="248"/>
    </row>
    <row r="496" spans="1:24" ht="21.75" customHeight="1">
      <c r="A496" s="262"/>
      <c r="B496" s="253"/>
      <c r="C496" s="274"/>
      <c r="D496" s="244"/>
      <c r="E496" s="245">
        <f t="shared" si="7"/>
        <v>0</v>
      </c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8"/>
      <c r="U496" s="248"/>
      <c r="V496" s="248"/>
      <c r="W496" s="248"/>
      <c r="X496" s="248"/>
    </row>
    <row r="497" spans="1:24" ht="21.75" customHeight="1">
      <c r="A497" s="262"/>
      <c r="B497" s="253"/>
      <c r="C497" s="274"/>
      <c r="D497" s="244"/>
      <c r="E497" s="245">
        <f t="shared" si="7"/>
        <v>0</v>
      </c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8"/>
      <c r="U497" s="248"/>
      <c r="V497" s="248"/>
      <c r="W497" s="248"/>
      <c r="X497" s="248"/>
    </row>
    <row r="498" spans="1:24" ht="21.75" customHeight="1">
      <c r="A498" s="262"/>
      <c r="B498" s="253"/>
      <c r="C498" s="274"/>
      <c r="D498" s="244"/>
      <c r="E498" s="245">
        <f t="shared" si="7"/>
        <v>0</v>
      </c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8"/>
      <c r="U498" s="248"/>
      <c r="V498" s="248"/>
      <c r="W498" s="248"/>
      <c r="X498" s="248"/>
    </row>
    <row r="499" spans="1:24" ht="21.75" customHeight="1">
      <c r="A499" s="262"/>
      <c r="B499" s="253"/>
      <c r="C499" s="274"/>
      <c r="D499" s="244"/>
      <c r="E499" s="245">
        <f t="shared" si="7"/>
        <v>0</v>
      </c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8"/>
      <c r="U499" s="248"/>
      <c r="V499" s="248"/>
      <c r="W499" s="248"/>
      <c r="X499" s="248"/>
    </row>
    <row r="500" spans="1:24" ht="21.75" customHeight="1">
      <c r="A500" s="262"/>
      <c r="B500" s="253"/>
      <c r="C500" s="274"/>
      <c r="D500" s="244"/>
      <c r="E500" s="245">
        <f t="shared" si="7"/>
        <v>0</v>
      </c>
      <c r="F500" s="245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8"/>
      <c r="U500" s="248"/>
      <c r="V500" s="248"/>
      <c r="W500" s="248"/>
      <c r="X500" s="248"/>
    </row>
    <row r="501" spans="1:24" ht="21.75" customHeight="1">
      <c r="A501" s="262"/>
      <c r="B501" s="253"/>
      <c r="C501" s="274"/>
      <c r="D501" s="244"/>
      <c r="E501" s="245">
        <f t="shared" si="7"/>
        <v>0</v>
      </c>
      <c r="F501" s="245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8"/>
      <c r="U501" s="248"/>
      <c r="V501" s="248"/>
      <c r="W501" s="248"/>
      <c r="X501" s="248"/>
    </row>
    <row r="502" spans="1:24" ht="21.75" customHeight="1">
      <c r="A502" s="262"/>
      <c r="B502" s="253"/>
      <c r="C502" s="274"/>
      <c r="D502" s="244"/>
      <c r="E502" s="245">
        <f t="shared" si="7"/>
        <v>0</v>
      </c>
      <c r="F502" s="245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8"/>
      <c r="U502" s="248"/>
      <c r="V502" s="248"/>
      <c r="W502" s="248"/>
      <c r="X502" s="248"/>
    </row>
    <row r="503" spans="1:24" ht="21.75" customHeight="1">
      <c r="A503" s="262"/>
      <c r="B503" s="253"/>
      <c r="C503" s="274"/>
      <c r="D503" s="244"/>
      <c r="E503" s="245">
        <f t="shared" si="7"/>
        <v>0</v>
      </c>
      <c r="F503" s="245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8"/>
      <c r="U503" s="248"/>
      <c r="V503" s="248"/>
      <c r="W503" s="248"/>
      <c r="X503" s="248"/>
    </row>
    <row r="504" spans="1:24" ht="21.75" customHeight="1">
      <c r="A504" s="262"/>
      <c r="B504" s="253"/>
      <c r="C504" s="274"/>
      <c r="D504" s="244"/>
      <c r="E504" s="245">
        <f t="shared" si="7"/>
        <v>0</v>
      </c>
      <c r="F504" s="245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8"/>
      <c r="U504" s="248"/>
      <c r="V504" s="248"/>
      <c r="W504" s="248"/>
      <c r="X504" s="248"/>
    </row>
    <row r="505" spans="1:24" ht="21.75" customHeight="1">
      <c r="A505" s="262"/>
      <c r="B505" s="253"/>
      <c r="C505" s="274"/>
      <c r="D505" s="244"/>
      <c r="E505" s="245">
        <f t="shared" si="7"/>
        <v>0</v>
      </c>
      <c r="F505" s="245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8"/>
      <c r="U505" s="248"/>
      <c r="V505" s="248"/>
      <c r="W505" s="248"/>
      <c r="X505" s="248"/>
    </row>
    <row r="506" spans="1:24" ht="21.75" customHeight="1">
      <c r="A506" s="262"/>
      <c r="B506" s="253"/>
      <c r="C506" s="274"/>
      <c r="D506" s="244"/>
      <c r="E506" s="245">
        <f t="shared" si="7"/>
        <v>0</v>
      </c>
      <c r="F506" s="245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8"/>
      <c r="U506" s="248"/>
      <c r="V506" s="248"/>
      <c r="W506" s="248"/>
      <c r="X506" s="248"/>
    </row>
    <row r="507" spans="1:24" ht="21.75" customHeight="1">
      <c r="A507" s="262"/>
      <c r="B507" s="253"/>
      <c r="C507" s="274"/>
      <c r="D507" s="244"/>
      <c r="E507" s="245">
        <f t="shared" si="7"/>
        <v>0</v>
      </c>
      <c r="F507" s="245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8"/>
      <c r="U507" s="248"/>
      <c r="V507" s="248"/>
      <c r="W507" s="248"/>
      <c r="X507" s="248"/>
    </row>
    <row r="508" spans="1:24" ht="21.75" customHeight="1">
      <c r="A508" s="262"/>
      <c r="B508" s="253"/>
      <c r="C508" s="274"/>
      <c r="D508" s="244"/>
      <c r="E508" s="245">
        <f t="shared" si="7"/>
        <v>0</v>
      </c>
      <c r="F508" s="245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8"/>
      <c r="U508" s="248"/>
      <c r="V508" s="248"/>
      <c r="W508" s="248"/>
      <c r="X508" s="248"/>
    </row>
    <row r="509" spans="1:24" ht="21.75" customHeight="1">
      <c r="A509" s="262"/>
      <c r="B509" s="253"/>
      <c r="C509" s="274"/>
      <c r="D509" s="244"/>
      <c r="E509" s="245">
        <f t="shared" si="7"/>
        <v>0</v>
      </c>
      <c r="F509" s="245"/>
      <c r="G509" s="245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8"/>
      <c r="U509" s="248"/>
      <c r="V509" s="248"/>
      <c r="W509" s="248"/>
      <c r="X509" s="248"/>
    </row>
    <row r="510" spans="1:24" ht="21.75" customHeight="1">
      <c r="A510" s="262"/>
      <c r="B510" s="253"/>
      <c r="C510" s="274"/>
      <c r="D510" s="244"/>
      <c r="E510" s="245">
        <f t="shared" si="7"/>
        <v>0</v>
      </c>
      <c r="F510" s="245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8"/>
      <c r="U510" s="248"/>
      <c r="V510" s="248"/>
      <c r="W510" s="248"/>
      <c r="X510" s="248"/>
    </row>
    <row r="511" spans="1:24" ht="21.75" customHeight="1">
      <c r="A511" s="262"/>
      <c r="B511" s="253"/>
      <c r="C511" s="274"/>
      <c r="D511" s="244"/>
      <c r="E511" s="245">
        <f t="shared" si="7"/>
        <v>0</v>
      </c>
      <c r="F511" s="245"/>
      <c r="G511" s="245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8"/>
      <c r="U511" s="248"/>
      <c r="V511" s="248"/>
      <c r="W511" s="248"/>
      <c r="X511" s="248"/>
    </row>
    <row r="512" spans="1:24" ht="21.75" customHeight="1">
      <c r="A512" s="262"/>
      <c r="B512" s="253"/>
      <c r="C512" s="274"/>
      <c r="D512" s="244"/>
      <c r="E512" s="245">
        <f t="shared" si="7"/>
        <v>0</v>
      </c>
      <c r="F512" s="245"/>
      <c r="G512" s="245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8"/>
      <c r="U512" s="248"/>
      <c r="V512" s="248"/>
      <c r="W512" s="248"/>
      <c r="X512" s="248"/>
    </row>
    <row r="513" spans="1:24" ht="21.75" customHeight="1">
      <c r="A513" s="262"/>
      <c r="B513" s="253"/>
      <c r="C513" s="274"/>
      <c r="D513" s="244"/>
      <c r="E513" s="245">
        <f t="shared" si="7"/>
        <v>0</v>
      </c>
      <c r="F513" s="245"/>
      <c r="G513" s="245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8"/>
      <c r="U513" s="248"/>
      <c r="V513" s="248"/>
      <c r="W513" s="248"/>
      <c r="X513" s="248"/>
    </row>
    <row r="514" spans="1:24" ht="21.75" customHeight="1">
      <c r="A514" s="262"/>
      <c r="B514" s="253"/>
      <c r="C514" s="274"/>
      <c r="D514" s="244"/>
      <c r="E514" s="245">
        <f t="shared" si="7"/>
        <v>0</v>
      </c>
      <c r="F514" s="245"/>
      <c r="G514" s="245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8"/>
      <c r="U514" s="248"/>
      <c r="V514" s="248"/>
      <c r="W514" s="248"/>
      <c r="X514" s="248"/>
    </row>
    <row r="515" spans="1:24" ht="21.75" customHeight="1">
      <c r="A515" s="262"/>
      <c r="B515" s="253"/>
      <c r="C515" s="274"/>
      <c r="D515" s="244"/>
      <c r="E515" s="245">
        <f t="shared" si="7"/>
        <v>0</v>
      </c>
      <c r="F515" s="245"/>
      <c r="G515" s="245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8"/>
      <c r="U515" s="248"/>
      <c r="V515" s="248"/>
      <c r="W515" s="248"/>
      <c r="X515" s="248"/>
    </row>
    <row r="516" spans="1:24" ht="21.75" customHeight="1">
      <c r="A516" s="262"/>
      <c r="B516" s="253"/>
      <c r="C516" s="274"/>
      <c r="D516" s="244"/>
      <c r="E516" s="245">
        <f t="shared" si="7"/>
        <v>0</v>
      </c>
      <c r="F516" s="245"/>
      <c r="G516" s="245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8"/>
      <c r="U516" s="248"/>
      <c r="V516" s="248"/>
      <c r="W516" s="248"/>
      <c r="X516" s="248"/>
    </row>
    <row r="517" spans="1:24" ht="21.75" customHeight="1">
      <c r="A517" s="262"/>
      <c r="B517" s="253"/>
      <c r="C517" s="274"/>
      <c r="D517" s="244"/>
      <c r="E517" s="245">
        <f t="shared" ref="E517:E580" si="8">SUM(F528:T528)</f>
        <v>0</v>
      </c>
      <c r="F517" s="245"/>
      <c r="G517" s="245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8"/>
      <c r="U517" s="248"/>
      <c r="V517" s="248"/>
      <c r="W517" s="248"/>
      <c r="X517" s="248"/>
    </row>
    <row r="518" spans="1:24" ht="21.75" customHeight="1">
      <c r="A518" s="262"/>
      <c r="B518" s="253"/>
      <c r="C518" s="274"/>
      <c r="D518" s="244"/>
      <c r="E518" s="245">
        <f t="shared" si="8"/>
        <v>0</v>
      </c>
      <c r="F518" s="245"/>
      <c r="G518" s="245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8"/>
      <c r="U518" s="248"/>
      <c r="V518" s="248"/>
      <c r="W518" s="248"/>
      <c r="X518" s="248"/>
    </row>
    <row r="519" spans="1:24" ht="21.75" customHeight="1">
      <c r="A519" s="262"/>
      <c r="B519" s="253"/>
      <c r="C519" s="274"/>
      <c r="D519" s="244"/>
      <c r="E519" s="245">
        <f t="shared" si="8"/>
        <v>0</v>
      </c>
      <c r="F519" s="245"/>
      <c r="G519" s="245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8"/>
      <c r="U519" s="248"/>
      <c r="V519" s="248"/>
      <c r="W519" s="248"/>
      <c r="X519" s="248"/>
    </row>
    <row r="520" spans="1:24" ht="21.75" customHeight="1">
      <c r="A520" s="262"/>
      <c r="B520" s="253"/>
      <c r="C520" s="274"/>
      <c r="D520" s="244"/>
      <c r="E520" s="245">
        <f t="shared" si="8"/>
        <v>0</v>
      </c>
      <c r="F520" s="245"/>
      <c r="G520" s="245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8"/>
      <c r="U520" s="248"/>
      <c r="V520" s="248"/>
      <c r="W520" s="248"/>
      <c r="X520" s="248"/>
    </row>
    <row r="521" spans="1:24" ht="21.75" customHeight="1">
      <c r="A521" s="262"/>
      <c r="B521" s="253"/>
      <c r="C521" s="274"/>
      <c r="D521" s="244"/>
      <c r="E521" s="245">
        <f t="shared" si="8"/>
        <v>0</v>
      </c>
      <c r="F521" s="245"/>
      <c r="G521" s="245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8"/>
      <c r="U521" s="248"/>
      <c r="V521" s="248"/>
      <c r="W521" s="248"/>
      <c r="X521" s="248"/>
    </row>
    <row r="522" spans="1:24" ht="21.75" customHeight="1">
      <c r="A522" s="262"/>
      <c r="B522" s="253"/>
      <c r="C522" s="274"/>
      <c r="D522" s="244"/>
      <c r="E522" s="245">
        <f t="shared" si="8"/>
        <v>0</v>
      </c>
      <c r="F522" s="245"/>
      <c r="G522" s="245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8"/>
      <c r="U522" s="248"/>
      <c r="V522" s="248"/>
      <c r="W522" s="248"/>
      <c r="X522" s="248"/>
    </row>
    <row r="523" spans="1:24" ht="21.75" customHeight="1">
      <c r="A523" s="262"/>
      <c r="B523" s="253"/>
      <c r="C523" s="274"/>
      <c r="D523" s="244"/>
      <c r="E523" s="245">
        <f t="shared" si="8"/>
        <v>0</v>
      </c>
      <c r="F523" s="245"/>
      <c r="G523" s="245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8"/>
      <c r="U523" s="248"/>
      <c r="V523" s="248"/>
      <c r="W523" s="248"/>
      <c r="X523" s="248"/>
    </row>
    <row r="524" spans="1:24" ht="21.75" customHeight="1">
      <c r="A524" s="262"/>
      <c r="B524" s="253"/>
      <c r="C524" s="274"/>
      <c r="D524" s="244"/>
      <c r="E524" s="245">
        <f t="shared" si="8"/>
        <v>0</v>
      </c>
      <c r="F524" s="245"/>
      <c r="G524" s="245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8"/>
      <c r="U524" s="248"/>
      <c r="V524" s="248"/>
      <c r="W524" s="248"/>
      <c r="X524" s="248"/>
    </row>
    <row r="525" spans="1:24" ht="21.75" customHeight="1">
      <c r="A525" s="262"/>
      <c r="B525" s="253"/>
      <c r="C525" s="274"/>
      <c r="D525" s="244"/>
      <c r="E525" s="245">
        <f t="shared" si="8"/>
        <v>0</v>
      </c>
      <c r="F525" s="245"/>
      <c r="G525" s="245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8"/>
      <c r="U525" s="248"/>
      <c r="V525" s="248"/>
      <c r="W525" s="248"/>
      <c r="X525" s="248"/>
    </row>
    <row r="526" spans="1:24" ht="21.75" customHeight="1">
      <c r="A526" s="262"/>
      <c r="B526" s="253"/>
      <c r="C526" s="274"/>
      <c r="D526" s="244"/>
      <c r="E526" s="245">
        <f t="shared" si="8"/>
        <v>0</v>
      </c>
      <c r="F526" s="245"/>
      <c r="G526" s="245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8"/>
      <c r="U526" s="248"/>
      <c r="V526" s="248"/>
      <c r="W526" s="248"/>
      <c r="X526" s="248"/>
    </row>
    <row r="527" spans="1:24" ht="21.75" customHeight="1">
      <c r="A527" s="262"/>
      <c r="B527" s="253"/>
      <c r="C527" s="274"/>
      <c r="D527" s="244"/>
      <c r="E527" s="245">
        <f t="shared" si="8"/>
        <v>0</v>
      </c>
      <c r="F527" s="245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8"/>
      <c r="U527" s="248"/>
      <c r="V527" s="248"/>
      <c r="W527" s="248"/>
      <c r="X527" s="248"/>
    </row>
    <row r="528" spans="1:24" ht="21.75" customHeight="1">
      <c r="A528" s="262"/>
      <c r="B528" s="253"/>
      <c r="C528" s="274"/>
      <c r="D528" s="244"/>
      <c r="E528" s="245">
        <f t="shared" si="8"/>
        <v>0</v>
      </c>
      <c r="F528" s="245"/>
      <c r="G528" s="245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5"/>
      <c r="S528" s="245"/>
      <c r="T528" s="248"/>
      <c r="U528" s="248"/>
      <c r="V528" s="248"/>
      <c r="W528" s="248"/>
      <c r="X528" s="248"/>
    </row>
    <row r="529" spans="1:24" ht="21.75" customHeight="1">
      <c r="A529" s="262"/>
      <c r="B529" s="253"/>
      <c r="C529" s="274"/>
      <c r="D529" s="244"/>
      <c r="E529" s="245">
        <f t="shared" si="8"/>
        <v>0</v>
      </c>
      <c r="F529" s="245"/>
      <c r="G529" s="245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5"/>
      <c r="S529" s="245"/>
      <c r="T529" s="248"/>
      <c r="U529" s="248"/>
      <c r="V529" s="248"/>
      <c r="W529" s="248"/>
      <c r="X529" s="248"/>
    </row>
    <row r="530" spans="1:24" ht="21.75" customHeight="1">
      <c r="A530" s="262"/>
      <c r="B530" s="253"/>
      <c r="C530" s="274"/>
      <c r="D530" s="244"/>
      <c r="E530" s="245">
        <f t="shared" si="8"/>
        <v>0</v>
      </c>
      <c r="F530" s="245"/>
      <c r="G530" s="245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5"/>
      <c r="S530" s="245"/>
      <c r="T530" s="248"/>
      <c r="U530" s="248"/>
      <c r="V530" s="248"/>
      <c r="W530" s="248"/>
      <c r="X530" s="248"/>
    </row>
    <row r="531" spans="1:24" ht="21.75" customHeight="1">
      <c r="A531" s="262"/>
      <c r="B531" s="253"/>
      <c r="C531" s="274"/>
      <c r="D531" s="244"/>
      <c r="E531" s="245">
        <f t="shared" si="8"/>
        <v>0</v>
      </c>
      <c r="F531" s="245"/>
      <c r="G531" s="245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5"/>
      <c r="S531" s="245"/>
      <c r="T531" s="248"/>
      <c r="U531" s="248"/>
      <c r="V531" s="248"/>
      <c r="W531" s="248"/>
      <c r="X531" s="248"/>
    </row>
    <row r="532" spans="1:24" ht="21.75" customHeight="1">
      <c r="A532" s="262"/>
      <c r="B532" s="253"/>
      <c r="C532" s="274"/>
      <c r="D532" s="244"/>
      <c r="E532" s="245">
        <f t="shared" si="8"/>
        <v>0</v>
      </c>
      <c r="F532" s="245"/>
      <c r="G532" s="245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5"/>
      <c r="S532" s="245"/>
      <c r="T532" s="248"/>
      <c r="U532" s="248"/>
      <c r="V532" s="248"/>
      <c r="W532" s="248"/>
      <c r="X532" s="248"/>
    </row>
    <row r="533" spans="1:24" ht="21.75" customHeight="1">
      <c r="A533" s="262"/>
      <c r="B533" s="253"/>
      <c r="C533" s="274"/>
      <c r="D533" s="244"/>
      <c r="E533" s="245">
        <f t="shared" si="8"/>
        <v>0</v>
      </c>
      <c r="F533" s="245"/>
      <c r="G533" s="245"/>
      <c r="H533" s="245"/>
      <c r="I533" s="245"/>
      <c r="J533" s="245"/>
      <c r="K533" s="245"/>
      <c r="L533" s="245"/>
      <c r="M533" s="245"/>
      <c r="N533" s="245"/>
      <c r="O533" s="245"/>
      <c r="P533" s="245"/>
      <c r="Q533" s="245"/>
      <c r="R533" s="245"/>
      <c r="S533" s="245"/>
      <c r="T533" s="248"/>
      <c r="U533" s="248"/>
      <c r="V533" s="248"/>
      <c r="W533" s="248"/>
      <c r="X533" s="248"/>
    </row>
    <row r="534" spans="1:24" ht="21.75" customHeight="1">
      <c r="A534" s="262"/>
      <c r="B534" s="253"/>
      <c r="C534" s="274"/>
      <c r="D534" s="244"/>
      <c r="E534" s="245">
        <f t="shared" si="8"/>
        <v>0</v>
      </c>
      <c r="F534" s="245"/>
      <c r="G534" s="245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5"/>
      <c r="S534" s="245"/>
      <c r="T534" s="248"/>
      <c r="U534" s="248"/>
      <c r="V534" s="248"/>
      <c r="W534" s="248"/>
      <c r="X534" s="248"/>
    </row>
    <row r="535" spans="1:24" ht="21.75" customHeight="1">
      <c r="A535" s="262"/>
      <c r="B535" s="253"/>
      <c r="C535" s="274"/>
      <c r="D535" s="244"/>
      <c r="E535" s="245">
        <f t="shared" si="8"/>
        <v>0</v>
      </c>
      <c r="F535" s="245"/>
      <c r="G535" s="245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5"/>
      <c r="S535" s="245"/>
      <c r="T535" s="248"/>
      <c r="U535" s="248"/>
      <c r="V535" s="248"/>
      <c r="W535" s="248"/>
      <c r="X535" s="248"/>
    </row>
    <row r="536" spans="1:24" ht="21.75" customHeight="1">
      <c r="A536" s="262"/>
      <c r="B536" s="253"/>
      <c r="C536" s="274"/>
      <c r="D536" s="244"/>
      <c r="E536" s="245">
        <f t="shared" si="8"/>
        <v>0</v>
      </c>
      <c r="F536" s="245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5"/>
      <c r="S536" s="245"/>
      <c r="T536" s="248"/>
      <c r="U536" s="248"/>
      <c r="V536" s="248"/>
      <c r="W536" s="248"/>
      <c r="X536" s="248"/>
    </row>
    <row r="537" spans="1:24" ht="21.75" customHeight="1">
      <c r="A537" s="262"/>
      <c r="B537" s="253"/>
      <c r="C537" s="274"/>
      <c r="D537" s="244"/>
      <c r="E537" s="245">
        <f t="shared" si="8"/>
        <v>0</v>
      </c>
      <c r="F537" s="245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5"/>
      <c r="S537" s="245"/>
      <c r="T537" s="248"/>
      <c r="U537" s="248"/>
      <c r="V537" s="248"/>
      <c r="W537" s="248"/>
      <c r="X537" s="248"/>
    </row>
    <row r="538" spans="1:24" ht="21.75" customHeight="1">
      <c r="A538" s="262"/>
      <c r="B538" s="253"/>
      <c r="C538" s="274"/>
      <c r="D538" s="244"/>
      <c r="E538" s="245">
        <f t="shared" si="8"/>
        <v>0</v>
      </c>
      <c r="F538" s="245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5"/>
      <c r="S538" s="245"/>
      <c r="T538" s="248"/>
      <c r="U538" s="248"/>
      <c r="V538" s="248"/>
      <c r="W538" s="248"/>
      <c r="X538" s="248"/>
    </row>
    <row r="539" spans="1:24" ht="21.75" customHeight="1">
      <c r="A539" s="262"/>
      <c r="B539" s="253"/>
      <c r="C539" s="274"/>
      <c r="D539" s="244"/>
      <c r="E539" s="245">
        <f t="shared" si="8"/>
        <v>0</v>
      </c>
      <c r="F539" s="245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5"/>
      <c r="S539" s="245"/>
      <c r="T539" s="248"/>
      <c r="U539" s="248"/>
      <c r="V539" s="248"/>
      <c r="W539" s="248"/>
      <c r="X539" s="248"/>
    </row>
    <row r="540" spans="1:24" ht="21.75" customHeight="1">
      <c r="A540" s="262"/>
      <c r="B540" s="253"/>
      <c r="C540" s="274"/>
      <c r="D540" s="244"/>
      <c r="E540" s="245">
        <f t="shared" si="8"/>
        <v>0</v>
      </c>
      <c r="F540" s="245"/>
      <c r="G540" s="245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5"/>
      <c r="S540" s="245"/>
      <c r="T540" s="248"/>
      <c r="U540" s="248"/>
      <c r="V540" s="248"/>
      <c r="W540" s="248"/>
      <c r="X540" s="248"/>
    </row>
    <row r="541" spans="1:24" ht="21.75" customHeight="1">
      <c r="A541" s="262"/>
      <c r="B541" s="253"/>
      <c r="C541" s="274"/>
      <c r="D541" s="244"/>
      <c r="E541" s="245">
        <f t="shared" si="8"/>
        <v>0</v>
      </c>
      <c r="F541" s="245"/>
      <c r="G541" s="245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5"/>
      <c r="S541" s="245"/>
      <c r="T541" s="248"/>
      <c r="U541" s="248"/>
      <c r="V541" s="248"/>
      <c r="W541" s="248"/>
      <c r="X541" s="248"/>
    </row>
    <row r="542" spans="1:24" ht="21.75" customHeight="1">
      <c r="A542" s="262"/>
      <c r="B542" s="253"/>
      <c r="C542" s="274"/>
      <c r="D542" s="244"/>
      <c r="E542" s="245">
        <f t="shared" si="8"/>
        <v>0</v>
      </c>
      <c r="F542" s="245"/>
      <c r="G542" s="245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8"/>
      <c r="U542" s="248"/>
      <c r="V542" s="248"/>
      <c r="W542" s="248"/>
      <c r="X542" s="248"/>
    </row>
    <row r="543" spans="1:24" ht="21.75" customHeight="1">
      <c r="A543" s="262"/>
      <c r="B543" s="253"/>
      <c r="C543" s="274"/>
      <c r="D543" s="244"/>
      <c r="E543" s="245">
        <f t="shared" si="8"/>
        <v>0</v>
      </c>
      <c r="F543" s="245"/>
      <c r="G543" s="245"/>
      <c r="H543" s="245"/>
      <c r="I543" s="245"/>
      <c r="J543" s="245"/>
      <c r="K543" s="245"/>
      <c r="L543" s="245"/>
      <c r="M543" s="245"/>
      <c r="N543" s="245"/>
      <c r="O543" s="245"/>
      <c r="P543" s="245"/>
      <c r="Q543" s="245"/>
      <c r="R543" s="245"/>
      <c r="S543" s="245"/>
      <c r="T543" s="248"/>
      <c r="U543" s="248"/>
      <c r="V543" s="248"/>
      <c r="W543" s="248"/>
      <c r="X543" s="248"/>
    </row>
    <row r="544" spans="1:24" ht="21.75" customHeight="1">
      <c r="A544" s="262"/>
      <c r="B544" s="253"/>
      <c r="C544" s="274"/>
      <c r="D544" s="244"/>
      <c r="E544" s="245">
        <f t="shared" si="8"/>
        <v>0</v>
      </c>
      <c r="F544" s="245"/>
      <c r="G544" s="245"/>
      <c r="H544" s="245"/>
      <c r="I544" s="245"/>
      <c r="J544" s="245"/>
      <c r="K544" s="245"/>
      <c r="L544" s="245"/>
      <c r="M544" s="245"/>
      <c r="N544" s="245"/>
      <c r="O544" s="245"/>
      <c r="P544" s="245"/>
      <c r="Q544" s="245"/>
      <c r="R544" s="245"/>
      <c r="S544" s="245"/>
      <c r="T544" s="248"/>
      <c r="U544" s="248"/>
      <c r="V544" s="248"/>
      <c r="W544" s="248"/>
      <c r="X544" s="248"/>
    </row>
    <row r="545" spans="1:24" ht="21.75" customHeight="1">
      <c r="A545" s="262"/>
      <c r="B545" s="253"/>
      <c r="C545" s="274"/>
      <c r="D545" s="244"/>
      <c r="E545" s="245">
        <f t="shared" si="8"/>
        <v>0</v>
      </c>
      <c r="F545" s="245"/>
      <c r="G545" s="245"/>
      <c r="H545" s="245"/>
      <c r="I545" s="245"/>
      <c r="J545" s="245"/>
      <c r="K545" s="245"/>
      <c r="L545" s="245"/>
      <c r="M545" s="245"/>
      <c r="N545" s="245"/>
      <c r="O545" s="245"/>
      <c r="P545" s="245"/>
      <c r="Q545" s="245"/>
      <c r="R545" s="245"/>
      <c r="S545" s="245"/>
      <c r="T545" s="248"/>
      <c r="U545" s="248"/>
      <c r="V545" s="248"/>
      <c r="W545" s="248"/>
      <c r="X545" s="248"/>
    </row>
    <row r="546" spans="1:24" ht="21.75" customHeight="1">
      <c r="A546" s="262"/>
      <c r="B546" s="253"/>
      <c r="C546" s="274"/>
      <c r="D546" s="244"/>
      <c r="E546" s="245">
        <f t="shared" si="8"/>
        <v>0</v>
      </c>
      <c r="F546" s="245"/>
      <c r="G546" s="245"/>
      <c r="H546" s="245"/>
      <c r="I546" s="245"/>
      <c r="J546" s="245"/>
      <c r="K546" s="245"/>
      <c r="L546" s="245"/>
      <c r="M546" s="245"/>
      <c r="N546" s="245"/>
      <c r="O546" s="245"/>
      <c r="P546" s="245"/>
      <c r="Q546" s="245"/>
      <c r="R546" s="245"/>
      <c r="S546" s="245"/>
      <c r="T546" s="248"/>
      <c r="U546" s="248"/>
      <c r="V546" s="248"/>
      <c r="W546" s="248"/>
      <c r="X546" s="248"/>
    </row>
    <row r="547" spans="1:24" ht="21.75" customHeight="1">
      <c r="A547" s="262"/>
      <c r="B547" s="253"/>
      <c r="C547" s="274"/>
      <c r="D547" s="244"/>
      <c r="E547" s="245">
        <f t="shared" si="8"/>
        <v>0</v>
      </c>
      <c r="F547" s="245"/>
      <c r="G547" s="245"/>
      <c r="H547" s="245"/>
      <c r="I547" s="245"/>
      <c r="J547" s="245"/>
      <c r="K547" s="245"/>
      <c r="L547" s="245"/>
      <c r="M547" s="245"/>
      <c r="N547" s="245"/>
      <c r="O547" s="245"/>
      <c r="P547" s="245"/>
      <c r="Q547" s="245"/>
      <c r="R547" s="245"/>
      <c r="S547" s="245"/>
      <c r="T547" s="248"/>
      <c r="U547" s="248"/>
      <c r="V547" s="248"/>
      <c r="W547" s="248"/>
      <c r="X547" s="248"/>
    </row>
    <row r="548" spans="1:24" ht="21.75" customHeight="1">
      <c r="A548" s="262"/>
      <c r="B548" s="253"/>
      <c r="C548" s="274"/>
      <c r="D548" s="244"/>
      <c r="E548" s="245">
        <f t="shared" si="8"/>
        <v>0</v>
      </c>
      <c r="F548" s="245"/>
      <c r="G548" s="245"/>
      <c r="H548" s="245"/>
      <c r="I548" s="245"/>
      <c r="J548" s="245"/>
      <c r="K548" s="245"/>
      <c r="L548" s="245"/>
      <c r="M548" s="245"/>
      <c r="N548" s="245"/>
      <c r="O548" s="245"/>
      <c r="P548" s="245"/>
      <c r="Q548" s="245"/>
      <c r="R548" s="245"/>
      <c r="S548" s="245"/>
      <c r="T548" s="248"/>
      <c r="U548" s="248"/>
      <c r="V548" s="248"/>
      <c r="W548" s="248"/>
      <c r="X548" s="248"/>
    </row>
    <row r="549" spans="1:24" ht="21.75" customHeight="1">
      <c r="A549" s="262"/>
      <c r="B549" s="253"/>
      <c r="C549" s="274"/>
      <c r="D549" s="244"/>
      <c r="E549" s="245">
        <f t="shared" si="8"/>
        <v>0</v>
      </c>
      <c r="F549" s="245"/>
      <c r="G549" s="245"/>
      <c r="H549" s="245"/>
      <c r="I549" s="245"/>
      <c r="J549" s="245"/>
      <c r="K549" s="245"/>
      <c r="L549" s="245"/>
      <c r="M549" s="245"/>
      <c r="N549" s="245"/>
      <c r="O549" s="245"/>
      <c r="P549" s="245"/>
      <c r="Q549" s="245"/>
      <c r="R549" s="245"/>
      <c r="S549" s="245"/>
      <c r="T549" s="248"/>
      <c r="U549" s="248"/>
      <c r="V549" s="248"/>
      <c r="W549" s="248"/>
      <c r="X549" s="248"/>
    </row>
    <row r="550" spans="1:24" ht="21.75" customHeight="1">
      <c r="A550" s="262"/>
      <c r="B550" s="253"/>
      <c r="C550" s="274"/>
      <c r="D550" s="244"/>
      <c r="E550" s="245">
        <f t="shared" si="8"/>
        <v>0</v>
      </c>
      <c r="F550" s="245"/>
      <c r="G550" s="245"/>
      <c r="H550" s="245"/>
      <c r="I550" s="245"/>
      <c r="J550" s="245"/>
      <c r="K550" s="245"/>
      <c r="L550" s="245"/>
      <c r="M550" s="245"/>
      <c r="N550" s="245"/>
      <c r="O550" s="245"/>
      <c r="P550" s="245"/>
      <c r="Q550" s="245"/>
      <c r="R550" s="245"/>
      <c r="S550" s="245"/>
      <c r="T550" s="248"/>
      <c r="U550" s="248"/>
      <c r="V550" s="248"/>
      <c r="W550" s="248"/>
      <c r="X550" s="248"/>
    </row>
    <row r="551" spans="1:24" ht="21.75" customHeight="1">
      <c r="A551" s="262"/>
      <c r="B551" s="253"/>
      <c r="C551" s="274"/>
      <c r="D551" s="244"/>
      <c r="E551" s="245">
        <f t="shared" si="8"/>
        <v>0</v>
      </c>
      <c r="F551" s="245"/>
      <c r="G551" s="245"/>
      <c r="H551" s="245"/>
      <c r="I551" s="245"/>
      <c r="J551" s="245"/>
      <c r="K551" s="245"/>
      <c r="L551" s="245"/>
      <c r="M551" s="245"/>
      <c r="N551" s="245"/>
      <c r="O551" s="245"/>
      <c r="P551" s="245"/>
      <c r="Q551" s="245"/>
      <c r="R551" s="245"/>
      <c r="S551" s="245"/>
      <c r="T551" s="248"/>
      <c r="U551" s="248"/>
      <c r="V551" s="248"/>
      <c r="W551" s="248"/>
      <c r="X551" s="248"/>
    </row>
    <row r="552" spans="1:24" ht="21.75" customHeight="1">
      <c r="A552" s="262"/>
      <c r="B552" s="253"/>
      <c r="C552" s="274"/>
      <c r="D552" s="244"/>
      <c r="E552" s="245">
        <f t="shared" si="8"/>
        <v>0</v>
      </c>
      <c r="F552" s="245"/>
      <c r="G552" s="245"/>
      <c r="H552" s="245"/>
      <c r="I552" s="245"/>
      <c r="J552" s="245"/>
      <c r="K552" s="245"/>
      <c r="L552" s="245"/>
      <c r="M552" s="245"/>
      <c r="N552" s="245"/>
      <c r="O552" s="245"/>
      <c r="P552" s="245"/>
      <c r="Q552" s="245"/>
      <c r="R552" s="245"/>
      <c r="S552" s="245"/>
      <c r="T552" s="248"/>
      <c r="U552" s="248"/>
      <c r="V552" s="248"/>
      <c r="W552" s="248"/>
      <c r="X552" s="248"/>
    </row>
    <row r="553" spans="1:24" ht="21.75" customHeight="1">
      <c r="A553" s="262"/>
      <c r="B553" s="253"/>
      <c r="C553" s="274"/>
      <c r="D553" s="244"/>
      <c r="E553" s="245">
        <f t="shared" si="8"/>
        <v>0</v>
      </c>
      <c r="F553" s="245"/>
      <c r="G553" s="245"/>
      <c r="H553" s="245"/>
      <c r="I553" s="245"/>
      <c r="J553" s="245"/>
      <c r="K553" s="245"/>
      <c r="L553" s="245"/>
      <c r="M553" s="245"/>
      <c r="N553" s="245"/>
      <c r="O553" s="245"/>
      <c r="P553" s="245"/>
      <c r="Q553" s="245"/>
      <c r="R553" s="245"/>
      <c r="S553" s="245"/>
      <c r="T553" s="248"/>
      <c r="U553" s="248"/>
      <c r="V553" s="248"/>
      <c r="W553" s="248"/>
      <c r="X553" s="248"/>
    </row>
    <row r="554" spans="1:24" ht="21.75" customHeight="1">
      <c r="A554" s="262"/>
      <c r="B554" s="253"/>
      <c r="C554" s="274"/>
      <c r="D554" s="244"/>
      <c r="E554" s="245">
        <f t="shared" si="8"/>
        <v>0</v>
      </c>
      <c r="F554" s="245"/>
      <c r="G554" s="245"/>
      <c r="H554" s="245"/>
      <c r="I554" s="245"/>
      <c r="J554" s="245"/>
      <c r="K554" s="245"/>
      <c r="L554" s="245"/>
      <c r="M554" s="245"/>
      <c r="N554" s="245"/>
      <c r="O554" s="245"/>
      <c r="P554" s="245"/>
      <c r="Q554" s="245"/>
      <c r="R554" s="245"/>
      <c r="S554" s="245"/>
      <c r="T554" s="248"/>
      <c r="U554" s="248"/>
      <c r="V554" s="248"/>
      <c r="W554" s="248"/>
      <c r="X554" s="248"/>
    </row>
    <row r="555" spans="1:24" ht="21.75" customHeight="1">
      <c r="A555" s="262"/>
      <c r="B555" s="253"/>
      <c r="C555" s="274"/>
      <c r="D555" s="244"/>
      <c r="E555" s="245">
        <f t="shared" si="8"/>
        <v>0</v>
      </c>
      <c r="F555" s="245"/>
      <c r="G555" s="245"/>
      <c r="H555" s="245"/>
      <c r="I555" s="245"/>
      <c r="J555" s="245"/>
      <c r="K555" s="245"/>
      <c r="L555" s="245"/>
      <c r="M555" s="245"/>
      <c r="N555" s="245"/>
      <c r="O555" s="245"/>
      <c r="P555" s="245"/>
      <c r="Q555" s="245"/>
      <c r="R555" s="245"/>
      <c r="S555" s="245"/>
      <c r="T555" s="248"/>
      <c r="U555" s="248"/>
      <c r="V555" s="248"/>
      <c r="W555" s="248"/>
      <c r="X555" s="248"/>
    </row>
    <row r="556" spans="1:24" ht="21.75" customHeight="1">
      <c r="A556" s="262"/>
      <c r="B556" s="253"/>
      <c r="C556" s="274"/>
      <c r="D556" s="244"/>
      <c r="E556" s="245">
        <f t="shared" si="8"/>
        <v>0</v>
      </c>
      <c r="F556" s="245"/>
      <c r="G556" s="245"/>
      <c r="H556" s="245"/>
      <c r="I556" s="245"/>
      <c r="J556" s="245"/>
      <c r="K556" s="245"/>
      <c r="L556" s="245"/>
      <c r="M556" s="245"/>
      <c r="N556" s="245"/>
      <c r="O556" s="245"/>
      <c r="P556" s="245"/>
      <c r="Q556" s="245"/>
      <c r="R556" s="245"/>
      <c r="S556" s="245"/>
      <c r="T556" s="248"/>
      <c r="U556" s="248"/>
      <c r="V556" s="248"/>
      <c r="W556" s="248"/>
      <c r="X556" s="248"/>
    </row>
    <row r="557" spans="1:24" ht="21.75" customHeight="1">
      <c r="A557" s="262"/>
      <c r="B557" s="253"/>
      <c r="C557" s="274"/>
      <c r="D557" s="244"/>
      <c r="E557" s="245">
        <f t="shared" si="8"/>
        <v>0</v>
      </c>
      <c r="F557" s="245"/>
      <c r="G557" s="245"/>
      <c r="H557" s="245"/>
      <c r="I557" s="245"/>
      <c r="J557" s="245"/>
      <c r="K557" s="245"/>
      <c r="L557" s="245"/>
      <c r="M557" s="245"/>
      <c r="N557" s="245"/>
      <c r="O557" s="245"/>
      <c r="P557" s="245"/>
      <c r="Q557" s="245"/>
      <c r="R557" s="245"/>
      <c r="S557" s="245"/>
      <c r="T557" s="248"/>
      <c r="U557" s="248"/>
      <c r="V557" s="248"/>
      <c r="W557" s="248"/>
      <c r="X557" s="248"/>
    </row>
    <row r="558" spans="1:24" ht="21.75" customHeight="1">
      <c r="A558" s="262"/>
      <c r="B558" s="253"/>
      <c r="C558" s="274"/>
      <c r="D558" s="244"/>
      <c r="E558" s="245">
        <f t="shared" si="8"/>
        <v>0</v>
      </c>
      <c r="F558" s="245"/>
      <c r="G558" s="245"/>
      <c r="H558" s="245"/>
      <c r="I558" s="245"/>
      <c r="J558" s="245"/>
      <c r="K558" s="245"/>
      <c r="L558" s="245"/>
      <c r="M558" s="245"/>
      <c r="N558" s="245"/>
      <c r="O558" s="245"/>
      <c r="P558" s="245"/>
      <c r="Q558" s="245"/>
      <c r="R558" s="245"/>
      <c r="S558" s="245"/>
      <c r="T558" s="248"/>
      <c r="U558" s="248"/>
      <c r="V558" s="248"/>
      <c r="W558" s="248"/>
      <c r="X558" s="248"/>
    </row>
    <row r="559" spans="1:24" ht="21.75" customHeight="1">
      <c r="A559" s="262"/>
      <c r="B559" s="253"/>
      <c r="C559" s="274"/>
      <c r="D559" s="244"/>
      <c r="E559" s="245">
        <f t="shared" si="8"/>
        <v>0</v>
      </c>
      <c r="F559" s="245"/>
      <c r="G559" s="245"/>
      <c r="H559" s="245"/>
      <c r="I559" s="245"/>
      <c r="J559" s="245"/>
      <c r="K559" s="245"/>
      <c r="L559" s="245"/>
      <c r="M559" s="245"/>
      <c r="N559" s="245"/>
      <c r="O559" s="245"/>
      <c r="P559" s="245"/>
      <c r="Q559" s="245"/>
      <c r="R559" s="245"/>
      <c r="S559" s="245"/>
      <c r="T559" s="248"/>
      <c r="U559" s="248"/>
      <c r="V559" s="248"/>
      <c r="W559" s="248"/>
      <c r="X559" s="248"/>
    </row>
    <row r="560" spans="1:24" ht="21.75" customHeight="1">
      <c r="A560" s="262"/>
      <c r="B560" s="253"/>
      <c r="C560" s="274"/>
      <c r="D560" s="244"/>
      <c r="E560" s="245">
        <f t="shared" si="8"/>
        <v>0</v>
      </c>
      <c r="F560" s="245"/>
      <c r="G560" s="245"/>
      <c r="H560" s="245"/>
      <c r="I560" s="245"/>
      <c r="J560" s="245"/>
      <c r="K560" s="245"/>
      <c r="L560" s="245"/>
      <c r="M560" s="245"/>
      <c r="N560" s="245"/>
      <c r="O560" s="245"/>
      <c r="P560" s="245"/>
      <c r="Q560" s="245"/>
      <c r="R560" s="245"/>
      <c r="S560" s="245"/>
      <c r="T560" s="248"/>
      <c r="U560" s="248"/>
      <c r="V560" s="248"/>
      <c r="W560" s="248"/>
      <c r="X560" s="248"/>
    </row>
    <row r="561" spans="1:24" ht="21.75" customHeight="1">
      <c r="A561" s="262"/>
      <c r="B561" s="253"/>
      <c r="C561" s="274"/>
      <c r="D561" s="244"/>
      <c r="E561" s="245">
        <f t="shared" si="8"/>
        <v>0</v>
      </c>
      <c r="F561" s="245"/>
      <c r="G561" s="245"/>
      <c r="H561" s="245"/>
      <c r="I561" s="245"/>
      <c r="J561" s="245"/>
      <c r="K561" s="245"/>
      <c r="L561" s="245"/>
      <c r="M561" s="245"/>
      <c r="N561" s="245"/>
      <c r="O561" s="245"/>
      <c r="P561" s="245"/>
      <c r="Q561" s="245"/>
      <c r="R561" s="245"/>
      <c r="S561" s="245"/>
      <c r="T561" s="248"/>
      <c r="U561" s="248"/>
      <c r="V561" s="248"/>
      <c r="W561" s="248"/>
      <c r="X561" s="248"/>
    </row>
    <row r="562" spans="1:24" ht="21.75" customHeight="1">
      <c r="A562" s="262"/>
      <c r="B562" s="253"/>
      <c r="C562" s="274"/>
      <c r="D562" s="244"/>
      <c r="E562" s="245">
        <f t="shared" si="8"/>
        <v>0</v>
      </c>
      <c r="F562" s="245"/>
      <c r="G562" s="245"/>
      <c r="H562" s="245"/>
      <c r="I562" s="245"/>
      <c r="J562" s="245"/>
      <c r="K562" s="245"/>
      <c r="L562" s="245"/>
      <c r="M562" s="245"/>
      <c r="N562" s="245"/>
      <c r="O562" s="245"/>
      <c r="P562" s="245"/>
      <c r="Q562" s="245"/>
      <c r="R562" s="245"/>
      <c r="S562" s="245"/>
      <c r="T562" s="248"/>
      <c r="U562" s="248"/>
      <c r="V562" s="248"/>
      <c r="W562" s="248"/>
      <c r="X562" s="248"/>
    </row>
    <row r="563" spans="1:24" ht="21.75" customHeight="1">
      <c r="A563" s="262"/>
      <c r="B563" s="253"/>
      <c r="C563" s="274"/>
      <c r="D563" s="244"/>
      <c r="E563" s="245">
        <f t="shared" si="8"/>
        <v>0</v>
      </c>
      <c r="F563" s="245"/>
      <c r="G563" s="245"/>
      <c r="H563" s="245"/>
      <c r="I563" s="245"/>
      <c r="J563" s="245"/>
      <c r="K563" s="245"/>
      <c r="L563" s="245"/>
      <c r="M563" s="245"/>
      <c r="N563" s="245"/>
      <c r="O563" s="245"/>
      <c r="P563" s="245"/>
      <c r="Q563" s="245"/>
      <c r="R563" s="245"/>
      <c r="S563" s="245"/>
      <c r="T563" s="248"/>
      <c r="U563" s="248"/>
      <c r="V563" s="248"/>
      <c r="W563" s="248"/>
      <c r="X563" s="248"/>
    </row>
    <row r="564" spans="1:24" ht="21.75" customHeight="1">
      <c r="A564" s="262"/>
      <c r="B564" s="253"/>
      <c r="C564" s="274"/>
      <c r="D564" s="244"/>
      <c r="E564" s="245">
        <f t="shared" si="8"/>
        <v>0</v>
      </c>
      <c r="F564" s="245"/>
      <c r="G564" s="245"/>
      <c r="H564" s="245"/>
      <c r="I564" s="245"/>
      <c r="J564" s="245"/>
      <c r="K564" s="245"/>
      <c r="L564" s="245"/>
      <c r="M564" s="245"/>
      <c r="N564" s="245"/>
      <c r="O564" s="245"/>
      <c r="P564" s="245"/>
      <c r="Q564" s="245"/>
      <c r="R564" s="245"/>
      <c r="S564" s="245"/>
      <c r="T564" s="248"/>
      <c r="U564" s="248"/>
      <c r="V564" s="248"/>
      <c r="W564" s="248"/>
      <c r="X564" s="248"/>
    </row>
    <row r="565" spans="1:24" ht="21.75" customHeight="1">
      <c r="A565" s="262"/>
      <c r="B565" s="253"/>
      <c r="C565" s="274"/>
      <c r="D565" s="244"/>
      <c r="E565" s="245">
        <f t="shared" si="8"/>
        <v>0</v>
      </c>
      <c r="F565" s="245"/>
      <c r="G565" s="245"/>
      <c r="H565" s="245"/>
      <c r="I565" s="245"/>
      <c r="J565" s="245"/>
      <c r="K565" s="245"/>
      <c r="L565" s="245"/>
      <c r="M565" s="245"/>
      <c r="N565" s="245"/>
      <c r="O565" s="245"/>
      <c r="P565" s="245"/>
      <c r="Q565" s="245"/>
      <c r="R565" s="245"/>
      <c r="S565" s="245"/>
      <c r="T565" s="248"/>
      <c r="U565" s="248"/>
      <c r="V565" s="248"/>
      <c r="W565" s="248"/>
      <c r="X565" s="248"/>
    </row>
    <row r="566" spans="1:24" ht="21.75" customHeight="1">
      <c r="A566" s="262"/>
      <c r="B566" s="253"/>
      <c r="C566" s="274"/>
      <c r="D566" s="244"/>
      <c r="E566" s="245">
        <f t="shared" si="8"/>
        <v>0</v>
      </c>
      <c r="F566" s="245"/>
      <c r="G566" s="245"/>
      <c r="H566" s="245"/>
      <c r="I566" s="245"/>
      <c r="J566" s="245"/>
      <c r="K566" s="245"/>
      <c r="L566" s="245"/>
      <c r="M566" s="245"/>
      <c r="N566" s="245"/>
      <c r="O566" s="245"/>
      <c r="P566" s="245"/>
      <c r="Q566" s="245"/>
      <c r="R566" s="245"/>
      <c r="S566" s="245"/>
      <c r="T566" s="248"/>
      <c r="U566" s="248"/>
      <c r="V566" s="248"/>
      <c r="W566" s="248"/>
      <c r="X566" s="248"/>
    </row>
    <row r="567" spans="1:24" ht="21.75" customHeight="1">
      <c r="A567" s="262"/>
      <c r="B567" s="253"/>
      <c r="C567" s="274"/>
      <c r="D567" s="244"/>
      <c r="E567" s="245">
        <f t="shared" si="8"/>
        <v>0</v>
      </c>
      <c r="F567" s="245"/>
      <c r="G567" s="245"/>
      <c r="H567" s="245"/>
      <c r="I567" s="245"/>
      <c r="J567" s="245"/>
      <c r="K567" s="245"/>
      <c r="L567" s="245"/>
      <c r="M567" s="245"/>
      <c r="N567" s="245"/>
      <c r="O567" s="245"/>
      <c r="P567" s="245"/>
      <c r="Q567" s="245"/>
      <c r="R567" s="245"/>
      <c r="S567" s="245"/>
      <c r="T567" s="248"/>
      <c r="U567" s="248"/>
      <c r="V567" s="248"/>
      <c r="W567" s="248"/>
      <c r="X567" s="248"/>
    </row>
    <row r="568" spans="1:24" ht="21.75" customHeight="1">
      <c r="A568" s="262"/>
      <c r="B568" s="253"/>
      <c r="C568" s="274"/>
      <c r="D568" s="244"/>
      <c r="E568" s="245">
        <f t="shared" si="8"/>
        <v>0</v>
      </c>
      <c r="F568" s="245"/>
      <c r="G568" s="245"/>
      <c r="H568" s="245"/>
      <c r="I568" s="245"/>
      <c r="J568" s="245"/>
      <c r="K568" s="245"/>
      <c r="L568" s="245"/>
      <c r="M568" s="245"/>
      <c r="N568" s="245"/>
      <c r="O568" s="245"/>
      <c r="P568" s="245"/>
      <c r="Q568" s="245"/>
      <c r="R568" s="245"/>
      <c r="S568" s="245"/>
      <c r="T568" s="248"/>
      <c r="U568" s="248"/>
      <c r="V568" s="248"/>
      <c r="W568" s="248"/>
      <c r="X568" s="248"/>
    </row>
    <row r="569" spans="1:24" ht="21.75" customHeight="1">
      <c r="A569" s="262"/>
      <c r="B569" s="253"/>
      <c r="C569" s="274"/>
      <c r="D569" s="244"/>
      <c r="E569" s="245">
        <f t="shared" si="8"/>
        <v>0</v>
      </c>
      <c r="F569" s="245"/>
      <c r="G569" s="245"/>
      <c r="H569" s="245"/>
      <c r="I569" s="245"/>
      <c r="J569" s="245"/>
      <c r="K569" s="245"/>
      <c r="L569" s="245"/>
      <c r="M569" s="245"/>
      <c r="N569" s="245"/>
      <c r="O569" s="245"/>
      <c r="P569" s="245"/>
      <c r="Q569" s="245"/>
      <c r="R569" s="245"/>
      <c r="S569" s="245"/>
      <c r="T569" s="248"/>
      <c r="U569" s="248"/>
      <c r="V569" s="248"/>
      <c r="W569" s="248"/>
      <c r="X569" s="248"/>
    </row>
    <row r="570" spans="1:24" ht="21.75" customHeight="1">
      <c r="A570" s="262"/>
      <c r="B570" s="253"/>
      <c r="C570" s="274"/>
      <c r="D570" s="244"/>
      <c r="E570" s="245">
        <f t="shared" si="8"/>
        <v>0</v>
      </c>
      <c r="F570" s="245"/>
      <c r="G570" s="245"/>
      <c r="H570" s="245"/>
      <c r="I570" s="245"/>
      <c r="J570" s="245"/>
      <c r="K570" s="245"/>
      <c r="L570" s="245"/>
      <c r="M570" s="245"/>
      <c r="N570" s="245"/>
      <c r="O570" s="245"/>
      <c r="P570" s="245"/>
      <c r="Q570" s="245"/>
      <c r="R570" s="245"/>
      <c r="S570" s="245"/>
      <c r="T570" s="248"/>
      <c r="U570" s="248"/>
      <c r="V570" s="248"/>
      <c r="W570" s="248"/>
      <c r="X570" s="248"/>
    </row>
    <row r="571" spans="1:24" ht="21.75" customHeight="1">
      <c r="A571" s="262"/>
      <c r="B571" s="253"/>
      <c r="C571" s="274"/>
      <c r="D571" s="244"/>
      <c r="E571" s="245">
        <f t="shared" si="8"/>
        <v>0</v>
      </c>
      <c r="F571" s="245"/>
      <c r="G571" s="245"/>
      <c r="H571" s="245"/>
      <c r="I571" s="245"/>
      <c r="J571" s="245"/>
      <c r="K571" s="245"/>
      <c r="L571" s="245"/>
      <c r="M571" s="245"/>
      <c r="N571" s="245"/>
      <c r="O571" s="245"/>
      <c r="P571" s="245"/>
      <c r="Q571" s="245"/>
      <c r="R571" s="245"/>
      <c r="S571" s="245"/>
      <c r="T571" s="248"/>
      <c r="U571" s="248"/>
      <c r="V571" s="248"/>
      <c r="W571" s="248"/>
      <c r="X571" s="248"/>
    </row>
    <row r="572" spans="1:24" ht="21.75" customHeight="1">
      <c r="A572" s="262"/>
      <c r="B572" s="253"/>
      <c r="C572" s="274"/>
      <c r="D572" s="244"/>
      <c r="E572" s="245">
        <f t="shared" si="8"/>
        <v>0</v>
      </c>
      <c r="F572" s="245"/>
      <c r="G572" s="245"/>
      <c r="H572" s="245"/>
      <c r="I572" s="245"/>
      <c r="J572" s="245"/>
      <c r="K572" s="245"/>
      <c r="L572" s="245"/>
      <c r="M572" s="245"/>
      <c r="N572" s="245"/>
      <c r="O572" s="245"/>
      <c r="P572" s="245"/>
      <c r="Q572" s="245"/>
      <c r="R572" s="245"/>
      <c r="S572" s="245"/>
      <c r="T572" s="248"/>
      <c r="U572" s="248"/>
      <c r="V572" s="248"/>
      <c r="W572" s="248"/>
      <c r="X572" s="248"/>
    </row>
    <row r="573" spans="1:24" ht="21.75" customHeight="1">
      <c r="A573" s="262"/>
      <c r="B573" s="253"/>
      <c r="C573" s="274"/>
      <c r="D573" s="244"/>
      <c r="E573" s="245">
        <f t="shared" si="8"/>
        <v>0</v>
      </c>
      <c r="F573" s="245"/>
      <c r="G573" s="245"/>
      <c r="H573" s="245"/>
      <c r="I573" s="245"/>
      <c r="J573" s="245"/>
      <c r="K573" s="245"/>
      <c r="L573" s="245"/>
      <c r="M573" s="245"/>
      <c r="N573" s="245"/>
      <c r="O573" s="245"/>
      <c r="P573" s="245"/>
      <c r="Q573" s="245"/>
      <c r="R573" s="245"/>
      <c r="S573" s="245"/>
      <c r="T573" s="248"/>
      <c r="U573" s="248"/>
      <c r="V573" s="248"/>
      <c r="W573" s="248"/>
      <c r="X573" s="248"/>
    </row>
    <row r="574" spans="1:24" ht="21.75" customHeight="1">
      <c r="A574" s="262"/>
      <c r="B574" s="253"/>
      <c r="C574" s="274"/>
      <c r="D574" s="244"/>
      <c r="E574" s="245">
        <f t="shared" si="8"/>
        <v>0</v>
      </c>
      <c r="F574" s="245"/>
      <c r="G574" s="245"/>
      <c r="H574" s="245"/>
      <c r="I574" s="245"/>
      <c r="J574" s="245"/>
      <c r="K574" s="245"/>
      <c r="L574" s="245"/>
      <c r="M574" s="245"/>
      <c r="N574" s="245"/>
      <c r="O574" s="245"/>
      <c r="P574" s="245"/>
      <c r="Q574" s="245"/>
      <c r="R574" s="245"/>
      <c r="S574" s="245"/>
      <c r="T574" s="248"/>
      <c r="U574" s="248"/>
      <c r="V574" s="248"/>
      <c r="W574" s="248"/>
      <c r="X574" s="248"/>
    </row>
    <row r="575" spans="1:24" ht="21.75" customHeight="1">
      <c r="A575" s="262"/>
      <c r="B575" s="253"/>
      <c r="C575" s="274"/>
      <c r="D575" s="244"/>
      <c r="E575" s="245">
        <f t="shared" si="8"/>
        <v>0</v>
      </c>
      <c r="F575" s="245"/>
      <c r="G575" s="245"/>
      <c r="H575" s="245"/>
      <c r="I575" s="245"/>
      <c r="J575" s="245"/>
      <c r="K575" s="245"/>
      <c r="L575" s="245"/>
      <c r="M575" s="245"/>
      <c r="N575" s="245"/>
      <c r="O575" s="245"/>
      <c r="P575" s="245"/>
      <c r="Q575" s="245"/>
      <c r="R575" s="245"/>
      <c r="S575" s="245"/>
      <c r="T575" s="248"/>
      <c r="U575" s="248"/>
      <c r="V575" s="248"/>
      <c r="W575" s="248"/>
      <c r="X575" s="248"/>
    </row>
    <row r="576" spans="1:24" ht="21.75" customHeight="1">
      <c r="A576" s="262"/>
      <c r="B576" s="253"/>
      <c r="C576" s="274"/>
      <c r="D576" s="244"/>
      <c r="E576" s="245">
        <f t="shared" si="8"/>
        <v>0</v>
      </c>
      <c r="F576" s="245"/>
      <c r="G576" s="245"/>
      <c r="H576" s="245"/>
      <c r="I576" s="245"/>
      <c r="J576" s="245"/>
      <c r="K576" s="245"/>
      <c r="L576" s="245"/>
      <c r="M576" s="245"/>
      <c r="N576" s="245"/>
      <c r="O576" s="245"/>
      <c r="P576" s="245"/>
      <c r="Q576" s="245"/>
      <c r="R576" s="245"/>
      <c r="S576" s="245"/>
      <c r="T576" s="248"/>
      <c r="U576" s="248"/>
      <c r="V576" s="248"/>
      <c r="W576" s="248"/>
      <c r="X576" s="248"/>
    </row>
    <row r="577" spans="1:24" ht="21.75" customHeight="1">
      <c r="A577" s="262"/>
      <c r="B577" s="253"/>
      <c r="C577" s="274"/>
      <c r="D577" s="244"/>
      <c r="E577" s="245">
        <f t="shared" si="8"/>
        <v>0</v>
      </c>
      <c r="F577" s="245"/>
      <c r="G577" s="245"/>
      <c r="H577" s="245"/>
      <c r="I577" s="245"/>
      <c r="J577" s="245"/>
      <c r="K577" s="245"/>
      <c r="L577" s="245"/>
      <c r="M577" s="245"/>
      <c r="N577" s="245"/>
      <c r="O577" s="245"/>
      <c r="P577" s="245"/>
      <c r="Q577" s="245"/>
      <c r="R577" s="245"/>
      <c r="S577" s="245"/>
      <c r="T577" s="248"/>
      <c r="U577" s="248"/>
      <c r="V577" s="248"/>
      <c r="W577" s="248"/>
      <c r="X577" s="248"/>
    </row>
    <row r="578" spans="1:24" ht="21.75" customHeight="1">
      <c r="A578" s="262"/>
      <c r="B578" s="253"/>
      <c r="C578" s="274"/>
      <c r="D578" s="244"/>
      <c r="E578" s="245">
        <f t="shared" si="8"/>
        <v>0</v>
      </c>
      <c r="F578" s="245"/>
      <c r="G578" s="245"/>
      <c r="H578" s="245"/>
      <c r="I578" s="245"/>
      <c r="J578" s="245"/>
      <c r="K578" s="245"/>
      <c r="L578" s="245"/>
      <c r="M578" s="245"/>
      <c r="N578" s="245"/>
      <c r="O578" s="245"/>
      <c r="P578" s="245"/>
      <c r="Q578" s="245"/>
      <c r="R578" s="245"/>
      <c r="S578" s="245"/>
      <c r="T578" s="248"/>
      <c r="U578" s="248"/>
      <c r="V578" s="248"/>
      <c r="W578" s="248"/>
      <c r="X578" s="248"/>
    </row>
    <row r="579" spans="1:24" ht="21.75" customHeight="1">
      <c r="A579" s="262"/>
      <c r="B579" s="253"/>
      <c r="C579" s="274"/>
      <c r="D579" s="244"/>
      <c r="E579" s="245">
        <f t="shared" si="8"/>
        <v>0</v>
      </c>
      <c r="F579" s="245"/>
      <c r="G579" s="245"/>
      <c r="H579" s="245"/>
      <c r="I579" s="245"/>
      <c r="J579" s="245"/>
      <c r="K579" s="245"/>
      <c r="L579" s="245"/>
      <c r="M579" s="245"/>
      <c r="N579" s="245"/>
      <c r="O579" s="245"/>
      <c r="P579" s="245"/>
      <c r="Q579" s="245"/>
      <c r="R579" s="245"/>
      <c r="S579" s="245"/>
      <c r="T579" s="248"/>
      <c r="U579" s="248"/>
      <c r="V579" s="248"/>
      <c r="W579" s="248"/>
      <c r="X579" s="248"/>
    </row>
    <row r="580" spans="1:24" ht="21.75" customHeight="1">
      <c r="A580" s="262"/>
      <c r="B580" s="253"/>
      <c r="C580" s="274"/>
      <c r="D580" s="244"/>
      <c r="E580" s="245">
        <f t="shared" si="8"/>
        <v>0</v>
      </c>
      <c r="F580" s="245"/>
      <c r="G580" s="245"/>
      <c r="H580" s="245"/>
      <c r="I580" s="245"/>
      <c r="J580" s="245"/>
      <c r="K580" s="245"/>
      <c r="L580" s="245"/>
      <c r="M580" s="245"/>
      <c r="N580" s="245"/>
      <c r="O580" s="245"/>
      <c r="P580" s="245"/>
      <c r="Q580" s="245"/>
      <c r="R580" s="245"/>
      <c r="S580" s="245"/>
      <c r="T580" s="248"/>
      <c r="U580" s="248"/>
      <c r="V580" s="248"/>
      <c r="W580" s="248"/>
      <c r="X580" s="248"/>
    </row>
    <row r="581" spans="1:24" ht="21.75" customHeight="1">
      <c r="A581" s="262"/>
      <c r="B581" s="253"/>
      <c r="C581" s="274"/>
      <c r="D581" s="244"/>
      <c r="E581" s="245">
        <f t="shared" ref="E581:E644" si="9">SUM(F592:T592)</f>
        <v>0</v>
      </c>
      <c r="F581" s="245"/>
      <c r="G581" s="245"/>
      <c r="H581" s="245"/>
      <c r="I581" s="245"/>
      <c r="J581" s="245"/>
      <c r="K581" s="245"/>
      <c r="L581" s="245"/>
      <c r="M581" s="245"/>
      <c r="N581" s="245"/>
      <c r="O581" s="245"/>
      <c r="P581" s="245"/>
      <c r="Q581" s="245"/>
      <c r="R581" s="245"/>
      <c r="S581" s="245"/>
      <c r="T581" s="248"/>
      <c r="U581" s="248"/>
      <c r="V581" s="248"/>
      <c r="W581" s="248"/>
      <c r="X581" s="248"/>
    </row>
    <row r="582" spans="1:24" ht="21.75" customHeight="1">
      <c r="A582" s="262"/>
      <c r="B582" s="253"/>
      <c r="C582" s="274"/>
      <c r="D582" s="244"/>
      <c r="E582" s="245">
        <f t="shared" si="9"/>
        <v>0</v>
      </c>
      <c r="F582" s="245"/>
      <c r="G582" s="245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8"/>
      <c r="U582" s="248"/>
      <c r="V582" s="248"/>
      <c r="W582" s="248"/>
      <c r="X582" s="248"/>
    </row>
    <row r="583" spans="1:24" ht="21.75" customHeight="1">
      <c r="A583" s="262"/>
      <c r="B583" s="253"/>
      <c r="C583" s="274"/>
      <c r="D583" s="244"/>
      <c r="E583" s="245">
        <f t="shared" si="9"/>
        <v>0</v>
      </c>
      <c r="F583" s="245"/>
      <c r="G583" s="245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8"/>
      <c r="U583" s="248"/>
      <c r="V583" s="248"/>
      <c r="W583" s="248"/>
      <c r="X583" s="248"/>
    </row>
    <row r="584" spans="1:24" ht="21.75" customHeight="1">
      <c r="A584" s="262"/>
      <c r="B584" s="253"/>
      <c r="C584" s="274"/>
      <c r="D584" s="244"/>
      <c r="E584" s="245">
        <f t="shared" si="9"/>
        <v>0</v>
      </c>
      <c r="F584" s="245"/>
      <c r="G584" s="245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8"/>
      <c r="U584" s="248"/>
      <c r="V584" s="248"/>
      <c r="W584" s="248"/>
      <c r="X584" s="248"/>
    </row>
    <row r="585" spans="1:24" ht="21.75" customHeight="1">
      <c r="A585" s="262"/>
      <c r="B585" s="253"/>
      <c r="C585" s="274"/>
      <c r="D585" s="244"/>
      <c r="E585" s="245">
        <f t="shared" si="9"/>
        <v>0</v>
      </c>
      <c r="F585" s="245"/>
      <c r="G585" s="245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8"/>
      <c r="U585" s="248"/>
      <c r="V585" s="248"/>
      <c r="W585" s="248"/>
      <c r="X585" s="248"/>
    </row>
    <row r="586" spans="1:24" ht="21.75" customHeight="1">
      <c r="A586" s="262"/>
      <c r="B586" s="253"/>
      <c r="C586" s="274"/>
      <c r="D586" s="244"/>
      <c r="E586" s="245">
        <f t="shared" si="9"/>
        <v>0</v>
      </c>
      <c r="F586" s="245"/>
      <c r="G586" s="245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8"/>
      <c r="U586" s="248"/>
      <c r="V586" s="248"/>
      <c r="W586" s="248"/>
      <c r="X586" s="248"/>
    </row>
    <row r="587" spans="1:24" ht="21.75" customHeight="1">
      <c r="A587" s="262"/>
      <c r="B587" s="253"/>
      <c r="C587" s="274"/>
      <c r="D587" s="244"/>
      <c r="E587" s="245">
        <f t="shared" si="9"/>
        <v>0</v>
      </c>
      <c r="F587" s="245"/>
      <c r="G587" s="245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8"/>
      <c r="U587" s="248"/>
      <c r="V587" s="248"/>
      <c r="W587" s="248"/>
      <c r="X587" s="248"/>
    </row>
    <row r="588" spans="1:24" ht="21.75" customHeight="1">
      <c r="A588" s="262"/>
      <c r="B588" s="253"/>
      <c r="C588" s="274"/>
      <c r="D588" s="244"/>
      <c r="E588" s="245">
        <f t="shared" si="9"/>
        <v>0</v>
      </c>
      <c r="F588" s="245"/>
      <c r="G588" s="245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8"/>
      <c r="U588" s="248"/>
      <c r="V588" s="248"/>
      <c r="W588" s="248"/>
      <c r="X588" s="248"/>
    </row>
    <row r="589" spans="1:24" ht="21.75" customHeight="1">
      <c r="A589" s="262"/>
      <c r="B589" s="253"/>
      <c r="C589" s="274"/>
      <c r="D589" s="244"/>
      <c r="E589" s="245">
        <f t="shared" si="9"/>
        <v>0</v>
      </c>
      <c r="F589" s="245"/>
      <c r="G589" s="245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8"/>
      <c r="U589" s="248"/>
      <c r="V589" s="248"/>
      <c r="W589" s="248"/>
      <c r="X589" s="248"/>
    </row>
    <row r="590" spans="1:24" ht="21.75" customHeight="1">
      <c r="A590" s="262"/>
      <c r="B590" s="253"/>
      <c r="C590" s="274"/>
      <c r="D590" s="244"/>
      <c r="E590" s="245">
        <f t="shared" si="9"/>
        <v>0</v>
      </c>
      <c r="F590" s="245"/>
      <c r="G590" s="245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8"/>
      <c r="U590" s="248"/>
      <c r="V590" s="248"/>
      <c r="W590" s="248"/>
      <c r="X590" s="248"/>
    </row>
    <row r="591" spans="1:24" ht="21.75" customHeight="1">
      <c r="A591" s="262"/>
      <c r="B591" s="253"/>
      <c r="C591" s="274"/>
      <c r="D591" s="244"/>
      <c r="E591" s="245">
        <f t="shared" si="9"/>
        <v>0</v>
      </c>
      <c r="F591" s="245"/>
      <c r="G591" s="245"/>
      <c r="H591" s="245"/>
      <c r="I591" s="245"/>
      <c r="J591" s="245"/>
      <c r="K591" s="245"/>
      <c r="L591" s="245"/>
      <c r="M591" s="245"/>
      <c r="N591" s="245"/>
      <c r="O591" s="245"/>
      <c r="P591" s="245"/>
      <c r="Q591" s="245"/>
      <c r="R591" s="245"/>
      <c r="S591" s="245"/>
      <c r="T591" s="248"/>
      <c r="U591" s="248"/>
      <c r="V591" s="248"/>
      <c r="W591" s="248"/>
      <c r="X591" s="248"/>
    </row>
    <row r="592" spans="1:24" ht="21.75" customHeight="1">
      <c r="A592" s="262"/>
      <c r="B592" s="253"/>
      <c r="C592" s="274"/>
      <c r="D592" s="244"/>
      <c r="E592" s="245">
        <f t="shared" si="9"/>
        <v>0</v>
      </c>
      <c r="F592" s="245"/>
      <c r="G592" s="245"/>
      <c r="H592" s="245"/>
      <c r="I592" s="245"/>
      <c r="J592" s="245"/>
      <c r="K592" s="245"/>
      <c r="L592" s="245"/>
      <c r="M592" s="245"/>
      <c r="N592" s="245"/>
      <c r="O592" s="245"/>
      <c r="P592" s="245"/>
      <c r="Q592" s="245"/>
      <c r="R592" s="245"/>
      <c r="S592" s="245"/>
      <c r="T592" s="248"/>
      <c r="U592" s="248"/>
      <c r="V592" s="248"/>
      <c r="W592" s="248"/>
      <c r="X592" s="248"/>
    </row>
    <row r="593" spans="1:24" ht="21.75" customHeight="1">
      <c r="A593" s="262"/>
      <c r="B593" s="253"/>
      <c r="C593" s="274"/>
      <c r="D593" s="244"/>
      <c r="E593" s="245">
        <f t="shared" si="9"/>
        <v>0</v>
      </c>
      <c r="F593" s="245"/>
      <c r="G593" s="245"/>
      <c r="H593" s="245"/>
      <c r="I593" s="245"/>
      <c r="J593" s="245"/>
      <c r="K593" s="245"/>
      <c r="L593" s="245"/>
      <c r="M593" s="245"/>
      <c r="N593" s="245"/>
      <c r="O593" s="245"/>
      <c r="P593" s="245"/>
      <c r="Q593" s="245"/>
      <c r="R593" s="245"/>
      <c r="S593" s="245"/>
      <c r="T593" s="248"/>
      <c r="U593" s="248"/>
      <c r="V593" s="248"/>
      <c r="W593" s="248"/>
      <c r="X593" s="248"/>
    </row>
    <row r="594" spans="1:24" ht="21.75" customHeight="1">
      <c r="A594" s="262"/>
      <c r="B594" s="253"/>
      <c r="C594" s="274"/>
      <c r="D594" s="244"/>
      <c r="E594" s="245">
        <f t="shared" si="9"/>
        <v>0</v>
      </c>
      <c r="F594" s="245"/>
      <c r="G594" s="245"/>
      <c r="H594" s="245"/>
      <c r="I594" s="245"/>
      <c r="J594" s="245"/>
      <c r="K594" s="245"/>
      <c r="L594" s="245"/>
      <c r="M594" s="245"/>
      <c r="N594" s="245"/>
      <c r="O594" s="245"/>
      <c r="P594" s="245"/>
      <c r="Q594" s="245"/>
      <c r="R594" s="245"/>
      <c r="S594" s="245"/>
      <c r="T594" s="248"/>
      <c r="U594" s="248"/>
      <c r="V594" s="248"/>
      <c r="W594" s="248"/>
      <c r="X594" s="248"/>
    </row>
    <row r="595" spans="1:24" ht="21.75" customHeight="1">
      <c r="A595" s="262"/>
      <c r="B595" s="253"/>
      <c r="C595" s="274"/>
      <c r="D595" s="244"/>
      <c r="E595" s="245">
        <f t="shared" si="9"/>
        <v>0</v>
      </c>
      <c r="F595" s="245"/>
      <c r="G595" s="245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5"/>
      <c r="S595" s="245"/>
      <c r="T595" s="248"/>
      <c r="U595" s="248"/>
      <c r="V595" s="248"/>
      <c r="W595" s="248"/>
      <c r="X595" s="248"/>
    </row>
    <row r="596" spans="1:24" ht="21.75" customHeight="1">
      <c r="A596" s="262"/>
      <c r="B596" s="253"/>
      <c r="C596" s="274"/>
      <c r="D596" s="244"/>
      <c r="E596" s="245">
        <f t="shared" si="9"/>
        <v>0</v>
      </c>
      <c r="F596" s="245"/>
      <c r="G596" s="245"/>
      <c r="H596" s="245"/>
      <c r="I596" s="245"/>
      <c r="J596" s="245"/>
      <c r="K596" s="245"/>
      <c r="L596" s="245"/>
      <c r="M596" s="245"/>
      <c r="N596" s="245"/>
      <c r="O596" s="245"/>
      <c r="P596" s="245"/>
      <c r="Q596" s="245"/>
      <c r="R596" s="245"/>
      <c r="S596" s="245"/>
      <c r="T596" s="248"/>
      <c r="U596" s="248"/>
      <c r="V596" s="248"/>
      <c r="W596" s="248"/>
      <c r="X596" s="248"/>
    </row>
    <row r="597" spans="1:24" ht="21.75" customHeight="1">
      <c r="A597" s="262"/>
      <c r="B597" s="253"/>
      <c r="C597" s="274"/>
      <c r="D597" s="244"/>
      <c r="E597" s="245">
        <f t="shared" si="9"/>
        <v>0</v>
      </c>
      <c r="F597" s="245"/>
      <c r="G597" s="245"/>
      <c r="H597" s="245"/>
      <c r="I597" s="245"/>
      <c r="J597" s="245"/>
      <c r="K597" s="245"/>
      <c r="L597" s="245"/>
      <c r="M597" s="245"/>
      <c r="N597" s="245"/>
      <c r="O597" s="245"/>
      <c r="P597" s="245"/>
      <c r="Q597" s="245"/>
      <c r="R597" s="245"/>
      <c r="S597" s="245"/>
      <c r="T597" s="248"/>
      <c r="U597" s="248"/>
      <c r="V597" s="248"/>
      <c r="W597" s="248"/>
      <c r="X597" s="248"/>
    </row>
    <row r="598" spans="1:24" ht="21.75" customHeight="1">
      <c r="A598" s="262"/>
      <c r="B598" s="253"/>
      <c r="C598" s="274"/>
      <c r="D598" s="244"/>
      <c r="E598" s="245">
        <f t="shared" si="9"/>
        <v>0</v>
      </c>
      <c r="F598" s="245"/>
      <c r="G598" s="245"/>
      <c r="H598" s="245"/>
      <c r="I598" s="245"/>
      <c r="J598" s="245"/>
      <c r="K598" s="245"/>
      <c r="L598" s="245"/>
      <c r="M598" s="245"/>
      <c r="N598" s="245"/>
      <c r="O598" s="245"/>
      <c r="P598" s="245"/>
      <c r="Q598" s="245"/>
      <c r="R598" s="245"/>
      <c r="S598" s="245"/>
      <c r="T598" s="248"/>
      <c r="U598" s="248"/>
      <c r="V598" s="248"/>
      <c r="W598" s="248"/>
      <c r="X598" s="248"/>
    </row>
    <row r="599" spans="1:24" ht="21.75" customHeight="1">
      <c r="A599" s="262"/>
      <c r="B599" s="253"/>
      <c r="C599" s="274"/>
      <c r="D599" s="244"/>
      <c r="E599" s="245">
        <f t="shared" si="9"/>
        <v>0</v>
      </c>
      <c r="F599" s="245"/>
      <c r="G599" s="245"/>
      <c r="H599" s="245"/>
      <c r="I599" s="245"/>
      <c r="J599" s="245"/>
      <c r="K599" s="245"/>
      <c r="L599" s="245"/>
      <c r="M599" s="245"/>
      <c r="N599" s="245"/>
      <c r="O599" s="245"/>
      <c r="P599" s="245"/>
      <c r="Q599" s="245"/>
      <c r="R599" s="245"/>
      <c r="S599" s="245"/>
      <c r="T599" s="248"/>
      <c r="U599" s="248"/>
      <c r="V599" s="248"/>
      <c r="W599" s="248"/>
      <c r="X599" s="248"/>
    </row>
    <row r="600" spans="1:24" ht="21.75" customHeight="1">
      <c r="A600" s="262"/>
      <c r="B600" s="253"/>
      <c r="C600" s="274"/>
      <c r="D600" s="244"/>
      <c r="E600" s="245">
        <f t="shared" si="9"/>
        <v>0</v>
      </c>
      <c r="F600" s="245"/>
      <c r="G600" s="245"/>
      <c r="H600" s="245"/>
      <c r="I600" s="245"/>
      <c r="J600" s="245"/>
      <c r="K600" s="245"/>
      <c r="L600" s="245"/>
      <c r="M600" s="245"/>
      <c r="N600" s="245"/>
      <c r="O600" s="245"/>
      <c r="P600" s="245"/>
      <c r="Q600" s="245"/>
      <c r="R600" s="245"/>
      <c r="S600" s="245"/>
      <c r="T600" s="248"/>
      <c r="U600" s="248"/>
      <c r="V600" s="248"/>
      <c r="W600" s="248"/>
      <c r="X600" s="248"/>
    </row>
    <row r="601" spans="1:24" ht="21.75" customHeight="1">
      <c r="A601" s="262"/>
      <c r="B601" s="253"/>
      <c r="C601" s="274"/>
      <c r="D601" s="244"/>
      <c r="E601" s="245">
        <f t="shared" si="9"/>
        <v>0</v>
      </c>
      <c r="F601" s="245"/>
      <c r="G601" s="245"/>
      <c r="H601" s="245"/>
      <c r="I601" s="245"/>
      <c r="J601" s="245"/>
      <c r="K601" s="245"/>
      <c r="L601" s="245"/>
      <c r="M601" s="245"/>
      <c r="N601" s="245"/>
      <c r="O601" s="245"/>
      <c r="P601" s="245"/>
      <c r="Q601" s="245"/>
      <c r="R601" s="245"/>
      <c r="S601" s="245"/>
      <c r="T601" s="248"/>
      <c r="U601" s="248"/>
      <c r="V601" s="248"/>
      <c r="W601" s="248"/>
      <c r="X601" s="248"/>
    </row>
    <row r="602" spans="1:24" ht="21.75" customHeight="1">
      <c r="A602" s="262"/>
      <c r="B602" s="253"/>
      <c r="C602" s="274"/>
      <c r="D602" s="244"/>
      <c r="E602" s="245">
        <f t="shared" si="9"/>
        <v>0</v>
      </c>
      <c r="F602" s="245"/>
      <c r="G602" s="245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5"/>
      <c r="S602" s="245"/>
      <c r="T602" s="248"/>
      <c r="U602" s="248"/>
      <c r="V602" s="248"/>
      <c r="W602" s="248"/>
      <c r="X602" s="248"/>
    </row>
    <row r="603" spans="1:24" ht="21.75" customHeight="1">
      <c r="A603" s="262"/>
      <c r="B603" s="253"/>
      <c r="C603" s="274"/>
      <c r="D603" s="244"/>
      <c r="E603" s="245">
        <f t="shared" si="9"/>
        <v>0</v>
      </c>
      <c r="F603" s="245"/>
      <c r="G603" s="245"/>
      <c r="H603" s="245"/>
      <c r="I603" s="245"/>
      <c r="J603" s="245"/>
      <c r="K603" s="245"/>
      <c r="L603" s="245"/>
      <c r="M603" s="245"/>
      <c r="N603" s="245"/>
      <c r="O603" s="245"/>
      <c r="P603" s="245"/>
      <c r="Q603" s="245"/>
      <c r="R603" s="245"/>
      <c r="S603" s="245"/>
      <c r="T603" s="248"/>
      <c r="U603" s="248"/>
      <c r="V603" s="248"/>
      <c r="W603" s="248"/>
      <c r="X603" s="248"/>
    </row>
    <row r="604" spans="1:24" ht="21.75" customHeight="1">
      <c r="A604" s="262"/>
      <c r="B604" s="253"/>
      <c r="C604" s="274"/>
      <c r="D604" s="244"/>
      <c r="E604" s="245">
        <f t="shared" si="9"/>
        <v>0</v>
      </c>
      <c r="F604" s="245"/>
      <c r="G604" s="245"/>
      <c r="H604" s="245"/>
      <c r="I604" s="245"/>
      <c r="J604" s="245"/>
      <c r="K604" s="245"/>
      <c r="L604" s="245"/>
      <c r="M604" s="245"/>
      <c r="N604" s="245"/>
      <c r="O604" s="245"/>
      <c r="P604" s="245"/>
      <c r="Q604" s="245"/>
      <c r="R604" s="245"/>
      <c r="S604" s="245"/>
      <c r="T604" s="248"/>
      <c r="U604" s="248"/>
      <c r="V604" s="248"/>
      <c r="W604" s="248"/>
      <c r="X604" s="248"/>
    </row>
    <row r="605" spans="1:24" ht="21.75" customHeight="1">
      <c r="A605" s="262"/>
      <c r="B605" s="253"/>
      <c r="C605" s="274"/>
      <c r="D605" s="244"/>
      <c r="E605" s="245">
        <f t="shared" si="9"/>
        <v>0</v>
      </c>
      <c r="F605" s="245"/>
      <c r="G605" s="245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5"/>
      <c r="S605" s="245"/>
      <c r="T605" s="248"/>
      <c r="U605" s="248"/>
      <c r="V605" s="248"/>
      <c r="W605" s="248"/>
      <c r="X605" s="248"/>
    </row>
    <row r="606" spans="1:24" ht="21.75" customHeight="1">
      <c r="A606" s="262"/>
      <c r="B606" s="253"/>
      <c r="C606" s="274"/>
      <c r="D606" s="244"/>
      <c r="E606" s="245">
        <f t="shared" si="9"/>
        <v>0</v>
      </c>
      <c r="F606" s="245"/>
      <c r="G606" s="245"/>
      <c r="H606" s="245"/>
      <c r="I606" s="245"/>
      <c r="J606" s="245"/>
      <c r="K606" s="245"/>
      <c r="L606" s="245"/>
      <c r="M606" s="245"/>
      <c r="N606" s="245"/>
      <c r="O606" s="245"/>
      <c r="P606" s="245"/>
      <c r="Q606" s="245"/>
      <c r="R606" s="245"/>
      <c r="S606" s="245"/>
      <c r="T606" s="248"/>
      <c r="U606" s="248"/>
      <c r="V606" s="248"/>
      <c r="W606" s="248"/>
      <c r="X606" s="248"/>
    </row>
    <row r="607" spans="1:24" ht="21.75" customHeight="1">
      <c r="A607" s="262"/>
      <c r="B607" s="253"/>
      <c r="C607" s="274"/>
      <c r="D607" s="244"/>
      <c r="E607" s="245">
        <f t="shared" si="9"/>
        <v>0</v>
      </c>
      <c r="F607" s="245"/>
      <c r="G607" s="245"/>
      <c r="H607" s="245"/>
      <c r="I607" s="245"/>
      <c r="J607" s="245"/>
      <c r="K607" s="245"/>
      <c r="L607" s="245"/>
      <c r="M607" s="245"/>
      <c r="N607" s="245"/>
      <c r="O607" s="245"/>
      <c r="P607" s="245"/>
      <c r="Q607" s="245"/>
      <c r="R607" s="245"/>
      <c r="S607" s="245"/>
      <c r="T607" s="248"/>
      <c r="U607" s="248"/>
      <c r="V607" s="248"/>
      <c r="W607" s="248"/>
      <c r="X607" s="248"/>
    </row>
    <row r="608" spans="1:24" ht="21.75" customHeight="1">
      <c r="A608" s="262"/>
      <c r="B608" s="253"/>
      <c r="C608" s="274"/>
      <c r="D608" s="244"/>
      <c r="E608" s="245">
        <f t="shared" si="9"/>
        <v>0</v>
      </c>
      <c r="F608" s="245"/>
      <c r="G608" s="245"/>
      <c r="H608" s="245"/>
      <c r="I608" s="245"/>
      <c r="J608" s="245"/>
      <c r="K608" s="245"/>
      <c r="L608" s="245"/>
      <c r="M608" s="245"/>
      <c r="N608" s="245"/>
      <c r="O608" s="245"/>
      <c r="P608" s="245"/>
      <c r="Q608" s="245"/>
      <c r="R608" s="245"/>
      <c r="S608" s="245"/>
      <c r="T608" s="248"/>
      <c r="U608" s="248"/>
      <c r="V608" s="248"/>
      <c r="W608" s="248"/>
      <c r="X608" s="248"/>
    </row>
    <row r="609" spans="1:24" ht="21.75" customHeight="1">
      <c r="A609" s="262"/>
      <c r="B609" s="253"/>
      <c r="C609" s="274"/>
      <c r="D609" s="244"/>
      <c r="E609" s="245">
        <f t="shared" si="9"/>
        <v>0</v>
      </c>
      <c r="F609" s="245"/>
      <c r="G609" s="245"/>
      <c r="H609" s="245"/>
      <c r="I609" s="245"/>
      <c r="J609" s="245"/>
      <c r="K609" s="245"/>
      <c r="L609" s="245"/>
      <c r="M609" s="245"/>
      <c r="N609" s="245"/>
      <c r="O609" s="245"/>
      <c r="P609" s="245"/>
      <c r="Q609" s="245"/>
      <c r="R609" s="245"/>
      <c r="S609" s="245"/>
      <c r="T609" s="248"/>
      <c r="U609" s="248"/>
      <c r="V609" s="248"/>
      <c r="W609" s="248"/>
      <c r="X609" s="248"/>
    </row>
    <row r="610" spans="1:24" ht="21.75" customHeight="1">
      <c r="A610" s="262"/>
      <c r="B610" s="253"/>
      <c r="C610" s="274"/>
      <c r="D610" s="244"/>
      <c r="E610" s="245">
        <f t="shared" si="9"/>
        <v>0</v>
      </c>
      <c r="F610" s="245"/>
      <c r="G610" s="245"/>
      <c r="H610" s="245"/>
      <c r="I610" s="245"/>
      <c r="J610" s="245"/>
      <c r="K610" s="245"/>
      <c r="L610" s="245"/>
      <c r="M610" s="245"/>
      <c r="N610" s="245"/>
      <c r="O610" s="245"/>
      <c r="P610" s="245"/>
      <c r="Q610" s="245"/>
      <c r="R610" s="245"/>
      <c r="S610" s="245"/>
      <c r="T610" s="248"/>
      <c r="U610" s="248"/>
      <c r="V610" s="248"/>
      <c r="W610" s="248"/>
      <c r="X610" s="248"/>
    </row>
    <row r="611" spans="1:24" ht="21.75" customHeight="1">
      <c r="A611" s="262"/>
      <c r="B611" s="253"/>
      <c r="C611" s="274"/>
      <c r="D611" s="244"/>
      <c r="E611" s="245">
        <f t="shared" si="9"/>
        <v>0</v>
      </c>
      <c r="F611" s="245"/>
      <c r="G611" s="245"/>
      <c r="H611" s="245"/>
      <c r="I611" s="245"/>
      <c r="J611" s="245"/>
      <c r="K611" s="245"/>
      <c r="L611" s="245"/>
      <c r="M611" s="245"/>
      <c r="N611" s="245"/>
      <c r="O611" s="245"/>
      <c r="P611" s="245"/>
      <c r="Q611" s="245"/>
      <c r="R611" s="245"/>
      <c r="S611" s="245"/>
      <c r="T611" s="248"/>
      <c r="U611" s="248"/>
      <c r="V611" s="248"/>
      <c r="W611" s="248"/>
      <c r="X611" s="248"/>
    </row>
    <row r="612" spans="1:24" ht="21.75" customHeight="1">
      <c r="A612" s="262"/>
      <c r="B612" s="253"/>
      <c r="C612" s="274"/>
      <c r="D612" s="244"/>
      <c r="E612" s="245">
        <f t="shared" si="9"/>
        <v>0</v>
      </c>
      <c r="F612" s="245"/>
      <c r="G612" s="245"/>
      <c r="H612" s="245"/>
      <c r="I612" s="245"/>
      <c r="J612" s="245"/>
      <c r="K612" s="245"/>
      <c r="L612" s="245"/>
      <c r="M612" s="245"/>
      <c r="N612" s="245"/>
      <c r="O612" s="245"/>
      <c r="P612" s="245"/>
      <c r="Q612" s="245"/>
      <c r="R612" s="245"/>
      <c r="S612" s="245"/>
      <c r="T612" s="248"/>
      <c r="U612" s="248"/>
      <c r="V612" s="248"/>
      <c r="W612" s="248"/>
      <c r="X612" s="248"/>
    </row>
    <row r="613" spans="1:24" ht="21.75" customHeight="1">
      <c r="A613" s="262"/>
      <c r="B613" s="253"/>
      <c r="C613" s="274"/>
      <c r="D613" s="244"/>
      <c r="E613" s="245">
        <f t="shared" si="9"/>
        <v>0</v>
      </c>
      <c r="F613" s="245"/>
      <c r="G613" s="245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5"/>
      <c r="S613" s="245"/>
      <c r="T613" s="248"/>
      <c r="U613" s="248"/>
      <c r="V613" s="248"/>
      <c r="W613" s="248"/>
      <c r="X613" s="248"/>
    </row>
    <row r="614" spans="1:24" ht="21.75" customHeight="1">
      <c r="A614" s="262"/>
      <c r="B614" s="253"/>
      <c r="C614" s="274"/>
      <c r="D614" s="244"/>
      <c r="E614" s="245">
        <f t="shared" si="9"/>
        <v>0</v>
      </c>
      <c r="F614" s="245"/>
      <c r="G614" s="245"/>
      <c r="H614" s="245"/>
      <c r="I614" s="245"/>
      <c r="J614" s="245"/>
      <c r="K614" s="245"/>
      <c r="L614" s="245"/>
      <c r="M614" s="245"/>
      <c r="N614" s="245"/>
      <c r="O614" s="245"/>
      <c r="P614" s="245"/>
      <c r="Q614" s="245"/>
      <c r="R614" s="245"/>
      <c r="S614" s="245"/>
      <c r="T614" s="248"/>
      <c r="U614" s="248"/>
      <c r="V614" s="248"/>
      <c r="W614" s="248"/>
      <c r="X614" s="248"/>
    </row>
    <row r="615" spans="1:24" ht="21.75" customHeight="1">
      <c r="A615" s="262"/>
      <c r="B615" s="253"/>
      <c r="C615" s="274"/>
      <c r="D615" s="244"/>
      <c r="E615" s="245">
        <f t="shared" si="9"/>
        <v>0</v>
      </c>
      <c r="F615" s="245"/>
      <c r="G615" s="245"/>
      <c r="H615" s="245"/>
      <c r="I615" s="245"/>
      <c r="J615" s="245"/>
      <c r="K615" s="245"/>
      <c r="L615" s="245"/>
      <c r="M615" s="245"/>
      <c r="N615" s="245"/>
      <c r="O615" s="245"/>
      <c r="P615" s="245"/>
      <c r="Q615" s="245"/>
      <c r="R615" s="245"/>
      <c r="S615" s="245"/>
      <c r="T615" s="248"/>
      <c r="U615" s="248"/>
      <c r="V615" s="248"/>
      <c r="W615" s="248"/>
      <c r="X615" s="248"/>
    </row>
    <row r="616" spans="1:24" ht="21.75" customHeight="1">
      <c r="A616" s="262"/>
      <c r="B616" s="253"/>
      <c r="C616" s="274"/>
      <c r="D616" s="244"/>
      <c r="E616" s="245">
        <f t="shared" si="9"/>
        <v>0</v>
      </c>
      <c r="F616" s="245"/>
      <c r="G616" s="245"/>
      <c r="H616" s="245"/>
      <c r="I616" s="245"/>
      <c r="J616" s="245"/>
      <c r="K616" s="245"/>
      <c r="L616" s="245"/>
      <c r="M616" s="245"/>
      <c r="N616" s="245"/>
      <c r="O616" s="245"/>
      <c r="P616" s="245"/>
      <c r="Q616" s="245"/>
      <c r="R616" s="245"/>
      <c r="S616" s="245"/>
      <c r="T616" s="248"/>
      <c r="U616" s="248"/>
      <c r="V616" s="248"/>
      <c r="W616" s="248"/>
      <c r="X616" s="248"/>
    </row>
    <row r="617" spans="1:24" ht="21.75" customHeight="1">
      <c r="A617" s="262"/>
      <c r="B617" s="253"/>
      <c r="C617" s="274"/>
      <c r="D617" s="244"/>
      <c r="E617" s="245">
        <f t="shared" si="9"/>
        <v>0</v>
      </c>
      <c r="F617" s="245"/>
      <c r="G617" s="245"/>
      <c r="H617" s="245"/>
      <c r="I617" s="245"/>
      <c r="J617" s="245"/>
      <c r="K617" s="245"/>
      <c r="L617" s="245"/>
      <c r="M617" s="245"/>
      <c r="N617" s="245"/>
      <c r="O617" s="245"/>
      <c r="P617" s="245"/>
      <c r="Q617" s="245"/>
      <c r="R617" s="245"/>
      <c r="S617" s="245"/>
      <c r="T617" s="248"/>
      <c r="U617" s="248"/>
      <c r="V617" s="248"/>
      <c r="W617" s="248"/>
      <c r="X617" s="248"/>
    </row>
    <row r="618" spans="1:24" ht="21.75" customHeight="1">
      <c r="A618" s="262"/>
      <c r="B618" s="253"/>
      <c r="C618" s="274"/>
      <c r="D618" s="244"/>
      <c r="E618" s="245">
        <f t="shared" si="9"/>
        <v>0</v>
      </c>
      <c r="F618" s="245"/>
      <c r="G618" s="245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8"/>
      <c r="U618" s="248"/>
      <c r="V618" s="248"/>
      <c r="W618" s="248"/>
      <c r="X618" s="248"/>
    </row>
    <row r="619" spans="1:24" ht="21.75" customHeight="1">
      <c r="A619" s="262"/>
      <c r="B619" s="253"/>
      <c r="C619" s="274"/>
      <c r="D619" s="244"/>
      <c r="E619" s="245">
        <f t="shared" si="9"/>
        <v>0</v>
      </c>
      <c r="F619" s="245"/>
      <c r="G619" s="245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8"/>
      <c r="U619" s="248"/>
      <c r="V619" s="248"/>
      <c r="W619" s="248"/>
      <c r="X619" s="248"/>
    </row>
    <row r="620" spans="1:24" ht="21.75" customHeight="1">
      <c r="A620" s="262"/>
      <c r="B620" s="253"/>
      <c r="C620" s="274"/>
      <c r="D620" s="244"/>
      <c r="E620" s="245">
        <f t="shared" si="9"/>
        <v>0</v>
      </c>
      <c r="F620" s="245"/>
      <c r="G620" s="245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8"/>
      <c r="U620" s="248"/>
      <c r="V620" s="248"/>
      <c r="W620" s="248"/>
      <c r="X620" s="248"/>
    </row>
    <row r="621" spans="1:24" ht="21.75" customHeight="1">
      <c r="A621" s="262"/>
      <c r="B621" s="253"/>
      <c r="C621" s="274"/>
      <c r="D621" s="244"/>
      <c r="E621" s="245">
        <f t="shared" si="9"/>
        <v>0</v>
      </c>
      <c r="F621" s="245"/>
      <c r="G621" s="245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8"/>
      <c r="U621" s="248"/>
      <c r="V621" s="248"/>
      <c r="W621" s="248"/>
      <c r="X621" s="248"/>
    </row>
    <row r="622" spans="1:24" ht="21.75" customHeight="1">
      <c r="A622" s="262"/>
      <c r="B622" s="253"/>
      <c r="C622" s="274"/>
      <c r="D622" s="244"/>
      <c r="E622" s="245">
        <f t="shared" si="9"/>
        <v>0</v>
      </c>
      <c r="F622" s="245"/>
      <c r="G622" s="245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8"/>
      <c r="U622" s="248"/>
      <c r="V622" s="248"/>
      <c r="W622" s="248"/>
      <c r="X622" s="248"/>
    </row>
    <row r="623" spans="1:24" ht="21.75" customHeight="1">
      <c r="A623" s="262"/>
      <c r="B623" s="253"/>
      <c r="C623" s="274"/>
      <c r="D623" s="244"/>
      <c r="E623" s="245">
        <f t="shared" si="9"/>
        <v>0</v>
      </c>
      <c r="F623" s="245"/>
      <c r="G623" s="245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8"/>
      <c r="U623" s="248"/>
      <c r="V623" s="248"/>
      <c r="W623" s="248"/>
      <c r="X623" s="248"/>
    </row>
    <row r="624" spans="1:24" ht="21.75" customHeight="1">
      <c r="A624" s="262"/>
      <c r="B624" s="253"/>
      <c r="C624" s="274"/>
      <c r="D624" s="244"/>
      <c r="E624" s="245">
        <f t="shared" si="9"/>
        <v>0</v>
      </c>
      <c r="F624" s="245"/>
      <c r="G624" s="245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8"/>
      <c r="U624" s="248"/>
      <c r="V624" s="248"/>
      <c r="W624" s="248"/>
      <c r="X624" s="248"/>
    </row>
    <row r="625" spans="1:24" ht="21.75" customHeight="1">
      <c r="A625" s="262"/>
      <c r="B625" s="253"/>
      <c r="C625" s="274"/>
      <c r="D625" s="244"/>
      <c r="E625" s="245">
        <f t="shared" si="9"/>
        <v>0</v>
      </c>
      <c r="F625" s="245"/>
      <c r="G625" s="245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8"/>
      <c r="U625" s="248"/>
      <c r="V625" s="248"/>
      <c r="W625" s="248"/>
      <c r="X625" s="248"/>
    </row>
    <row r="626" spans="1:24" ht="21.75" customHeight="1">
      <c r="A626" s="262"/>
      <c r="B626" s="253"/>
      <c r="C626" s="274"/>
      <c r="D626" s="244"/>
      <c r="E626" s="245">
        <f t="shared" si="9"/>
        <v>0</v>
      </c>
      <c r="F626" s="245"/>
      <c r="G626" s="245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8"/>
      <c r="U626" s="248"/>
      <c r="V626" s="248"/>
      <c r="W626" s="248"/>
      <c r="X626" s="248"/>
    </row>
    <row r="627" spans="1:24" ht="21.75" customHeight="1">
      <c r="A627" s="262"/>
      <c r="B627" s="253"/>
      <c r="C627" s="274"/>
      <c r="D627" s="244"/>
      <c r="E627" s="245">
        <f t="shared" si="9"/>
        <v>0</v>
      </c>
      <c r="F627" s="245"/>
      <c r="G627" s="245"/>
      <c r="H627" s="245"/>
      <c r="I627" s="245"/>
      <c r="J627" s="245"/>
      <c r="K627" s="245"/>
      <c r="L627" s="245"/>
      <c r="M627" s="245"/>
      <c r="N627" s="245"/>
      <c r="O627" s="245"/>
      <c r="P627" s="245"/>
      <c r="Q627" s="245"/>
      <c r="R627" s="245"/>
      <c r="S627" s="245"/>
      <c r="T627" s="248"/>
      <c r="U627" s="248"/>
      <c r="V627" s="248"/>
      <c r="W627" s="248"/>
      <c r="X627" s="248"/>
    </row>
    <row r="628" spans="1:24" ht="21.75" customHeight="1">
      <c r="A628" s="262"/>
      <c r="B628" s="253"/>
      <c r="C628" s="274"/>
      <c r="D628" s="244"/>
      <c r="E628" s="245">
        <f t="shared" si="9"/>
        <v>0</v>
      </c>
      <c r="F628" s="245"/>
      <c r="G628" s="245"/>
      <c r="H628" s="245"/>
      <c r="I628" s="245"/>
      <c r="J628" s="245"/>
      <c r="K628" s="245"/>
      <c r="L628" s="245"/>
      <c r="M628" s="245"/>
      <c r="N628" s="245"/>
      <c r="O628" s="245"/>
      <c r="P628" s="245"/>
      <c r="Q628" s="245"/>
      <c r="R628" s="245"/>
      <c r="S628" s="245"/>
      <c r="T628" s="248"/>
      <c r="U628" s="248"/>
      <c r="V628" s="248"/>
      <c r="W628" s="248"/>
      <c r="X628" s="248"/>
    </row>
    <row r="629" spans="1:24" ht="21.75" customHeight="1">
      <c r="A629" s="262"/>
      <c r="B629" s="253"/>
      <c r="C629" s="274"/>
      <c r="D629" s="244"/>
      <c r="E629" s="245">
        <f t="shared" si="9"/>
        <v>0</v>
      </c>
      <c r="F629" s="245"/>
      <c r="G629" s="245"/>
      <c r="H629" s="245"/>
      <c r="I629" s="245"/>
      <c r="J629" s="245"/>
      <c r="K629" s="245"/>
      <c r="L629" s="245"/>
      <c r="M629" s="245"/>
      <c r="N629" s="245"/>
      <c r="O629" s="245"/>
      <c r="P629" s="245"/>
      <c r="Q629" s="245"/>
      <c r="R629" s="245"/>
      <c r="S629" s="245"/>
      <c r="T629" s="248"/>
      <c r="U629" s="248"/>
      <c r="V629" s="248"/>
      <c r="W629" s="248"/>
      <c r="X629" s="248"/>
    </row>
    <row r="630" spans="1:24" ht="21.75" customHeight="1">
      <c r="A630" s="262"/>
      <c r="B630" s="253"/>
      <c r="C630" s="274"/>
      <c r="D630" s="244"/>
      <c r="E630" s="245">
        <f t="shared" si="9"/>
        <v>0</v>
      </c>
      <c r="F630" s="245"/>
      <c r="G630" s="245"/>
      <c r="H630" s="245"/>
      <c r="I630" s="245"/>
      <c r="J630" s="245"/>
      <c r="K630" s="245"/>
      <c r="L630" s="245"/>
      <c r="M630" s="245"/>
      <c r="N630" s="245"/>
      <c r="O630" s="245"/>
      <c r="P630" s="245"/>
      <c r="Q630" s="245"/>
      <c r="R630" s="245"/>
      <c r="S630" s="245"/>
      <c r="T630" s="248"/>
      <c r="U630" s="248"/>
      <c r="V630" s="248"/>
      <c r="W630" s="248"/>
      <c r="X630" s="248"/>
    </row>
    <row r="631" spans="1:24" ht="21.75" customHeight="1">
      <c r="A631" s="262"/>
      <c r="B631" s="253"/>
      <c r="C631" s="274"/>
      <c r="D631" s="244"/>
      <c r="E631" s="245">
        <f t="shared" si="9"/>
        <v>0</v>
      </c>
      <c r="F631" s="245"/>
      <c r="G631" s="245"/>
      <c r="H631" s="245"/>
      <c r="I631" s="245"/>
      <c r="J631" s="245"/>
      <c r="K631" s="245"/>
      <c r="L631" s="245"/>
      <c r="M631" s="245"/>
      <c r="N631" s="245"/>
      <c r="O631" s="245"/>
      <c r="P631" s="245"/>
      <c r="Q631" s="245"/>
      <c r="R631" s="245"/>
      <c r="S631" s="245"/>
      <c r="T631" s="248"/>
      <c r="U631" s="248"/>
      <c r="V631" s="248"/>
      <c r="W631" s="248"/>
      <c r="X631" s="248"/>
    </row>
    <row r="632" spans="1:24" ht="21.75" customHeight="1">
      <c r="A632" s="262"/>
      <c r="B632" s="253"/>
      <c r="C632" s="274"/>
      <c r="D632" s="244"/>
      <c r="E632" s="245">
        <f t="shared" si="9"/>
        <v>0</v>
      </c>
      <c r="F632" s="245"/>
      <c r="G632" s="245"/>
      <c r="H632" s="245"/>
      <c r="I632" s="245"/>
      <c r="J632" s="245"/>
      <c r="K632" s="245"/>
      <c r="L632" s="245"/>
      <c r="M632" s="245"/>
      <c r="N632" s="245"/>
      <c r="O632" s="245"/>
      <c r="P632" s="245"/>
      <c r="Q632" s="245"/>
      <c r="R632" s="245"/>
      <c r="S632" s="245"/>
      <c r="T632" s="248"/>
      <c r="U632" s="248"/>
      <c r="V632" s="248"/>
      <c r="W632" s="248"/>
      <c r="X632" s="248"/>
    </row>
    <row r="633" spans="1:24" ht="21.75" customHeight="1">
      <c r="A633" s="262"/>
      <c r="B633" s="253"/>
      <c r="C633" s="274"/>
      <c r="D633" s="244"/>
      <c r="E633" s="245">
        <f t="shared" si="9"/>
        <v>0</v>
      </c>
      <c r="F633" s="245"/>
      <c r="G633" s="245"/>
      <c r="H633" s="245"/>
      <c r="I633" s="245"/>
      <c r="J633" s="245"/>
      <c r="K633" s="245"/>
      <c r="L633" s="245"/>
      <c r="M633" s="245"/>
      <c r="N633" s="245"/>
      <c r="O633" s="245"/>
      <c r="P633" s="245"/>
      <c r="Q633" s="245"/>
      <c r="R633" s="245"/>
      <c r="S633" s="245"/>
      <c r="T633" s="248"/>
      <c r="U633" s="248"/>
      <c r="V633" s="248"/>
      <c r="W633" s="248"/>
      <c r="X633" s="248"/>
    </row>
    <row r="634" spans="1:24" ht="21.75" customHeight="1">
      <c r="A634" s="262"/>
      <c r="B634" s="253"/>
      <c r="C634" s="274"/>
      <c r="D634" s="244"/>
      <c r="E634" s="245">
        <f t="shared" si="9"/>
        <v>0</v>
      </c>
      <c r="F634" s="245"/>
      <c r="G634" s="245"/>
      <c r="H634" s="245"/>
      <c r="I634" s="245"/>
      <c r="J634" s="245"/>
      <c r="K634" s="245"/>
      <c r="L634" s="245"/>
      <c r="M634" s="245"/>
      <c r="N634" s="245"/>
      <c r="O634" s="245"/>
      <c r="P634" s="245"/>
      <c r="Q634" s="245"/>
      <c r="R634" s="245"/>
      <c r="S634" s="245"/>
      <c r="T634" s="248"/>
      <c r="U634" s="248"/>
      <c r="V634" s="248"/>
      <c r="W634" s="248"/>
      <c r="X634" s="248"/>
    </row>
    <row r="635" spans="1:24" ht="21.75" customHeight="1">
      <c r="A635" s="262"/>
      <c r="B635" s="253"/>
      <c r="C635" s="274"/>
      <c r="D635" s="244"/>
      <c r="E635" s="245">
        <f t="shared" si="9"/>
        <v>0</v>
      </c>
      <c r="F635" s="245"/>
      <c r="G635" s="245"/>
      <c r="H635" s="245"/>
      <c r="I635" s="245"/>
      <c r="J635" s="245"/>
      <c r="K635" s="245"/>
      <c r="L635" s="245"/>
      <c r="M635" s="245"/>
      <c r="N635" s="245"/>
      <c r="O635" s="245"/>
      <c r="P635" s="245"/>
      <c r="Q635" s="245"/>
      <c r="R635" s="245"/>
      <c r="S635" s="245"/>
      <c r="T635" s="248"/>
      <c r="U635" s="248"/>
      <c r="V635" s="248"/>
      <c r="W635" s="248"/>
      <c r="X635" s="248"/>
    </row>
    <row r="636" spans="1:24" ht="21.75" customHeight="1">
      <c r="A636" s="262"/>
      <c r="B636" s="253"/>
      <c r="C636" s="274"/>
      <c r="D636" s="244"/>
      <c r="E636" s="245">
        <f t="shared" si="9"/>
        <v>0</v>
      </c>
      <c r="F636" s="245"/>
      <c r="G636" s="245"/>
      <c r="H636" s="245"/>
      <c r="I636" s="245"/>
      <c r="J636" s="245"/>
      <c r="K636" s="245"/>
      <c r="L636" s="245"/>
      <c r="M636" s="245"/>
      <c r="N636" s="245"/>
      <c r="O636" s="245"/>
      <c r="P636" s="245"/>
      <c r="Q636" s="245"/>
      <c r="R636" s="245"/>
      <c r="S636" s="245"/>
      <c r="T636" s="248"/>
      <c r="U636" s="248"/>
      <c r="V636" s="248"/>
      <c r="W636" s="248"/>
      <c r="X636" s="248"/>
    </row>
    <row r="637" spans="1:24" ht="21.75" customHeight="1">
      <c r="A637" s="262"/>
      <c r="B637" s="253"/>
      <c r="C637" s="274"/>
      <c r="D637" s="244"/>
      <c r="E637" s="245">
        <f t="shared" si="9"/>
        <v>0</v>
      </c>
      <c r="F637" s="245"/>
      <c r="G637" s="245"/>
      <c r="H637" s="245"/>
      <c r="I637" s="245"/>
      <c r="J637" s="245"/>
      <c r="K637" s="245"/>
      <c r="L637" s="245"/>
      <c r="M637" s="245"/>
      <c r="N637" s="245"/>
      <c r="O637" s="245"/>
      <c r="P637" s="245"/>
      <c r="Q637" s="245"/>
      <c r="R637" s="245"/>
      <c r="S637" s="245"/>
      <c r="T637" s="248"/>
      <c r="U637" s="248"/>
      <c r="V637" s="248"/>
      <c r="W637" s="248"/>
      <c r="X637" s="248"/>
    </row>
    <row r="638" spans="1:24" ht="21.75" customHeight="1">
      <c r="A638" s="262"/>
      <c r="B638" s="253"/>
      <c r="C638" s="274"/>
      <c r="D638" s="244"/>
      <c r="E638" s="245">
        <f t="shared" si="9"/>
        <v>0</v>
      </c>
      <c r="F638" s="245"/>
      <c r="G638" s="245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8"/>
      <c r="U638" s="248"/>
      <c r="V638" s="248"/>
      <c r="W638" s="248"/>
      <c r="X638" s="248"/>
    </row>
    <row r="639" spans="1:24" ht="21.75" customHeight="1">
      <c r="A639" s="262"/>
      <c r="B639" s="253"/>
      <c r="C639" s="274"/>
      <c r="D639" s="244"/>
      <c r="E639" s="245">
        <f t="shared" si="9"/>
        <v>0</v>
      </c>
      <c r="F639" s="245"/>
      <c r="G639" s="245"/>
      <c r="H639" s="245"/>
      <c r="I639" s="245"/>
      <c r="J639" s="245"/>
      <c r="K639" s="245"/>
      <c r="L639" s="245"/>
      <c r="M639" s="245"/>
      <c r="N639" s="245"/>
      <c r="O639" s="245"/>
      <c r="P639" s="245"/>
      <c r="Q639" s="245"/>
      <c r="R639" s="245"/>
      <c r="S639" s="245"/>
      <c r="T639" s="248"/>
      <c r="U639" s="248"/>
      <c r="V639" s="248"/>
      <c r="W639" s="248"/>
      <c r="X639" s="248"/>
    </row>
    <row r="640" spans="1:24" ht="21.75" customHeight="1">
      <c r="A640" s="262"/>
      <c r="B640" s="253"/>
      <c r="C640" s="274"/>
      <c r="D640" s="244"/>
      <c r="E640" s="245">
        <f t="shared" si="9"/>
        <v>0</v>
      </c>
      <c r="F640" s="245"/>
      <c r="G640" s="245"/>
      <c r="H640" s="245"/>
      <c r="I640" s="245"/>
      <c r="J640" s="245"/>
      <c r="K640" s="245"/>
      <c r="L640" s="245"/>
      <c r="M640" s="245"/>
      <c r="N640" s="245"/>
      <c r="O640" s="245"/>
      <c r="P640" s="245"/>
      <c r="Q640" s="245"/>
      <c r="R640" s="245"/>
      <c r="S640" s="245"/>
      <c r="T640" s="248"/>
      <c r="U640" s="248"/>
      <c r="V640" s="248"/>
      <c r="W640" s="248"/>
      <c r="X640" s="248"/>
    </row>
    <row r="641" spans="1:24" ht="21.75" customHeight="1">
      <c r="A641" s="262"/>
      <c r="B641" s="253"/>
      <c r="C641" s="274"/>
      <c r="D641" s="244"/>
      <c r="E641" s="245">
        <f t="shared" si="9"/>
        <v>0</v>
      </c>
      <c r="F641" s="245"/>
      <c r="G641" s="245"/>
      <c r="H641" s="245"/>
      <c r="I641" s="245"/>
      <c r="J641" s="245"/>
      <c r="K641" s="245"/>
      <c r="L641" s="245"/>
      <c r="M641" s="245"/>
      <c r="N641" s="245"/>
      <c r="O641" s="245"/>
      <c r="P641" s="245"/>
      <c r="Q641" s="245"/>
      <c r="R641" s="245"/>
      <c r="S641" s="245"/>
      <c r="T641" s="248"/>
      <c r="U641" s="248"/>
      <c r="V641" s="248"/>
      <c r="W641" s="248"/>
      <c r="X641" s="248"/>
    </row>
    <row r="642" spans="1:24" ht="21.75" customHeight="1">
      <c r="A642" s="262"/>
      <c r="B642" s="253"/>
      <c r="C642" s="274"/>
      <c r="D642" s="244"/>
      <c r="E642" s="245">
        <f t="shared" si="9"/>
        <v>0</v>
      </c>
      <c r="F642" s="245"/>
      <c r="G642" s="245"/>
      <c r="H642" s="245"/>
      <c r="I642" s="245"/>
      <c r="J642" s="245"/>
      <c r="K642" s="245"/>
      <c r="L642" s="245"/>
      <c r="M642" s="245"/>
      <c r="N642" s="245"/>
      <c r="O642" s="245"/>
      <c r="P642" s="245"/>
      <c r="Q642" s="245"/>
      <c r="R642" s="245"/>
      <c r="S642" s="245"/>
      <c r="T642" s="248"/>
      <c r="U642" s="248"/>
      <c r="V642" s="248"/>
      <c r="W642" s="248"/>
      <c r="X642" s="248"/>
    </row>
    <row r="643" spans="1:24" ht="21.75" customHeight="1">
      <c r="A643" s="262"/>
      <c r="B643" s="253"/>
      <c r="C643" s="274"/>
      <c r="D643" s="244"/>
      <c r="E643" s="245">
        <f t="shared" si="9"/>
        <v>0</v>
      </c>
      <c r="F643" s="245"/>
      <c r="G643" s="245"/>
      <c r="H643" s="245"/>
      <c r="I643" s="245"/>
      <c r="J643" s="245"/>
      <c r="K643" s="245"/>
      <c r="L643" s="245"/>
      <c r="M643" s="245"/>
      <c r="N643" s="245"/>
      <c r="O643" s="245"/>
      <c r="P643" s="245"/>
      <c r="Q643" s="245"/>
      <c r="R643" s="245"/>
      <c r="S643" s="245"/>
      <c r="T643" s="248"/>
      <c r="U643" s="248"/>
      <c r="V643" s="248"/>
      <c r="W643" s="248"/>
      <c r="X643" s="248"/>
    </row>
    <row r="644" spans="1:24" ht="21.75" customHeight="1">
      <c r="A644" s="262"/>
      <c r="B644" s="253"/>
      <c r="C644" s="274"/>
      <c r="D644" s="244"/>
      <c r="E644" s="245">
        <f t="shared" si="9"/>
        <v>0</v>
      </c>
      <c r="F644" s="245"/>
      <c r="G644" s="245"/>
      <c r="H644" s="245"/>
      <c r="I644" s="245"/>
      <c r="J644" s="245"/>
      <c r="K644" s="245"/>
      <c r="L644" s="245"/>
      <c r="M644" s="245"/>
      <c r="N644" s="245"/>
      <c r="O644" s="245"/>
      <c r="P644" s="245"/>
      <c r="Q644" s="245"/>
      <c r="R644" s="245"/>
      <c r="S644" s="245"/>
      <c r="T644" s="248"/>
      <c r="U644" s="248"/>
      <c r="V644" s="248"/>
      <c r="W644" s="248"/>
      <c r="X644" s="248"/>
    </row>
    <row r="645" spans="1:24" ht="21.75" customHeight="1">
      <c r="A645" s="262"/>
      <c r="B645" s="253"/>
      <c r="C645" s="274"/>
      <c r="D645" s="244"/>
      <c r="E645" s="245">
        <f t="shared" ref="E645:E708" si="10">SUM(F656:T656)</f>
        <v>0</v>
      </c>
      <c r="F645" s="245"/>
      <c r="G645" s="245"/>
      <c r="H645" s="245"/>
      <c r="I645" s="245"/>
      <c r="J645" s="245"/>
      <c r="K645" s="245"/>
      <c r="L645" s="245"/>
      <c r="M645" s="245"/>
      <c r="N645" s="245"/>
      <c r="O645" s="245"/>
      <c r="P645" s="245"/>
      <c r="Q645" s="245"/>
      <c r="R645" s="245"/>
      <c r="S645" s="245"/>
      <c r="T645" s="248"/>
      <c r="U645" s="248"/>
      <c r="V645" s="248"/>
      <c r="W645" s="248"/>
      <c r="X645" s="248"/>
    </row>
    <row r="646" spans="1:24" ht="21.75" customHeight="1">
      <c r="A646" s="262"/>
      <c r="B646" s="253"/>
      <c r="C646" s="274"/>
      <c r="D646" s="244"/>
      <c r="E646" s="245">
        <f t="shared" si="10"/>
        <v>0</v>
      </c>
      <c r="F646" s="245"/>
      <c r="G646" s="245"/>
      <c r="H646" s="245"/>
      <c r="I646" s="245"/>
      <c r="J646" s="245"/>
      <c r="K646" s="245"/>
      <c r="L646" s="245"/>
      <c r="M646" s="245"/>
      <c r="N646" s="245"/>
      <c r="O646" s="245"/>
      <c r="P646" s="245"/>
      <c r="Q646" s="245"/>
      <c r="R646" s="245"/>
      <c r="S646" s="245"/>
      <c r="T646" s="248"/>
      <c r="U646" s="248"/>
      <c r="V646" s="248"/>
      <c r="W646" s="248"/>
      <c r="X646" s="248"/>
    </row>
    <row r="647" spans="1:24" ht="21.75" customHeight="1">
      <c r="A647" s="262"/>
      <c r="B647" s="253"/>
      <c r="C647" s="274"/>
      <c r="D647" s="244"/>
      <c r="E647" s="245">
        <f t="shared" si="10"/>
        <v>0</v>
      </c>
      <c r="F647" s="245"/>
      <c r="G647" s="245"/>
      <c r="H647" s="245"/>
      <c r="I647" s="245"/>
      <c r="J647" s="245"/>
      <c r="K647" s="245"/>
      <c r="L647" s="245"/>
      <c r="M647" s="245"/>
      <c r="N647" s="245"/>
      <c r="O647" s="245"/>
      <c r="P647" s="245"/>
      <c r="Q647" s="245"/>
      <c r="R647" s="245"/>
      <c r="S647" s="245"/>
      <c r="T647" s="248"/>
      <c r="U647" s="248"/>
      <c r="V647" s="248"/>
      <c r="W647" s="248"/>
      <c r="X647" s="248"/>
    </row>
    <row r="648" spans="1:24" ht="21.75" customHeight="1">
      <c r="A648" s="262"/>
      <c r="B648" s="253"/>
      <c r="C648" s="274"/>
      <c r="D648" s="244"/>
      <c r="E648" s="245">
        <f t="shared" si="10"/>
        <v>0</v>
      </c>
      <c r="F648" s="245"/>
      <c r="G648" s="245"/>
      <c r="H648" s="245"/>
      <c r="I648" s="245"/>
      <c r="J648" s="245"/>
      <c r="K648" s="245"/>
      <c r="L648" s="245"/>
      <c r="M648" s="245"/>
      <c r="N648" s="245"/>
      <c r="O648" s="245"/>
      <c r="P648" s="245"/>
      <c r="Q648" s="245"/>
      <c r="R648" s="245"/>
      <c r="S648" s="245"/>
      <c r="T648" s="248"/>
      <c r="U648" s="248"/>
      <c r="V648" s="248"/>
      <c r="W648" s="248"/>
      <c r="X648" s="248"/>
    </row>
    <row r="649" spans="1:24" ht="21.75" customHeight="1">
      <c r="A649" s="262"/>
      <c r="B649" s="253"/>
      <c r="C649" s="274"/>
      <c r="D649" s="244"/>
      <c r="E649" s="245">
        <f t="shared" si="10"/>
        <v>0</v>
      </c>
      <c r="F649" s="245"/>
      <c r="G649" s="245"/>
      <c r="H649" s="245"/>
      <c r="I649" s="245"/>
      <c r="J649" s="245"/>
      <c r="K649" s="245"/>
      <c r="L649" s="245"/>
      <c r="M649" s="245"/>
      <c r="N649" s="245"/>
      <c r="O649" s="245"/>
      <c r="P649" s="245"/>
      <c r="Q649" s="245"/>
      <c r="R649" s="245"/>
      <c r="S649" s="245"/>
      <c r="T649" s="248"/>
      <c r="U649" s="248"/>
      <c r="V649" s="248"/>
      <c r="W649" s="248"/>
      <c r="X649" s="248"/>
    </row>
    <row r="650" spans="1:24" ht="21.75" customHeight="1">
      <c r="A650" s="262"/>
      <c r="B650" s="253"/>
      <c r="C650" s="274"/>
      <c r="D650" s="244"/>
      <c r="E650" s="245">
        <f t="shared" si="10"/>
        <v>0</v>
      </c>
      <c r="F650" s="245"/>
      <c r="G650" s="245"/>
      <c r="H650" s="245"/>
      <c r="I650" s="245"/>
      <c r="J650" s="245"/>
      <c r="K650" s="245"/>
      <c r="L650" s="245"/>
      <c r="M650" s="245"/>
      <c r="N650" s="245"/>
      <c r="O650" s="245"/>
      <c r="P650" s="245"/>
      <c r="Q650" s="245"/>
      <c r="R650" s="245"/>
      <c r="S650" s="245"/>
      <c r="T650" s="248"/>
      <c r="U650" s="248"/>
      <c r="V650" s="248"/>
      <c r="W650" s="248"/>
      <c r="X650" s="248"/>
    </row>
    <row r="651" spans="1:24" ht="21.75" customHeight="1">
      <c r="A651" s="262"/>
      <c r="B651" s="253"/>
      <c r="C651" s="274"/>
      <c r="D651" s="244"/>
      <c r="E651" s="245">
        <f t="shared" si="10"/>
        <v>0</v>
      </c>
      <c r="F651" s="245"/>
      <c r="G651" s="245"/>
      <c r="H651" s="245"/>
      <c r="I651" s="245"/>
      <c r="J651" s="245"/>
      <c r="K651" s="245"/>
      <c r="L651" s="245"/>
      <c r="M651" s="245"/>
      <c r="N651" s="245"/>
      <c r="O651" s="245"/>
      <c r="P651" s="245"/>
      <c r="Q651" s="245"/>
      <c r="R651" s="245"/>
      <c r="S651" s="245"/>
      <c r="T651" s="248"/>
      <c r="U651" s="248"/>
      <c r="V651" s="248"/>
      <c r="W651" s="248"/>
      <c r="X651" s="248"/>
    </row>
    <row r="652" spans="1:24" ht="21.75" customHeight="1">
      <c r="A652" s="262"/>
      <c r="B652" s="253"/>
      <c r="C652" s="274"/>
      <c r="D652" s="244"/>
      <c r="E652" s="245">
        <f t="shared" si="10"/>
        <v>0</v>
      </c>
      <c r="F652" s="245"/>
      <c r="G652" s="245"/>
      <c r="H652" s="245"/>
      <c r="I652" s="245"/>
      <c r="J652" s="245"/>
      <c r="K652" s="245"/>
      <c r="L652" s="245"/>
      <c r="M652" s="245"/>
      <c r="N652" s="245"/>
      <c r="O652" s="245"/>
      <c r="P652" s="245"/>
      <c r="Q652" s="245"/>
      <c r="R652" s="245"/>
      <c r="S652" s="245"/>
      <c r="T652" s="248"/>
      <c r="U652" s="248"/>
      <c r="V652" s="248"/>
      <c r="W652" s="248"/>
      <c r="X652" s="248"/>
    </row>
    <row r="653" spans="1:24" ht="21.75" customHeight="1">
      <c r="A653" s="262"/>
      <c r="B653" s="253"/>
      <c r="C653" s="274"/>
      <c r="D653" s="244"/>
      <c r="E653" s="245">
        <f t="shared" si="10"/>
        <v>0</v>
      </c>
      <c r="F653" s="245"/>
      <c r="G653" s="245"/>
      <c r="H653" s="245"/>
      <c r="I653" s="245"/>
      <c r="J653" s="245"/>
      <c r="K653" s="245"/>
      <c r="L653" s="245"/>
      <c r="M653" s="245"/>
      <c r="N653" s="245"/>
      <c r="O653" s="245"/>
      <c r="P653" s="245"/>
      <c r="Q653" s="245"/>
      <c r="R653" s="245"/>
      <c r="S653" s="245"/>
      <c r="T653" s="248"/>
      <c r="U653" s="248"/>
      <c r="V653" s="248"/>
      <c r="W653" s="248"/>
      <c r="X653" s="248"/>
    </row>
    <row r="654" spans="1:24" ht="21.75" customHeight="1">
      <c r="A654" s="262"/>
      <c r="B654" s="253"/>
      <c r="C654" s="274"/>
      <c r="D654" s="244"/>
      <c r="E654" s="245">
        <f t="shared" si="10"/>
        <v>0</v>
      </c>
      <c r="F654" s="245"/>
      <c r="G654" s="245"/>
      <c r="H654" s="245"/>
      <c r="I654" s="245"/>
      <c r="J654" s="245"/>
      <c r="K654" s="245"/>
      <c r="L654" s="245"/>
      <c r="M654" s="245"/>
      <c r="N654" s="245"/>
      <c r="O654" s="245"/>
      <c r="P654" s="245"/>
      <c r="Q654" s="245"/>
      <c r="R654" s="245"/>
      <c r="S654" s="245"/>
      <c r="T654" s="248"/>
      <c r="U654" s="248"/>
      <c r="V654" s="248"/>
      <c r="W654" s="248"/>
      <c r="X654" s="248"/>
    </row>
    <row r="655" spans="1:24" ht="21.75" customHeight="1">
      <c r="A655" s="262"/>
      <c r="B655" s="253"/>
      <c r="C655" s="274"/>
      <c r="D655" s="244"/>
      <c r="E655" s="245">
        <f t="shared" si="10"/>
        <v>0</v>
      </c>
      <c r="F655" s="245"/>
      <c r="G655" s="245"/>
      <c r="H655" s="245"/>
      <c r="I655" s="245"/>
      <c r="J655" s="245"/>
      <c r="K655" s="245"/>
      <c r="L655" s="245"/>
      <c r="M655" s="245"/>
      <c r="N655" s="245"/>
      <c r="O655" s="245"/>
      <c r="P655" s="245"/>
      <c r="Q655" s="245"/>
      <c r="R655" s="245"/>
      <c r="S655" s="245"/>
      <c r="T655" s="248"/>
      <c r="U655" s="248"/>
      <c r="V655" s="248"/>
      <c r="W655" s="248"/>
      <c r="X655" s="248"/>
    </row>
    <row r="656" spans="1:24" ht="21.75" customHeight="1">
      <c r="A656" s="262"/>
      <c r="B656" s="253"/>
      <c r="C656" s="274"/>
      <c r="D656" s="244"/>
      <c r="E656" s="245">
        <f t="shared" si="10"/>
        <v>0</v>
      </c>
      <c r="F656" s="245"/>
      <c r="G656" s="245"/>
      <c r="H656" s="245"/>
      <c r="I656" s="245"/>
      <c r="J656" s="245"/>
      <c r="K656" s="245"/>
      <c r="L656" s="245"/>
      <c r="M656" s="245"/>
      <c r="N656" s="245"/>
      <c r="O656" s="245"/>
      <c r="P656" s="245"/>
      <c r="Q656" s="245"/>
      <c r="R656" s="245"/>
      <c r="S656" s="245"/>
      <c r="T656" s="248"/>
      <c r="U656" s="248"/>
      <c r="V656" s="248"/>
      <c r="W656" s="248"/>
      <c r="X656" s="248"/>
    </row>
    <row r="657" spans="1:24" ht="21.75" customHeight="1">
      <c r="A657" s="262"/>
      <c r="B657" s="253"/>
      <c r="C657" s="274"/>
      <c r="D657" s="244"/>
      <c r="E657" s="245">
        <f t="shared" si="10"/>
        <v>0</v>
      </c>
      <c r="F657" s="245"/>
      <c r="G657" s="245"/>
      <c r="H657" s="245"/>
      <c r="I657" s="245"/>
      <c r="J657" s="245"/>
      <c r="K657" s="245"/>
      <c r="L657" s="245"/>
      <c r="M657" s="245"/>
      <c r="N657" s="245"/>
      <c r="O657" s="245"/>
      <c r="P657" s="245"/>
      <c r="Q657" s="245"/>
      <c r="R657" s="245"/>
      <c r="S657" s="245"/>
      <c r="T657" s="248"/>
      <c r="U657" s="248"/>
      <c r="V657" s="248"/>
      <c r="W657" s="248"/>
      <c r="X657" s="248"/>
    </row>
    <row r="658" spans="1:24" ht="21.75" customHeight="1">
      <c r="A658" s="262"/>
      <c r="B658" s="253"/>
      <c r="C658" s="274"/>
      <c r="D658" s="244"/>
      <c r="E658" s="245">
        <f t="shared" si="10"/>
        <v>0</v>
      </c>
      <c r="F658" s="245"/>
      <c r="G658" s="245"/>
      <c r="H658" s="245"/>
      <c r="I658" s="245"/>
      <c r="J658" s="245"/>
      <c r="K658" s="245"/>
      <c r="L658" s="245"/>
      <c r="M658" s="245"/>
      <c r="N658" s="245"/>
      <c r="O658" s="245"/>
      <c r="P658" s="245"/>
      <c r="Q658" s="245"/>
      <c r="R658" s="245"/>
      <c r="S658" s="245"/>
      <c r="T658" s="248"/>
      <c r="U658" s="248"/>
      <c r="V658" s="248"/>
      <c r="W658" s="248"/>
      <c r="X658" s="248"/>
    </row>
    <row r="659" spans="1:24" ht="21.75" customHeight="1">
      <c r="A659" s="262"/>
      <c r="B659" s="253"/>
      <c r="C659" s="274"/>
      <c r="D659" s="244"/>
      <c r="E659" s="245">
        <f t="shared" si="10"/>
        <v>0</v>
      </c>
      <c r="F659" s="245"/>
      <c r="G659" s="245"/>
      <c r="H659" s="245"/>
      <c r="I659" s="245"/>
      <c r="J659" s="245"/>
      <c r="K659" s="245"/>
      <c r="L659" s="245"/>
      <c r="M659" s="245"/>
      <c r="N659" s="245"/>
      <c r="O659" s="245"/>
      <c r="P659" s="245"/>
      <c r="Q659" s="245"/>
      <c r="R659" s="245"/>
      <c r="S659" s="245"/>
      <c r="T659" s="248"/>
      <c r="U659" s="248"/>
      <c r="V659" s="248"/>
      <c r="W659" s="248"/>
      <c r="X659" s="248"/>
    </row>
    <row r="660" spans="1:24" ht="21.75" customHeight="1">
      <c r="A660" s="262"/>
      <c r="B660" s="253"/>
      <c r="C660" s="274"/>
      <c r="D660" s="244"/>
      <c r="E660" s="245">
        <f t="shared" si="10"/>
        <v>0</v>
      </c>
      <c r="F660" s="245"/>
      <c r="G660" s="245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8"/>
      <c r="U660" s="248"/>
      <c r="V660" s="248"/>
      <c r="W660" s="248"/>
      <c r="X660" s="248"/>
    </row>
    <row r="661" spans="1:24" ht="21.75" customHeight="1">
      <c r="A661" s="262"/>
      <c r="B661" s="253"/>
      <c r="C661" s="274"/>
      <c r="D661" s="244"/>
      <c r="E661" s="245">
        <f t="shared" si="10"/>
        <v>0</v>
      </c>
      <c r="F661" s="245"/>
      <c r="G661" s="245"/>
      <c r="H661" s="245"/>
      <c r="I661" s="245"/>
      <c r="J661" s="245"/>
      <c r="K661" s="245"/>
      <c r="L661" s="245"/>
      <c r="M661" s="245"/>
      <c r="N661" s="245"/>
      <c r="O661" s="245"/>
      <c r="P661" s="245"/>
      <c r="Q661" s="245"/>
      <c r="R661" s="245"/>
      <c r="S661" s="245"/>
      <c r="T661" s="248"/>
      <c r="U661" s="248"/>
      <c r="V661" s="248"/>
      <c r="W661" s="248"/>
      <c r="X661" s="248"/>
    </row>
    <row r="662" spans="1:24" ht="21.75" customHeight="1">
      <c r="A662" s="262"/>
      <c r="B662" s="253"/>
      <c r="C662" s="274"/>
      <c r="D662" s="244"/>
      <c r="E662" s="245">
        <f t="shared" si="10"/>
        <v>0</v>
      </c>
      <c r="F662" s="245"/>
      <c r="G662" s="245"/>
      <c r="H662" s="245"/>
      <c r="I662" s="245"/>
      <c r="J662" s="245"/>
      <c r="K662" s="245"/>
      <c r="L662" s="245"/>
      <c r="M662" s="245"/>
      <c r="N662" s="245"/>
      <c r="O662" s="245"/>
      <c r="P662" s="245"/>
      <c r="Q662" s="245"/>
      <c r="R662" s="245"/>
      <c r="S662" s="245"/>
      <c r="T662" s="248"/>
      <c r="U662" s="248"/>
      <c r="V662" s="248"/>
      <c r="W662" s="248"/>
      <c r="X662" s="248"/>
    </row>
    <row r="663" spans="1:24" ht="21.75" customHeight="1">
      <c r="A663" s="262"/>
      <c r="B663" s="253"/>
      <c r="C663" s="274"/>
      <c r="D663" s="244"/>
      <c r="E663" s="245">
        <f t="shared" si="10"/>
        <v>0</v>
      </c>
      <c r="F663" s="245"/>
      <c r="G663" s="245"/>
      <c r="H663" s="245"/>
      <c r="I663" s="245"/>
      <c r="J663" s="245"/>
      <c r="K663" s="245"/>
      <c r="L663" s="245"/>
      <c r="M663" s="245"/>
      <c r="N663" s="245"/>
      <c r="O663" s="245"/>
      <c r="P663" s="245"/>
      <c r="Q663" s="245"/>
      <c r="R663" s="245"/>
      <c r="S663" s="245"/>
      <c r="T663" s="248"/>
      <c r="U663" s="248"/>
      <c r="V663" s="248"/>
      <c r="W663" s="248"/>
      <c r="X663" s="248"/>
    </row>
    <row r="664" spans="1:24" ht="21.75" customHeight="1">
      <c r="A664" s="262"/>
      <c r="B664" s="253"/>
      <c r="C664" s="274"/>
      <c r="D664" s="244"/>
      <c r="E664" s="245">
        <f t="shared" si="10"/>
        <v>0</v>
      </c>
      <c r="F664" s="245"/>
      <c r="G664" s="245"/>
      <c r="H664" s="245"/>
      <c r="I664" s="245"/>
      <c r="J664" s="245"/>
      <c r="K664" s="245"/>
      <c r="L664" s="245"/>
      <c r="M664" s="245"/>
      <c r="N664" s="245"/>
      <c r="O664" s="245"/>
      <c r="P664" s="245"/>
      <c r="Q664" s="245"/>
      <c r="R664" s="245"/>
      <c r="S664" s="245"/>
      <c r="T664" s="248"/>
      <c r="U664" s="248"/>
      <c r="V664" s="248"/>
      <c r="W664" s="248"/>
      <c r="X664" s="248"/>
    </row>
    <row r="665" spans="1:24" ht="21.75" customHeight="1">
      <c r="A665" s="262"/>
      <c r="B665" s="253"/>
      <c r="C665" s="274"/>
      <c r="D665" s="244"/>
      <c r="E665" s="245">
        <f t="shared" si="10"/>
        <v>0</v>
      </c>
      <c r="F665" s="245"/>
      <c r="G665" s="245"/>
      <c r="H665" s="245"/>
      <c r="I665" s="245"/>
      <c r="J665" s="245"/>
      <c r="K665" s="245"/>
      <c r="L665" s="245"/>
      <c r="M665" s="245"/>
      <c r="N665" s="245"/>
      <c r="O665" s="245"/>
      <c r="P665" s="245"/>
      <c r="Q665" s="245"/>
      <c r="R665" s="245"/>
      <c r="S665" s="245"/>
      <c r="T665" s="248"/>
      <c r="U665" s="248"/>
      <c r="V665" s="248"/>
      <c r="W665" s="248"/>
      <c r="X665" s="248"/>
    </row>
    <row r="666" spans="1:24" ht="21.75" customHeight="1">
      <c r="A666" s="262"/>
      <c r="B666" s="253"/>
      <c r="C666" s="274"/>
      <c r="D666" s="244"/>
      <c r="E666" s="245">
        <f t="shared" si="10"/>
        <v>0</v>
      </c>
      <c r="F666" s="245"/>
      <c r="G666" s="245"/>
      <c r="H666" s="245"/>
      <c r="I666" s="245"/>
      <c r="J666" s="245"/>
      <c r="K666" s="245"/>
      <c r="L666" s="245"/>
      <c r="M666" s="245"/>
      <c r="N666" s="245"/>
      <c r="O666" s="245"/>
      <c r="P666" s="245"/>
      <c r="Q666" s="245"/>
      <c r="R666" s="245"/>
      <c r="S666" s="245"/>
      <c r="T666" s="248"/>
      <c r="U666" s="248"/>
      <c r="V666" s="248"/>
      <c r="W666" s="248"/>
      <c r="X666" s="248"/>
    </row>
    <row r="667" spans="1:24" ht="21.75" customHeight="1">
      <c r="A667" s="262"/>
      <c r="B667" s="253"/>
      <c r="C667" s="274"/>
      <c r="D667" s="244"/>
      <c r="E667" s="245">
        <f t="shared" si="10"/>
        <v>0</v>
      </c>
      <c r="F667" s="245"/>
      <c r="G667" s="245"/>
      <c r="H667" s="245"/>
      <c r="I667" s="245"/>
      <c r="J667" s="245"/>
      <c r="K667" s="245"/>
      <c r="L667" s="245"/>
      <c r="M667" s="245"/>
      <c r="N667" s="245"/>
      <c r="O667" s="245"/>
      <c r="P667" s="245"/>
      <c r="Q667" s="245"/>
      <c r="R667" s="245"/>
      <c r="S667" s="245"/>
      <c r="T667" s="248"/>
      <c r="U667" s="248"/>
      <c r="V667" s="248"/>
      <c r="W667" s="248"/>
      <c r="X667" s="248"/>
    </row>
    <row r="668" spans="1:24" ht="21.75" customHeight="1">
      <c r="A668" s="262"/>
      <c r="B668" s="253"/>
      <c r="C668" s="274"/>
      <c r="D668" s="244"/>
      <c r="E668" s="245">
        <f t="shared" si="10"/>
        <v>0</v>
      </c>
      <c r="F668" s="245"/>
      <c r="G668" s="245"/>
      <c r="H668" s="245"/>
      <c r="I668" s="245"/>
      <c r="J668" s="245"/>
      <c r="K668" s="245"/>
      <c r="L668" s="245"/>
      <c r="M668" s="245"/>
      <c r="N668" s="245"/>
      <c r="O668" s="245"/>
      <c r="P668" s="245"/>
      <c r="Q668" s="245"/>
      <c r="R668" s="245"/>
      <c r="S668" s="245"/>
      <c r="T668" s="248"/>
      <c r="U668" s="248"/>
      <c r="V668" s="248"/>
      <c r="W668" s="248"/>
      <c r="X668" s="248"/>
    </row>
    <row r="669" spans="1:24" ht="21.75" customHeight="1">
      <c r="A669" s="262"/>
      <c r="B669" s="253"/>
      <c r="C669" s="274"/>
      <c r="D669" s="244"/>
      <c r="E669" s="245">
        <f t="shared" si="10"/>
        <v>0</v>
      </c>
      <c r="F669" s="245"/>
      <c r="G669" s="245"/>
      <c r="H669" s="245"/>
      <c r="I669" s="245"/>
      <c r="J669" s="245"/>
      <c r="K669" s="245"/>
      <c r="L669" s="245"/>
      <c r="M669" s="245"/>
      <c r="N669" s="245"/>
      <c r="O669" s="245"/>
      <c r="P669" s="245"/>
      <c r="Q669" s="245"/>
      <c r="R669" s="245"/>
      <c r="S669" s="245"/>
      <c r="T669" s="248"/>
      <c r="U669" s="248"/>
      <c r="V669" s="248"/>
      <c r="W669" s="248"/>
      <c r="X669" s="248"/>
    </row>
    <row r="670" spans="1:24" ht="21.75" customHeight="1">
      <c r="A670" s="262"/>
      <c r="B670" s="253"/>
      <c r="C670" s="274"/>
      <c r="D670" s="244"/>
      <c r="E670" s="245">
        <f t="shared" si="10"/>
        <v>0</v>
      </c>
      <c r="F670" s="245"/>
      <c r="G670" s="245"/>
      <c r="H670" s="245"/>
      <c r="I670" s="245"/>
      <c r="J670" s="245"/>
      <c r="K670" s="245"/>
      <c r="L670" s="245"/>
      <c r="M670" s="245"/>
      <c r="N670" s="245"/>
      <c r="O670" s="245"/>
      <c r="P670" s="245"/>
      <c r="Q670" s="245"/>
      <c r="R670" s="245"/>
      <c r="S670" s="245"/>
      <c r="T670" s="248"/>
      <c r="U670" s="248"/>
      <c r="V670" s="248"/>
      <c r="W670" s="248"/>
      <c r="X670" s="248"/>
    </row>
    <row r="671" spans="1:24" ht="21.75" customHeight="1">
      <c r="A671" s="262"/>
      <c r="B671" s="253"/>
      <c r="C671" s="274"/>
      <c r="D671" s="244"/>
      <c r="E671" s="245">
        <f t="shared" si="10"/>
        <v>0</v>
      </c>
      <c r="F671" s="245"/>
      <c r="G671" s="245"/>
      <c r="H671" s="245"/>
      <c r="I671" s="245"/>
      <c r="J671" s="245"/>
      <c r="K671" s="245"/>
      <c r="L671" s="245"/>
      <c r="M671" s="245"/>
      <c r="N671" s="245"/>
      <c r="O671" s="245"/>
      <c r="P671" s="245"/>
      <c r="Q671" s="245"/>
      <c r="R671" s="245"/>
      <c r="S671" s="245"/>
      <c r="T671" s="248"/>
      <c r="U671" s="248"/>
      <c r="V671" s="248"/>
      <c r="W671" s="248"/>
      <c r="X671" s="248"/>
    </row>
    <row r="672" spans="1:24" ht="21.75" customHeight="1">
      <c r="A672" s="262"/>
      <c r="B672" s="253"/>
      <c r="C672" s="274"/>
      <c r="D672" s="244"/>
      <c r="E672" s="245">
        <f t="shared" si="10"/>
        <v>0</v>
      </c>
      <c r="F672" s="245"/>
      <c r="G672" s="245"/>
      <c r="H672" s="245"/>
      <c r="I672" s="245"/>
      <c r="J672" s="245"/>
      <c r="K672" s="245"/>
      <c r="L672" s="245"/>
      <c r="M672" s="245"/>
      <c r="N672" s="245"/>
      <c r="O672" s="245"/>
      <c r="P672" s="245"/>
      <c r="Q672" s="245"/>
      <c r="R672" s="245"/>
      <c r="S672" s="245"/>
      <c r="T672" s="248"/>
      <c r="U672" s="248"/>
      <c r="V672" s="248"/>
      <c r="W672" s="248"/>
      <c r="X672" s="248"/>
    </row>
    <row r="673" spans="1:24" ht="21.75" customHeight="1">
      <c r="A673" s="262"/>
      <c r="B673" s="253"/>
      <c r="C673" s="274"/>
      <c r="D673" s="244"/>
      <c r="E673" s="245">
        <f t="shared" si="10"/>
        <v>0</v>
      </c>
      <c r="F673" s="245"/>
      <c r="G673" s="245"/>
      <c r="H673" s="245"/>
      <c r="I673" s="245"/>
      <c r="J673" s="245"/>
      <c r="K673" s="245"/>
      <c r="L673" s="245"/>
      <c r="M673" s="245"/>
      <c r="N673" s="245"/>
      <c r="O673" s="245"/>
      <c r="P673" s="245"/>
      <c r="Q673" s="245"/>
      <c r="R673" s="245"/>
      <c r="S673" s="245"/>
      <c r="T673" s="248"/>
      <c r="U673" s="248"/>
      <c r="V673" s="248"/>
      <c r="W673" s="248"/>
      <c r="X673" s="248"/>
    </row>
    <row r="674" spans="1:24" ht="21.75" customHeight="1">
      <c r="A674" s="262"/>
      <c r="B674" s="253"/>
      <c r="C674" s="274"/>
      <c r="D674" s="244"/>
      <c r="E674" s="245">
        <f t="shared" si="10"/>
        <v>0</v>
      </c>
      <c r="F674" s="245"/>
      <c r="G674" s="245"/>
      <c r="H674" s="245"/>
      <c r="I674" s="245"/>
      <c r="J674" s="245"/>
      <c r="K674" s="245"/>
      <c r="L674" s="245"/>
      <c r="M674" s="245"/>
      <c r="N674" s="245"/>
      <c r="O674" s="245"/>
      <c r="P674" s="245"/>
      <c r="Q674" s="245"/>
      <c r="R674" s="245"/>
      <c r="S674" s="245"/>
      <c r="T674" s="248"/>
      <c r="U674" s="248"/>
      <c r="V674" s="248"/>
      <c r="W674" s="248"/>
      <c r="X674" s="248"/>
    </row>
    <row r="675" spans="1:24" ht="21.75" customHeight="1">
      <c r="A675" s="262"/>
      <c r="B675" s="253"/>
      <c r="C675" s="274"/>
      <c r="D675" s="244"/>
      <c r="E675" s="245">
        <f t="shared" si="10"/>
        <v>0</v>
      </c>
      <c r="F675" s="245"/>
      <c r="G675" s="245"/>
      <c r="H675" s="245"/>
      <c r="I675" s="245"/>
      <c r="J675" s="245"/>
      <c r="K675" s="245"/>
      <c r="L675" s="245"/>
      <c r="M675" s="245"/>
      <c r="N675" s="245"/>
      <c r="O675" s="245"/>
      <c r="P675" s="245"/>
      <c r="Q675" s="245"/>
      <c r="R675" s="245"/>
      <c r="S675" s="245"/>
      <c r="T675" s="248"/>
      <c r="U675" s="248"/>
      <c r="V675" s="248"/>
      <c r="W675" s="248"/>
      <c r="X675" s="248"/>
    </row>
    <row r="676" spans="1:24" ht="21.75" customHeight="1">
      <c r="A676" s="262"/>
      <c r="B676" s="253"/>
      <c r="C676" s="274"/>
      <c r="D676" s="244"/>
      <c r="E676" s="245">
        <f t="shared" si="10"/>
        <v>0</v>
      </c>
      <c r="F676" s="245"/>
      <c r="G676" s="245"/>
      <c r="H676" s="245"/>
      <c r="I676" s="245"/>
      <c r="J676" s="245"/>
      <c r="K676" s="245"/>
      <c r="L676" s="245"/>
      <c r="M676" s="245"/>
      <c r="N676" s="245"/>
      <c r="O676" s="245"/>
      <c r="P676" s="245"/>
      <c r="Q676" s="245"/>
      <c r="R676" s="245"/>
      <c r="S676" s="245"/>
      <c r="T676" s="248"/>
      <c r="U676" s="248"/>
      <c r="V676" s="248"/>
      <c r="W676" s="248"/>
      <c r="X676" s="248"/>
    </row>
    <row r="677" spans="1:24" ht="21.75" customHeight="1">
      <c r="A677" s="262"/>
      <c r="B677" s="253"/>
      <c r="C677" s="274"/>
      <c r="D677" s="244"/>
      <c r="E677" s="245">
        <f t="shared" si="10"/>
        <v>0</v>
      </c>
      <c r="F677" s="245"/>
      <c r="G677" s="245"/>
      <c r="H677" s="245"/>
      <c r="I677" s="245"/>
      <c r="J677" s="245"/>
      <c r="K677" s="245"/>
      <c r="L677" s="245"/>
      <c r="M677" s="245"/>
      <c r="N677" s="245"/>
      <c r="O677" s="245"/>
      <c r="P677" s="245"/>
      <c r="Q677" s="245"/>
      <c r="R677" s="245"/>
      <c r="S677" s="245"/>
      <c r="T677" s="248"/>
      <c r="U677" s="248"/>
      <c r="V677" s="248"/>
      <c r="W677" s="248"/>
      <c r="X677" s="248"/>
    </row>
    <row r="678" spans="1:24" ht="21.75" customHeight="1">
      <c r="A678" s="262"/>
      <c r="B678" s="253"/>
      <c r="C678" s="274"/>
      <c r="D678" s="244"/>
      <c r="E678" s="245">
        <f t="shared" si="10"/>
        <v>0</v>
      </c>
      <c r="F678" s="245"/>
      <c r="G678" s="245"/>
      <c r="H678" s="245"/>
      <c r="I678" s="245"/>
      <c r="J678" s="245"/>
      <c r="K678" s="245"/>
      <c r="L678" s="245"/>
      <c r="M678" s="245"/>
      <c r="N678" s="245"/>
      <c r="O678" s="245"/>
      <c r="P678" s="245"/>
      <c r="Q678" s="245"/>
      <c r="R678" s="245"/>
      <c r="S678" s="245"/>
      <c r="T678" s="248"/>
      <c r="U678" s="248"/>
      <c r="V678" s="248"/>
      <c r="W678" s="248"/>
      <c r="X678" s="248"/>
    </row>
    <row r="679" spans="1:24" ht="21.75" customHeight="1">
      <c r="A679" s="262"/>
      <c r="B679" s="253"/>
      <c r="C679" s="274"/>
      <c r="D679" s="244"/>
      <c r="E679" s="245">
        <f t="shared" si="10"/>
        <v>0</v>
      </c>
      <c r="F679" s="245"/>
      <c r="G679" s="245"/>
      <c r="H679" s="245"/>
      <c r="I679" s="245"/>
      <c r="J679" s="245"/>
      <c r="K679" s="245"/>
      <c r="L679" s="245"/>
      <c r="M679" s="245"/>
      <c r="N679" s="245"/>
      <c r="O679" s="245"/>
      <c r="P679" s="245"/>
      <c r="Q679" s="245"/>
      <c r="R679" s="245"/>
      <c r="S679" s="245"/>
      <c r="T679" s="248"/>
      <c r="U679" s="248"/>
      <c r="V679" s="248"/>
      <c r="W679" s="248"/>
      <c r="X679" s="248"/>
    </row>
    <row r="680" spans="1:24" ht="21.75" customHeight="1">
      <c r="A680" s="262"/>
      <c r="B680" s="253"/>
      <c r="C680" s="274"/>
      <c r="D680" s="244"/>
      <c r="E680" s="245">
        <f t="shared" si="10"/>
        <v>0</v>
      </c>
      <c r="F680" s="245"/>
      <c r="G680" s="245"/>
      <c r="H680" s="245"/>
      <c r="I680" s="245"/>
      <c r="J680" s="245"/>
      <c r="K680" s="245"/>
      <c r="L680" s="245"/>
      <c r="M680" s="245"/>
      <c r="N680" s="245"/>
      <c r="O680" s="245"/>
      <c r="P680" s="245"/>
      <c r="Q680" s="245"/>
      <c r="R680" s="245"/>
      <c r="S680" s="245"/>
      <c r="T680" s="248"/>
      <c r="U680" s="248"/>
      <c r="V680" s="248"/>
      <c r="W680" s="248"/>
      <c r="X680" s="248"/>
    </row>
    <row r="681" spans="1:24" ht="21.75" customHeight="1">
      <c r="A681" s="262"/>
      <c r="B681" s="253"/>
      <c r="C681" s="274"/>
      <c r="D681" s="244"/>
      <c r="E681" s="245">
        <f t="shared" si="10"/>
        <v>0</v>
      </c>
      <c r="F681" s="245"/>
      <c r="G681" s="245"/>
      <c r="H681" s="245"/>
      <c r="I681" s="245"/>
      <c r="J681" s="245"/>
      <c r="K681" s="245"/>
      <c r="L681" s="245"/>
      <c r="M681" s="245"/>
      <c r="N681" s="245"/>
      <c r="O681" s="245"/>
      <c r="P681" s="245"/>
      <c r="Q681" s="245"/>
      <c r="R681" s="245"/>
      <c r="S681" s="245"/>
      <c r="T681" s="248"/>
      <c r="U681" s="248"/>
      <c r="V681" s="248"/>
      <c r="W681" s="248"/>
      <c r="X681" s="248"/>
    </row>
    <row r="682" spans="1:24" ht="21.75" customHeight="1">
      <c r="A682" s="262"/>
      <c r="B682" s="253"/>
      <c r="C682" s="274"/>
      <c r="D682" s="244"/>
      <c r="E682" s="245">
        <f t="shared" si="10"/>
        <v>0</v>
      </c>
      <c r="F682" s="245"/>
      <c r="G682" s="245"/>
      <c r="H682" s="245"/>
      <c r="I682" s="245"/>
      <c r="J682" s="245"/>
      <c r="K682" s="245"/>
      <c r="L682" s="245"/>
      <c r="M682" s="245"/>
      <c r="N682" s="245"/>
      <c r="O682" s="245"/>
      <c r="P682" s="245"/>
      <c r="Q682" s="245"/>
      <c r="R682" s="245"/>
      <c r="S682" s="245"/>
      <c r="T682" s="248"/>
      <c r="U682" s="248"/>
      <c r="V682" s="248"/>
      <c r="W682" s="248"/>
      <c r="X682" s="248"/>
    </row>
    <row r="683" spans="1:24" ht="21.75" customHeight="1">
      <c r="A683" s="262"/>
      <c r="B683" s="253"/>
      <c r="C683" s="274"/>
      <c r="D683" s="244"/>
      <c r="E683" s="245">
        <f t="shared" si="10"/>
        <v>0</v>
      </c>
      <c r="F683" s="245"/>
      <c r="G683" s="245"/>
      <c r="H683" s="245"/>
      <c r="I683" s="245"/>
      <c r="J683" s="245"/>
      <c r="K683" s="245"/>
      <c r="L683" s="245"/>
      <c r="M683" s="245"/>
      <c r="N683" s="245"/>
      <c r="O683" s="245"/>
      <c r="P683" s="245"/>
      <c r="Q683" s="245"/>
      <c r="R683" s="245"/>
      <c r="S683" s="245"/>
      <c r="T683" s="248"/>
      <c r="U683" s="248"/>
      <c r="V683" s="248"/>
      <c r="W683" s="248"/>
      <c r="X683" s="248"/>
    </row>
    <row r="684" spans="1:24" ht="21.75" customHeight="1">
      <c r="A684" s="262"/>
      <c r="B684" s="253"/>
      <c r="C684" s="274"/>
      <c r="D684" s="244"/>
      <c r="E684" s="245">
        <f t="shared" si="10"/>
        <v>0</v>
      </c>
      <c r="F684" s="245"/>
      <c r="G684" s="245"/>
      <c r="H684" s="245"/>
      <c r="I684" s="245"/>
      <c r="J684" s="245"/>
      <c r="K684" s="245"/>
      <c r="L684" s="245"/>
      <c r="M684" s="245"/>
      <c r="N684" s="245"/>
      <c r="O684" s="245"/>
      <c r="P684" s="245"/>
      <c r="Q684" s="245"/>
      <c r="R684" s="245"/>
      <c r="S684" s="245"/>
      <c r="T684" s="248"/>
      <c r="U684" s="248"/>
      <c r="V684" s="248"/>
      <c r="W684" s="248"/>
      <c r="X684" s="248"/>
    </row>
    <row r="685" spans="1:24" ht="21.75" customHeight="1">
      <c r="A685" s="262"/>
      <c r="B685" s="253"/>
      <c r="C685" s="274"/>
      <c r="D685" s="244"/>
      <c r="E685" s="245">
        <f t="shared" si="10"/>
        <v>0</v>
      </c>
      <c r="F685" s="245"/>
      <c r="G685" s="245"/>
      <c r="H685" s="245"/>
      <c r="I685" s="245"/>
      <c r="J685" s="245"/>
      <c r="K685" s="245"/>
      <c r="L685" s="245"/>
      <c r="M685" s="245"/>
      <c r="N685" s="245"/>
      <c r="O685" s="245"/>
      <c r="P685" s="245"/>
      <c r="Q685" s="245"/>
      <c r="R685" s="245"/>
      <c r="S685" s="245"/>
      <c r="T685" s="248"/>
      <c r="U685" s="248"/>
      <c r="V685" s="248"/>
      <c r="W685" s="248"/>
      <c r="X685" s="248"/>
    </row>
    <row r="686" spans="1:24" ht="21.75" customHeight="1">
      <c r="A686" s="262"/>
      <c r="B686" s="253"/>
      <c r="C686" s="274"/>
      <c r="D686" s="244"/>
      <c r="E686" s="245">
        <f t="shared" si="10"/>
        <v>0</v>
      </c>
      <c r="F686" s="245"/>
      <c r="G686" s="245"/>
      <c r="H686" s="245"/>
      <c r="I686" s="245"/>
      <c r="J686" s="245"/>
      <c r="K686" s="245"/>
      <c r="L686" s="245"/>
      <c r="M686" s="245"/>
      <c r="N686" s="245"/>
      <c r="O686" s="245"/>
      <c r="P686" s="245"/>
      <c r="Q686" s="245"/>
      <c r="R686" s="245"/>
      <c r="S686" s="245"/>
      <c r="T686" s="248"/>
      <c r="U686" s="248"/>
      <c r="V686" s="248"/>
      <c r="W686" s="248"/>
      <c r="X686" s="248"/>
    </row>
    <row r="687" spans="1:24" ht="21.75" customHeight="1">
      <c r="A687" s="262"/>
      <c r="B687" s="253"/>
      <c r="C687" s="274"/>
      <c r="D687" s="244"/>
      <c r="E687" s="245">
        <f t="shared" si="10"/>
        <v>0</v>
      </c>
      <c r="F687" s="245"/>
      <c r="G687" s="245"/>
      <c r="H687" s="245"/>
      <c r="I687" s="245"/>
      <c r="J687" s="245"/>
      <c r="K687" s="245"/>
      <c r="L687" s="245"/>
      <c r="M687" s="245"/>
      <c r="N687" s="245"/>
      <c r="O687" s="245"/>
      <c r="P687" s="245"/>
      <c r="Q687" s="245"/>
      <c r="R687" s="245"/>
      <c r="S687" s="245"/>
      <c r="T687" s="248"/>
      <c r="U687" s="248"/>
      <c r="V687" s="248"/>
      <c r="W687" s="248"/>
      <c r="X687" s="248"/>
    </row>
    <row r="688" spans="1:24" ht="21.75" customHeight="1">
      <c r="A688" s="262"/>
      <c r="B688" s="253"/>
      <c r="C688" s="274"/>
      <c r="D688" s="244"/>
      <c r="E688" s="245">
        <f t="shared" si="10"/>
        <v>0</v>
      </c>
      <c r="F688" s="245"/>
      <c r="G688" s="245"/>
      <c r="H688" s="245"/>
      <c r="I688" s="245"/>
      <c r="J688" s="245"/>
      <c r="K688" s="245"/>
      <c r="L688" s="245"/>
      <c r="M688" s="245"/>
      <c r="N688" s="245"/>
      <c r="O688" s="245"/>
      <c r="P688" s="245"/>
      <c r="Q688" s="245"/>
      <c r="R688" s="245"/>
      <c r="S688" s="245"/>
      <c r="T688" s="248"/>
      <c r="U688" s="248"/>
      <c r="V688" s="248"/>
      <c r="W688" s="248"/>
      <c r="X688" s="248"/>
    </row>
    <row r="689" spans="1:24" ht="21.75" customHeight="1">
      <c r="A689" s="262"/>
      <c r="B689" s="253"/>
      <c r="C689" s="274"/>
      <c r="D689" s="244"/>
      <c r="E689" s="245">
        <f t="shared" si="10"/>
        <v>0</v>
      </c>
      <c r="F689" s="245"/>
      <c r="G689" s="245"/>
      <c r="H689" s="245"/>
      <c r="I689" s="245"/>
      <c r="J689" s="245"/>
      <c r="K689" s="245"/>
      <c r="L689" s="245"/>
      <c r="M689" s="245"/>
      <c r="N689" s="245"/>
      <c r="O689" s="245"/>
      <c r="P689" s="245"/>
      <c r="Q689" s="245"/>
      <c r="R689" s="245"/>
      <c r="S689" s="245"/>
      <c r="T689" s="248"/>
      <c r="U689" s="248"/>
      <c r="V689" s="248"/>
      <c r="W689" s="248"/>
      <c r="X689" s="248"/>
    </row>
    <row r="690" spans="1:24" ht="21.75" customHeight="1">
      <c r="A690" s="262"/>
      <c r="B690" s="253"/>
      <c r="C690" s="274"/>
      <c r="D690" s="244"/>
      <c r="E690" s="245">
        <f t="shared" si="10"/>
        <v>0</v>
      </c>
      <c r="F690" s="245"/>
      <c r="G690" s="245"/>
      <c r="H690" s="245"/>
      <c r="I690" s="245"/>
      <c r="J690" s="245"/>
      <c r="K690" s="245"/>
      <c r="L690" s="245"/>
      <c r="M690" s="245"/>
      <c r="N690" s="245"/>
      <c r="O690" s="245"/>
      <c r="P690" s="245"/>
      <c r="Q690" s="245"/>
      <c r="R690" s="245"/>
      <c r="S690" s="245"/>
      <c r="T690" s="248"/>
      <c r="U690" s="248"/>
      <c r="V690" s="248"/>
      <c r="W690" s="248"/>
      <c r="X690" s="248"/>
    </row>
    <row r="691" spans="1:24" ht="21.75" customHeight="1">
      <c r="A691" s="262"/>
      <c r="B691" s="253"/>
      <c r="C691" s="274"/>
      <c r="D691" s="244"/>
      <c r="E691" s="245">
        <f t="shared" si="10"/>
        <v>0</v>
      </c>
      <c r="F691" s="245"/>
      <c r="G691" s="245"/>
      <c r="H691" s="245"/>
      <c r="I691" s="245"/>
      <c r="J691" s="245"/>
      <c r="K691" s="245"/>
      <c r="L691" s="245"/>
      <c r="M691" s="245"/>
      <c r="N691" s="245"/>
      <c r="O691" s="245"/>
      <c r="P691" s="245"/>
      <c r="Q691" s="245"/>
      <c r="R691" s="245"/>
      <c r="S691" s="245"/>
      <c r="T691" s="248"/>
      <c r="U691" s="248"/>
      <c r="V691" s="248"/>
      <c r="W691" s="248"/>
      <c r="X691" s="248"/>
    </row>
    <row r="692" spans="1:24" ht="21.75" customHeight="1">
      <c r="A692" s="262"/>
      <c r="B692" s="253"/>
      <c r="C692" s="274"/>
      <c r="D692" s="244"/>
      <c r="E692" s="245">
        <f t="shared" si="10"/>
        <v>0</v>
      </c>
      <c r="F692" s="245"/>
      <c r="G692" s="245"/>
      <c r="H692" s="245"/>
      <c r="I692" s="245"/>
      <c r="J692" s="245"/>
      <c r="K692" s="245"/>
      <c r="L692" s="245"/>
      <c r="M692" s="245"/>
      <c r="N692" s="245"/>
      <c r="O692" s="245"/>
      <c r="P692" s="245"/>
      <c r="Q692" s="245"/>
      <c r="R692" s="245"/>
      <c r="S692" s="245"/>
      <c r="T692" s="248"/>
      <c r="U692" s="248"/>
      <c r="V692" s="248"/>
      <c r="W692" s="248"/>
      <c r="X692" s="248"/>
    </row>
    <row r="693" spans="1:24" ht="21.75" customHeight="1">
      <c r="A693" s="262"/>
      <c r="B693" s="253"/>
      <c r="C693" s="274"/>
      <c r="D693" s="244"/>
      <c r="E693" s="245">
        <f t="shared" si="10"/>
        <v>0</v>
      </c>
      <c r="F693" s="245"/>
      <c r="G693" s="245"/>
      <c r="H693" s="245"/>
      <c r="I693" s="245"/>
      <c r="J693" s="245"/>
      <c r="K693" s="245"/>
      <c r="L693" s="245"/>
      <c r="M693" s="245"/>
      <c r="N693" s="245"/>
      <c r="O693" s="245"/>
      <c r="P693" s="245"/>
      <c r="Q693" s="245"/>
      <c r="R693" s="245"/>
      <c r="S693" s="245"/>
      <c r="T693" s="248"/>
      <c r="U693" s="248"/>
      <c r="V693" s="248"/>
      <c r="W693" s="248"/>
      <c r="X693" s="248"/>
    </row>
    <row r="694" spans="1:24" ht="21.75" customHeight="1">
      <c r="A694" s="262"/>
      <c r="B694" s="253"/>
      <c r="C694" s="274"/>
      <c r="D694" s="244"/>
      <c r="E694" s="245">
        <f t="shared" si="10"/>
        <v>0</v>
      </c>
      <c r="F694" s="245"/>
      <c r="G694" s="245"/>
      <c r="H694" s="245"/>
      <c r="I694" s="245"/>
      <c r="J694" s="245"/>
      <c r="K694" s="245"/>
      <c r="L694" s="245"/>
      <c r="M694" s="245"/>
      <c r="N694" s="245"/>
      <c r="O694" s="245"/>
      <c r="P694" s="245"/>
      <c r="Q694" s="245"/>
      <c r="R694" s="245"/>
      <c r="S694" s="245"/>
      <c r="T694" s="248"/>
      <c r="U694" s="248"/>
      <c r="V694" s="248"/>
      <c r="W694" s="248"/>
      <c r="X694" s="248"/>
    </row>
    <row r="695" spans="1:24" ht="21.75" customHeight="1">
      <c r="A695" s="262"/>
      <c r="B695" s="253"/>
      <c r="C695" s="274"/>
      <c r="D695" s="244"/>
      <c r="E695" s="245">
        <f t="shared" si="10"/>
        <v>0</v>
      </c>
      <c r="F695" s="245"/>
      <c r="G695" s="245"/>
      <c r="H695" s="245"/>
      <c r="I695" s="245"/>
      <c r="J695" s="245"/>
      <c r="K695" s="245"/>
      <c r="L695" s="245"/>
      <c r="M695" s="245"/>
      <c r="N695" s="245"/>
      <c r="O695" s="245"/>
      <c r="P695" s="245"/>
      <c r="Q695" s="245"/>
      <c r="R695" s="245"/>
      <c r="S695" s="245"/>
      <c r="T695" s="248"/>
      <c r="U695" s="248"/>
      <c r="V695" s="248"/>
      <c r="W695" s="248"/>
      <c r="X695" s="248"/>
    </row>
    <row r="696" spans="1:24" ht="21.75" customHeight="1">
      <c r="A696" s="262"/>
      <c r="B696" s="253"/>
      <c r="C696" s="274"/>
      <c r="D696" s="244"/>
      <c r="E696" s="245">
        <f t="shared" si="10"/>
        <v>0</v>
      </c>
      <c r="F696" s="245"/>
      <c r="G696" s="245"/>
      <c r="H696" s="245"/>
      <c r="I696" s="245"/>
      <c r="J696" s="245"/>
      <c r="K696" s="245"/>
      <c r="L696" s="245"/>
      <c r="M696" s="245"/>
      <c r="N696" s="245"/>
      <c r="O696" s="245"/>
      <c r="P696" s="245"/>
      <c r="Q696" s="245"/>
      <c r="R696" s="245"/>
      <c r="S696" s="245"/>
      <c r="T696" s="248"/>
      <c r="U696" s="248"/>
      <c r="V696" s="248"/>
      <c r="W696" s="248"/>
      <c r="X696" s="248"/>
    </row>
    <row r="697" spans="1:24" ht="21.75" customHeight="1">
      <c r="A697" s="262"/>
      <c r="B697" s="253"/>
      <c r="C697" s="274"/>
      <c r="D697" s="244"/>
      <c r="E697" s="245">
        <f t="shared" si="10"/>
        <v>0</v>
      </c>
      <c r="F697" s="245"/>
      <c r="G697" s="245"/>
      <c r="H697" s="245"/>
      <c r="I697" s="245"/>
      <c r="J697" s="245"/>
      <c r="K697" s="245"/>
      <c r="L697" s="245"/>
      <c r="M697" s="245"/>
      <c r="N697" s="245"/>
      <c r="O697" s="245"/>
      <c r="P697" s="245"/>
      <c r="Q697" s="245"/>
      <c r="R697" s="245"/>
      <c r="S697" s="245"/>
      <c r="T697" s="248"/>
      <c r="U697" s="248"/>
      <c r="V697" s="248"/>
      <c r="W697" s="248"/>
      <c r="X697" s="248"/>
    </row>
    <row r="698" spans="1:24" ht="21.75" customHeight="1">
      <c r="A698" s="262"/>
      <c r="B698" s="253"/>
      <c r="C698" s="274"/>
      <c r="D698" s="244"/>
      <c r="E698" s="245">
        <f t="shared" si="10"/>
        <v>0</v>
      </c>
      <c r="F698" s="245"/>
      <c r="G698" s="245"/>
      <c r="H698" s="245"/>
      <c r="I698" s="245"/>
      <c r="J698" s="245"/>
      <c r="K698" s="245"/>
      <c r="L698" s="245"/>
      <c r="M698" s="245"/>
      <c r="N698" s="245"/>
      <c r="O698" s="245"/>
      <c r="P698" s="245"/>
      <c r="Q698" s="245"/>
      <c r="R698" s="245"/>
      <c r="S698" s="245"/>
      <c r="T698" s="248"/>
      <c r="U698" s="248"/>
      <c r="V698" s="248"/>
      <c r="W698" s="248"/>
      <c r="X698" s="248"/>
    </row>
    <row r="699" spans="1:24" ht="21.75" customHeight="1">
      <c r="A699" s="262"/>
      <c r="B699" s="253"/>
      <c r="C699" s="274"/>
      <c r="D699" s="244"/>
      <c r="E699" s="245">
        <f t="shared" si="10"/>
        <v>0</v>
      </c>
      <c r="F699" s="245"/>
      <c r="G699" s="245"/>
      <c r="H699" s="245"/>
      <c r="I699" s="245"/>
      <c r="J699" s="245"/>
      <c r="K699" s="245"/>
      <c r="L699" s="245"/>
      <c r="M699" s="245"/>
      <c r="N699" s="245"/>
      <c r="O699" s="245"/>
      <c r="P699" s="245"/>
      <c r="Q699" s="245"/>
      <c r="R699" s="245"/>
      <c r="S699" s="245"/>
      <c r="T699" s="248"/>
      <c r="U699" s="248"/>
      <c r="V699" s="248"/>
      <c r="W699" s="248"/>
      <c r="X699" s="248"/>
    </row>
    <row r="700" spans="1:24" ht="21.75" customHeight="1">
      <c r="A700" s="262"/>
      <c r="B700" s="253"/>
      <c r="C700" s="274"/>
      <c r="D700" s="244"/>
      <c r="E700" s="245">
        <f t="shared" si="10"/>
        <v>0</v>
      </c>
      <c r="F700" s="245"/>
      <c r="G700" s="245"/>
      <c r="H700" s="245"/>
      <c r="I700" s="245"/>
      <c r="J700" s="245"/>
      <c r="K700" s="245"/>
      <c r="L700" s="245"/>
      <c r="M700" s="245"/>
      <c r="N700" s="245"/>
      <c r="O700" s="245"/>
      <c r="P700" s="245"/>
      <c r="Q700" s="245"/>
      <c r="R700" s="245"/>
      <c r="S700" s="245"/>
      <c r="T700" s="248"/>
      <c r="U700" s="248"/>
      <c r="V700" s="248"/>
      <c r="W700" s="248"/>
      <c r="X700" s="248"/>
    </row>
    <row r="701" spans="1:24" ht="21.75" customHeight="1">
      <c r="A701" s="262"/>
      <c r="B701" s="253"/>
      <c r="C701" s="274"/>
      <c r="D701" s="244"/>
      <c r="E701" s="245">
        <f t="shared" si="10"/>
        <v>0</v>
      </c>
      <c r="F701" s="245"/>
      <c r="G701" s="245"/>
      <c r="H701" s="245"/>
      <c r="I701" s="245"/>
      <c r="J701" s="245"/>
      <c r="K701" s="245"/>
      <c r="L701" s="245"/>
      <c r="M701" s="245"/>
      <c r="N701" s="245"/>
      <c r="O701" s="245"/>
      <c r="P701" s="245"/>
      <c r="Q701" s="245"/>
      <c r="R701" s="245"/>
      <c r="S701" s="245"/>
      <c r="T701" s="248"/>
      <c r="U701" s="248"/>
      <c r="V701" s="248"/>
      <c r="W701" s="248"/>
      <c r="X701" s="248"/>
    </row>
    <row r="702" spans="1:24" ht="21.75" customHeight="1">
      <c r="A702" s="262"/>
      <c r="B702" s="253"/>
      <c r="C702" s="274"/>
      <c r="D702" s="244"/>
      <c r="E702" s="245">
        <f t="shared" si="10"/>
        <v>0</v>
      </c>
      <c r="F702" s="245"/>
      <c r="G702" s="245"/>
      <c r="H702" s="245"/>
      <c r="I702" s="245"/>
      <c r="J702" s="245"/>
      <c r="K702" s="245"/>
      <c r="L702" s="245"/>
      <c r="M702" s="245"/>
      <c r="N702" s="245"/>
      <c r="O702" s="245"/>
      <c r="P702" s="245"/>
      <c r="Q702" s="245"/>
      <c r="R702" s="245"/>
      <c r="S702" s="245"/>
      <c r="T702" s="248"/>
      <c r="U702" s="248"/>
      <c r="V702" s="248"/>
      <c r="W702" s="248"/>
      <c r="X702" s="248"/>
    </row>
    <row r="703" spans="1:24" ht="21.75" customHeight="1">
      <c r="A703" s="262"/>
      <c r="B703" s="253"/>
      <c r="C703" s="274"/>
      <c r="D703" s="244"/>
      <c r="E703" s="245">
        <f t="shared" si="10"/>
        <v>0</v>
      </c>
      <c r="F703" s="245"/>
      <c r="G703" s="245"/>
      <c r="H703" s="245"/>
      <c r="I703" s="245"/>
      <c r="J703" s="245"/>
      <c r="K703" s="245"/>
      <c r="L703" s="245"/>
      <c r="M703" s="245"/>
      <c r="N703" s="245"/>
      <c r="O703" s="245"/>
      <c r="P703" s="245"/>
      <c r="Q703" s="245"/>
      <c r="R703" s="245"/>
      <c r="S703" s="245"/>
      <c r="T703" s="248"/>
      <c r="U703" s="248"/>
      <c r="V703" s="248"/>
      <c r="W703" s="248"/>
      <c r="X703" s="248"/>
    </row>
    <row r="704" spans="1:24" ht="21.75" customHeight="1">
      <c r="A704" s="262"/>
      <c r="B704" s="253"/>
      <c r="C704" s="274"/>
      <c r="D704" s="244"/>
      <c r="E704" s="245">
        <f t="shared" si="10"/>
        <v>0</v>
      </c>
      <c r="F704" s="245"/>
      <c r="G704" s="245"/>
      <c r="H704" s="245"/>
      <c r="I704" s="245"/>
      <c r="J704" s="245"/>
      <c r="K704" s="245"/>
      <c r="L704" s="245"/>
      <c r="M704" s="245"/>
      <c r="N704" s="245"/>
      <c r="O704" s="245"/>
      <c r="P704" s="245"/>
      <c r="Q704" s="245"/>
      <c r="R704" s="245"/>
      <c r="S704" s="245"/>
      <c r="T704" s="248"/>
      <c r="U704" s="248"/>
      <c r="V704" s="248"/>
      <c r="W704" s="248"/>
      <c r="X704" s="248"/>
    </row>
    <row r="705" spans="1:24" ht="21.75" customHeight="1">
      <c r="A705" s="262"/>
      <c r="B705" s="253"/>
      <c r="C705" s="274"/>
      <c r="D705" s="244"/>
      <c r="E705" s="245">
        <f t="shared" si="10"/>
        <v>0</v>
      </c>
      <c r="F705" s="245"/>
      <c r="G705" s="245"/>
      <c r="H705" s="245"/>
      <c r="I705" s="245"/>
      <c r="J705" s="245"/>
      <c r="K705" s="245"/>
      <c r="L705" s="245"/>
      <c r="M705" s="245"/>
      <c r="N705" s="245"/>
      <c r="O705" s="245"/>
      <c r="P705" s="245"/>
      <c r="Q705" s="245"/>
      <c r="R705" s="245"/>
      <c r="S705" s="245"/>
      <c r="T705" s="248"/>
      <c r="U705" s="248"/>
      <c r="V705" s="248"/>
      <c r="W705" s="248"/>
      <c r="X705" s="248"/>
    </row>
    <row r="706" spans="1:24" ht="21.75" customHeight="1">
      <c r="A706" s="262"/>
      <c r="B706" s="253"/>
      <c r="C706" s="274"/>
      <c r="D706" s="244"/>
      <c r="E706" s="245">
        <f t="shared" si="10"/>
        <v>0</v>
      </c>
      <c r="F706" s="245"/>
      <c r="G706" s="245"/>
      <c r="H706" s="245"/>
      <c r="I706" s="245"/>
      <c r="J706" s="245"/>
      <c r="K706" s="245"/>
      <c r="L706" s="245"/>
      <c r="M706" s="245"/>
      <c r="N706" s="245"/>
      <c r="O706" s="245"/>
      <c r="P706" s="245"/>
      <c r="Q706" s="245"/>
      <c r="R706" s="245"/>
      <c r="S706" s="245"/>
      <c r="T706" s="248"/>
      <c r="U706" s="248"/>
      <c r="V706" s="248"/>
      <c r="W706" s="248"/>
      <c r="X706" s="248"/>
    </row>
    <row r="707" spans="1:24" ht="21.75" customHeight="1">
      <c r="A707" s="262"/>
      <c r="B707" s="253"/>
      <c r="C707" s="274"/>
      <c r="D707" s="244"/>
      <c r="E707" s="245">
        <f t="shared" si="10"/>
        <v>0</v>
      </c>
      <c r="F707" s="245"/>
      <c r="G707" s="245"/>
      <c r="H707" s="245"/>
      <c r="I707" s="245"/>
      <c r="J707" s="245"/>
      <c r="K707" s="245"/>
      <c r="L707" s="245"/>
      <c r="M707" s="245"/>
      <c r="N707" s="245"/>
      <c r="O707" s="245"/>
      <c r="P707" s="245"/>
      <c r="Q707" s="245"/>
      <c r="R707" s="245"/>
      <c r="S707" s="245"/>
      <c r="T707" s="248"/>
      <c r="U707" s="248"/>
      <c r="V707" s="248"/>
      <c r="W707" s="248"/>
      <c r="X707" s="248"/>
    </row>
    <row r="708" spans="1:24" ht="21.75" customHeight="1">
      <c r="A708" s="262"/>
      <c r="B708" s="253"/>
      <c r="C708" s="274"/>
      <c r="D708" s="244"/>
      <c r="E708" s="245">
        <f t="shared" si="10"/>
        <v>0</v>
      </c>
      <c r="F708" s="245"/>
      <c r="G708" s="245"/>
      <c r="H708" s="245"/>
      <c r="I708" s="245"/>
      <c r="J708" s="245"/>
      <c r="K708" s="245"/>
      <c r="L708" s="245"/>
      <c r="M708" s="245"/>
      <c r="N708" s="245"/>
      <c r="O708" s="245"/>
      <c r="P708" s="245"/>
      <c r="Q708" s="245"/>
      <c r="R708" s="245"/>
      <c r="S708" s="245"/>
      <c r="T708" s="248"/>
      <c r="U708" s="248"/>
      <c r="V708" s="248"/>
      <c r="W708" s="248"/>
      <c r="X708" s="248"/>
    </row>
    <row r="709" spans="1:24" ht="21.75" customHeight="1">
      <c r="A709" s="262"/>
      <c r="B709" s="253"/>
      <c r="C709" s="274"/>
      <c r="D709" s="244"/>
      <c r="E709" s="245">
        <f t="shared" ref="E709:E772" si="11">SUM(F720:T720)</f>
        <v>0</v>
      </c>
      <c r="F709" s="245"/>
      <c r="G709" s="245"/>
      <c r="H709" s="245"/>
      <c r="I709" s="245"/>
      <c r="J709" s="245"/>
      <c r="K709" s="245"/>
      <c r="L709" s="245"/>
      <c r="M709" s="245"/>
      <c r="N709" s="245"/>
      <c r="O709" s="245"/>
      <c r="P709" s="245"/>
      <c r="Q709" s="245"/>
      <c r="R709" s="245"/>
      <c r="S709" s="245"/>
      <c r="T709" s="248"/>
      <c r="U709" s="248"/>
      <c r="V709" s="248"/>
      <c r="W709" s="248"/>
      <c r="X709" s="248"/>
    </row>
    <row r="710" spans="1:24" ht="21.75" customHeight="1">
      <c r="A710" s="262"/>
      <c r="B710" s="253"/>
      <c r="C710" s="274"/>
      <c r="D710" s="244"/>
      <c r="E710" s="245">
        <f t="shared" si="11"/>
        <v>0</v>
      </c>
      <c r="F710" s="245"/>
      <c r="G710" s="245"/>
      <c r="H710" s="245"/>
      <c r="I710" s="245"/>
      <c r="J710" s="245"/>
      <c r="K710" s="245"/>
      <c r="L710" s="245"/>
      <c r="M710" s="245"/>
      <c r="N710" s="245"/>
      <c r="O710" s="245"/>
      <c r="P710" s="245"/>
      <c r="Q710" s="245"/>
      <c r="R710" s="245"/>
      <c r="S710" s="245"/>
      <c r="T710" s="248"/>
      <c r="U710" s="248"/>
      <c r="V710" s="248"/>
      <c r="W710" s="248"/>
      <c r="X710" s="248"/>
    </row>
    <row r="711" spans="1:24" ht="21.75" customHeight="1">
      <c r="A711" s="262"/>
      <c r="B711" s="253"/>
      <c r="C711" s="274"/>
      <c r="D711" s="244"/>
      <c r="E711" s="245">
        <f t="shared" si="11"/>
        <v>0</v>
      </c>
      <c r="F711" s="245"/>
      <c r="G711" s="245"/>
      <c r="H711" s="245"/>
      <c r="I711" s="245"/>
      <c r="J711" s="245"/>
      <c r="K711" s="245"/>
      <c r="L711" s="245"/>
      <c r="M711" s="245"/>
      <c r="N711" s="245"/>
      <c r="O711" s="245"/>
      <c r="P711" s="245"/>
      <c r="Q711" s="245"/>
      <c r="R711" s="245"/>
      <c r="S711" s="245"/>
      <c r="T711" s="248"/>
      <c r="U711" s="248"/>
      <c r="V711" s="248"/>
      <c r="W711" s="248"/>
      <c r="X711" s="248"/>
    </row>
    <row r="712" spans="1:24" ht="21.75" customHeight="1">
      <c r="A712" s="262"/>
      <c r="B712" s="253"/>
      <c r="C712" s="274"/>
      <c r="D712" s="244"/>
      <c r="E712" s="245">
        <f t="shared" si="11"/>
        <v>0</v>
      </c>
      <c r="F712" s="245"/>
      <c r="G712" s="245"/>
      <c r="H712" s="245"/>
      <c r="I712" s="245"/>
      <c r="J712" s="245"/>
      <c r="K712" s="245"/>
      <c r="L712" s="245"/>
      <c r="M712" s="245"/>
      <c r="N712" s="245"/>
      <c r="O712" s="245"/>
      <c r="P712" s="245"/>
      <c r="Q712" s="245"/>
      <c r="R712" s="245"/>
      <c r="S712" s="245"/>
      <c r="T712" s="248"/>
      <c r="U712" s="248"/>
      <c r="V712" s="248"/>
      <c r="W712" s="248"/>
      <c r="X712" s="248"/>
    </row>
    <row r="713" spans="1:24" ht="21.75" customHeight="1">
      <c r="A713" s="262"/>
      <c r="B713" s="253"/>
      <c r="C713" s="274"/>
      <c r="D713" s="244"/>
      <c r="E713" s="245">
        <f t="shared" si="11"/>
        <v>0</v>
      </c>
      <c r="F713" s="245"/>
      <c r="G713" s="245"/>
      <c r="H713" s="245"/>
      <c r="I713" s="245"/>
      <c r="J713" s="245"/>
      <c r="K713" s="245"/>
      <c r="L713" s="245"/>
      <c r="M713" s="245"/>
      <c r="N713" s="245"/>
      <c r="O713" s="245"/>
      <c r="P713" s="245"/>
      <c r="Q713" s="245"/>
      <c r="R713" s="245"/>
      <c r="S713" s="245"/>
      <c r="T713" s="248"/>
      <c r="U713" s="248"/>
      <c r="V713" s="248"/>
      <c r="W713" s="248"/>
      <c r="X713" s="248"/>
    </row>
    <row r="714" spans="1:24" ht="21.75" customHeight="1">
      <c r="A714" s="262"/>
      <c r="B714" s="253"/>
      <c r="C714" s="274"/>
      <c r="D714" s="244"/>
      <c r="E714" s="245">
        <f t="shared" si="11"/>
        <v>0</v>
      </c>
      <c r="F714" s="245"/>
      <c r="G714" s="245"/>
      <c r="H714" s="245"/>
      <c r="I714" s="245"/>
      <c r="J714" s="245"/>
      <c r="K714" s="245"/>
      <c r="L714" s="245"/>
      <c r="M714" s="245"/>
      <c r="N714" s="245"/>
      <c r="O714" s="245"/>
      <c r="P714" s="245"/>
      <c r="Q714" s="245"/>
      <c r="R714" s="245"/>
      <c r="S714" s="245"/>
      <c r="T714" s="248"/>
      <c r="U714" s="248"/>
      <c r="V714" s="248"/>
      <c r="W714" s="248"/>
      <c r="X714" s="248"/>
    </row>
    <row r="715" spans="1:24" ht="21.75" customHeight="1">
      <c r="A715" s="262"/>
      <c r="B715" s="253"/>
      <c r="C715" s="274"/>
      <c r="D715" s="244"/>
      <c r="E715" s="245">
        <f t="shared" si="11"/>
        <v>0</v>
      </c>
      <c r="F715" s="245"/>
      <c r="G715" s="245"/>
      <c r="H715" s="245"/>
      <c r="I715" s="245"/>
      <c r="J715" s="245"/>
      <c r="K715" s="245"/>
      <c r="L715" s="245"/>
      <c r="M715" s="245"/>
      <c r="N715" s="245"/>
      <c r="O715" s="245"/>
      <c r="P715" s="245"/>
      <c r="Q715" s="245"/>
      <c r="R715" s="245"/>
      <c r="S715" s="245"/>
      <c r="T715" s="248"/>
      <c r="U715" s="248"/>
      <c r="V715" s="248"/>
      <c r="W715" s="248"/>
      <c r="X715" s="248"/>
    </row>
    <row r="716" spans="1:24" ht="21.75" customHeight="1">
      <c r="A716" s="262"/>
      <c r="B716" s="253"/>
      <c r="C716" s="274"/>
      <c r="D716" s="244"/>
      <c r="E716" s="245">
        <f t="shared" si="11"/>
        <v>0</v>
      </c>
      <c r="F716" s="245"/>
      <c r="G716" s="245"/>
      <c r="H716" s="245"/>
      <c r="I716" s="245"/>
      <c r="J716" s="245"/>
      <c r="K716" s="245"/>
      <c r="L716" s="245"/>
      <c r="M716" s="245"/>
      <c r="N716" s="245"/>
      <c r="O716" s="245"/>
      <c r="P716" s="245"/>
      <c r="Q716" s="245"/>
      <c r="R716" s="245"/>
      <c r="S716" s="245"/>
      <c r="T716" s="248"/>
      <c r="U716" s="248"/>
      <c r="V716" s="248"/>
      <c r="W716" s="248"/>
      <c r="X716" s="248"/>
    </row>
    <row r="717" spans="1:24" ht="21.75" customHeight="1">
      <c r="A717" s="262"/>
      <c r="B717" s="253"/>
      <c r="C717" s="274"/>
      <c r="D717" s="244"/>
      <c r="E717" s="245">
        <f t="shared" si="11"/>
        <v>0</v>
      </c>
      <c r="F717" s="245"/>
      <c r="G717" s="245"/>
      <c r="H717" s="245"/>
      <c r="I717" s="245"/>
      <c r="J717" s="245"/>
      <c r="K717" s="245"/>
      <c r="L717" s="245"/>
      <c r="M717" s="245"/>
      <c r="N717" s="245"/>
      <c r="O717" s="245"/>
      <c r="P717" s="245"/>
      <c r="Q717" s="245"/>
      <c r="R717" s="245"/>
      <c r="S717" s="245"/>
      <c r="T717" s="248"/>
      <c r="U717" s="248"/>
      <c r="V717" s="248"/>
      <c r="W717" s="248"/>
      <c r="X717" s="248"/>
    </row>
    <row r="718" spans="1:24" ht="21.75" customHeight="1">
      <c r="A718" s="262"/>
      <c r="B718" s="253"/>
      <c r="C718" s="274"/>
      <c r="D718" s="244"/>
      <c r="E718" s="245">
        <f t="shared" si="11"/>
        <v>0</v>
      </c>
      <c r="F718" s="245"/>
      <c r="G718" s="245"/>
      <c r="H718" s="245"/>
      <c r="I718" s="245"/>
      <c r="J718" s="245"/>
      <c r="K718" s="245"/>
      <c r="L718" s="245"/>
      <c r="M718" s="245"/>
      <c r="N718" s="245"/>
      <c r="O718" s="245"/>
      <c r="P718" s="245"/>
      <c r="Q718" s="245"/>
      <c r="R718" s="245"/>
      <c r="S718" s="245"/>
      <c r="T718" s="248"/>
      <c r="U718" s="248"/>
      <c r="V718" s="248"/>
      <c r="W718" s="248"/>
      <c r="X718" s="248"/>
    </row>
    <row r="719" spans="1:24" ht="21.75" customHeight="1">
      <c r="A719" s="262"/>
      <c r="B719" s="253"/>
      <c r="C719" s="274"/>
      <c r="D719" s="244"/>
      <c r="E719" s="245">
        <f t="shared" si="11"/>
        <v>0</v>
      </c>
      <c r="F719" s="245"/>
      <c r="G719" s="245"/>
      <c r="H719" s="245"/>
      <c r="I719" s="245"/>
      <c r="J719" s="245"/>
      <c r="K719" s="245"/>
      <c r="L719" s="245"/>
      <c r="M719" s="245"/>
      <c r="N719" s="245"/>
      <c r="O719" s="245"/>
      <c r="P719" s="245"/>
      <c r="Q719" s="245"/>
      <c r="R719" s="245"/>
      <c r="S719" s="245"/>
      <c r="T719" s="248"/>
      <c r="U719" s="248"/>
      <c r="V719" s="248"/>
      <c r="W719" s="248"/>
      <c r="X719" s="248"/>
    </row>
    <row r="720" spans="1:24" ht="21.75" customHeight="1">
      <c r="A720" s="262"/>
      <c r="B720" s="253"/>
      <c r="C720" s="274"/>
      <c r="D720" s="244"/>
      <c r="E720" s="245">
        <f t="shared" si="11"/>
        <v>0</v>
      </c>
      <c r="F720" s="245"/>
      <c r="G720" s="245"/>
      <c r="H720" s="245"/>
      <c r="I720" s="245"/>
      <c r="J720" s="245"/>
      <c r="K720" s="245"/>
      <c r="L720" s="245"/>
      <c r="M720" s="245"/>
      <c r="N720" s="245"/>
      <c r="O720" s="245"/>
      <c r="P720" s="245"/>
      <c r="Q720" s="245"/>
      <c r="R720" s="245"/>
      <c r="S720" s="245"/>
      <c r="T720" s="248"/>
      <c r="U720" s="248"/>
      <c r="V720" s="248"/>
      <c r="W720" s="248"/>
      <c r="X720" s="248"/>
    </row>
    <row r="721" spans="1:24" ht="21.75" customHeight="1">
      <c r="A721" s="262"/>
      <c r="B721" s="253"/>
      <c r="C721" s="274"/>
      <c r="D721" s="244"/>
      <c r="E721" s="245">
        <f t="shared" si="11"/>
        <v>0</v>
      </c>
      <c r="F721" s="245"/>
      <c r="G721" s="245"/>
      <c r="H721" s="245"/>
      <c r="I721" s="245"/>
      <c r="J721" s="245"/>
      <c r="K721" s="245"/>
      <c r="L721" s="245"/>
      <c r="M721" s="245"/>
      <c r="N721" s="245"/>
      <c r="O721" s="245"/>
      <c r="P721" s="245"/>
      <c r="Q721" s="245"/>
      <c r="R721" s="245"/>
      <c r="S721" s="245"/>
      <c r="T721" s="248"/>
      <c r="U721" s="248"/>
      <c r="V721" s="248"/>
      <c r="W721" s="248"/>
      <c r="X721" s="248"/>
    </row>
    <row r="722" spans="1:24" ht="21.75" customHeight="1">
      <c r="A722" s="262"/>
      <c r="B722" s="253"/>
      <c r="C722" s="274"/>
      <c r="D722" s="244"/>
      <c r="E722" s="245">
        <f t="shared" si="11"/>
        <v>0</v>
      </c>
      <c r="F722" s="245"/>
      <c r="G722" s="245"/>
      <c r="H722" s="245"/>
      <c r="I722" s="245"/>
      <c r="J722" s="245"/>
      <c r="K722" s="245"/>
      <c r="L722" s="245"/>
      <c r="M722" s="245"/>
      <c r="N722" s="245"/>
      <c r="O722" s="245"/>
      <c r="P722" s="245"/>
      <c r="Q722" s="245"/>
      <c r="R722" s="245"/>
      <c r="S722" s="245"/>
      <c r="T722" s="248"/>
      <c r="U722" s="248"/>
      <c r="V722" s="248"/>
      <c r="W722" s="248"/>
      <c r="X722" s="248"/>
    </row>
    <row r="723" spans="1:24" ht="21.75" customHeight="1">
      <c r="A723" s="262"/>
      <c r="B723" s="253"/>
      <c r="C723" s="274"/>
      <c r="D723" s="244"/>
      <c r="E723" s="245">
        <f t="shared" si="11"/>
        <v>0</v>
      </c>
      <c r="F723" s="245"/>
      <c r="G723" s="245"/>
      <c r="H723" s="245"/>
      <c r="I723" s="245"/>
      <c r="J723" s="245"/>
      <c r="K723" s="245"/>
      <c r="L723" s="245"/>
      <c r="M723" s="245"/>
      <c r="N723" s="245"/>
      <c r="O723" s="245"/>
      <c r="P723" s="245"/>
      <c r="Q723" s="245"/>
      <c r="R723" s="245"/>
      <c r="S723" s="245"/>
      <c r="T723" s="248"/>
      <c r="U723" s="248"/>
      <c r="V723" s="248"/>
      <c r="W723" s="248"/>
      <c r="X723" s="248"/>
    </row>
    <row r="724" spans="1:24" ht="21.75" customHeight="1">
      <c r="A724" s="262"/>
      <c r="B724" s="253"/>
      <c r="C724" s="274"/>
      <c r="D724" s="244"/>
      <c r="E724" s="245">
        <f t="shared" si="11"/>
        <v>0</v>
      </c>
      <c r="F724" s="245"/>
      <c r="G724" s="245"/>
      <c r="H724" s="245"/>
      <c r="I724" s="245"/>
      <c r="J724" s="245"/>
      <c r="K724" s="245"/>
      <c r="L724" s="245"/>
      <c r="M724" s="245"/>
      <c r="N724" s="245"/>
      <c r="O724" s="245"/>
      <c r="P724" s="245"/>
      <c r="Q724" s="245"/>
      <c r="R724" s="245"/>
      <c r="S724" s="245"/>
      <c r="T724" s="248"/>
      <c r="U724" s="248"/>
      <c r="V724" s="248"/>
      <c r="W724" s="248"/>
      <c r="X724" s="248"/>
    </row>
    <row r="725" spans="1:24" ht="21.75" customHeight="1">
      <c r="A725" s="262"/>
      <c r="B725" s="253"/>
      <c r="C725" s="274"/>
      <c r="D725" s="244"/>
      <c r="E725" s="245">
        <f t="shared" si="11"/>
        <v>0</v>
      </c>
      <c r="F725" s="245"/>
      <c r="G725" s="245"/>
      <c r="H725" s="245"/>
      <c r="I725" s="245"/>
      <c r="J725" s="245"/>
      <c r="K725" s="245"/>
      <c r="L725" s="245"/>
      <c r="M725" s="245"/>
      <c r="N725" s="245"/>
      <c r="O725" s="245"/>
      <c r="P725" s="245"/>
      <c r="Q725" s="245"/>
      <c r="R725" s="245"/>
      <c r="S725" s="245"/>
      <c r="T725" s="248"/>
      <c r="U725" s="248"/>
      <c r="V725" s="248"/>
      <c r="W725" s="248"/>
      <c r="X725" s="248"/>
    </row>
    <row r="726" spans="1:24" ht="21.75" customHeight="1">
      <c r="A726" s="262"/>
      <c r="B726" s="253"/>
      <c r="C726" s="274"/>
      <c r="D726" s="244"/>
      <c r="E726" s="245">
        <f t="shared" si="11"/>
        <v>0</v>
      </c>
      <c r="F726" s="245"/>
      <c r="G726" s="245"/>
      <c r="H726" s="245"/>
      <c r="I726" s="245"/>
      <c r="J726" s="245"/>
      <c r="K726" s="245"/>
      <c r="L726" s="245"/>
      <c r="M726" s="245"/>
      <c r="N726" s="245"/>
      <c r="O726" s="245"/>
      <c r="P726" s="245"/>
      <c r="Q726" s="245"/>
      <c r="R726" s="245"/>
      <c r="S726" s="245"/>
      <c r="T726" s="248"/>
      <c r="U726" s="248"/>
      <c r="V726" s="248"/>
      <c r="W726" s="248"/>
      <c r="X726" s="248"/>
    </row>
    <row r="727" spans="1:24" ht="21.75" customHeight="1">
      <c r="A727" s="262"/>
      <c r="B727" s="253"/>
      <c r="C727" s="274"/>
      <c r="D727" s="244"/>
      <c r="E727" s="245">
        <f t="shared" si="11"/>
        <v>0</v>
      </c>
      <c r="F727" s="245"/>
      <c r="G727" s="245"/>
      <c r="H727" s="245"/>
      <c r="I727" s="245"/>
      <c r="J727" s="245"/>
      <c r="K727" s="245"/>
      <c r="L727" s="245"/>
      <c r="M727" s="245"/>
      <c r="N727" s="245"/>
      <c r="O727" s="245"/>
      <c r="P727" s="245"/>
      <c r="Q727" s="245"/>
      <c r="R727" s="245"/>
      <c r="S727" s="245"/>
      <c r="T727" s="248"/>
      <c r="U727" s="248"/>
      <c r="V727" s="248"/>
      <c r="W727" s="248"/>
      <c r="X727" s="248"/>
    </row>
    <row r="728" spans="1:24" ht="21.75" customHeight="1">
      <c r="A728" s="262"/>
      <c r="B728" s="253"/>
      <c r="C728" s="274"/>
      <c r="D728" s="244"/>
      <c r="E728" s="245">
        <f t="shared" si="11"/>
        <v>0</v>
      </c>
      <c r="F728" s="245"/>
      <c r="G728" s="245"/>
      <c r="H728" s="245"/>
      <c r="I728" s="245"/>
      <c r="J728" s="245"/>
      <c r="K728" s="245"/>
      <c r="L728" s="245"/>
      <c r="M728" s="245"/>
      <c r="N728" s="245"/>
      <c r="O728" s="245"/>
      <c r="P728" s="245"/>
      <c r="Q728" s="245"/>
      <c r="R728" s="245"/>
      <c r="S728" s="245"/>
      <c r="T728" s="248"/>
      <c r="U728" s="248"/>
      <c r="V728" s="248"/>
      <c r="W728" s="248"/>
      <c r="X728" s="248"/>
    </row>
    <row r="729" spans="1:24" ht="21.75" customHeight="1">
      <c r="A729" s="262"/>
      <c r="B729" s="253"/>
      <c r="C729" s="274"/>
      <c r="D729" s="244"/>
      <c r="E729" s="245">
        <f t="shared" si="11"/>
        <v>0</v>
      </c>
      <c r="F729" s="245"/>
      <c r="G729" s="245"/>
      <c r="H729" s="245"/>
      <c r="I729" s="245"/>
      <c r="J729" s="245"/>
      <c r="K729" s="245"/>
      <c r="L729" s="245"/>
      <c r="M729" s="245"/>
      <c r="N729" s="245"/>
      <c r="O729" s="245"/>
      <c r="P729" s="245"/>
      <c r="Q729" s="245"/>
      <c r="R729" s="245"/>
      <c r="S729" s="245"/>
      <c r="T729" s="248"/>
      <c r="U729" s="248"/>
      <c r="V729" s="248"/>
      <c r="W729" s="248"/>
      <c r="X729" s="248"/>
    </row>
    <row r="730" spans="1:24" ht="21.75" customHeight="1">
      <c r="A730" s="262"/>
      <c r="B730" s="253"/>
      <c r="C730" s="274"/>
      <c r="D730" s="244"/>
      <c r="E730" s="245">
        <f t="shared" si="11"/>
        <v>0</v>
      </c>
      <c r="F730" s="245"/>
      <c r="G730" s="245"/>
      <c r="H730" s="245"/>
      <c r="I730" s="245"/>
      <c r="J730" s="245"/>
      <c r="K730" s="245"/>
      <c r="L730" s="245"/>
      <c r="M730" s="245"/>
      <c r="N730" s="245"/>
      <c r="O730" s="245"/>
      <c r="P730" s="245"/>
      <c r="Q730" s="245"/>
      <c r="R730" s="245"/>
      <c r="S730" s="245"/>
      <c r="T730" s="248"/>
      <c r="U730" s="248"/>
      <c r="V730" s="248"/>
      <c r="W730" s="248"/>
      <c r="X730" s="248"/>
    </row>
    <row r="731" spans="1:24" ht="21.75" customHeight="1">
      <c r="A731" s="262"/>
      <c r="B731" s="253"/>
      <c r="C731" s="274"/>
      <c r="D731" s="244"/>
      <c r="E731" s="245">
        <f t="shared" si="11"/>
        <v>0</v>
      </c>
      <c r="F731" s="245"/>
      <c r="G731" s="245"/>
      <c r="H731" s="245"/>
      <c r="I731" s="245"/>
      <c r="J731" s="245"/>
      <c r="K731" s="245"/>
      <c r="L731" s="245"/>
      <c r="M731" s="245"/>
      <c r="N731" s="245"/>
      <c r="O731" s="245"/>
      <c r="P731" s="245"/>
      <c r="Q731" s="245"/>
      <c r="R731" s="245"/>
      <c r="S731" s="245"/>
      <c r="T731" s="248"/>
      <c r="U731" s="248"/>
      <c r="V731" s="248"/>
      <c r="W731" s="248"/>
      <c r="X731" s="248"/>
    </row>
    <row r="732" spans="1:24" ht="21.75" customHeight="1">
      <c r="A732" s="262"/>
      <c r="B732" s="253"/>
      <c r="C732" s="274"/>
      <c r="D732" s="244"/>
      <c r="E732" s="245">
        <f t="shared" si="11"/>
        <v>0</v>
      </c>
      <c r="F732" s="245"/>
      <c r="G732" s="245"/>
      <c r="H732" s="245"/>
      <c r="I732" s="245"/>
      <c r="J732" s="245"/>
      <c r="K732" s="245"/>
      <c r="L732" s="245"/>
      <c r="M732" s="245"/>
      <c r="N732" s="245"/>
      <c r="O732" s="245"/>
      <c r="P732" s="245"/>
      <c r="Q732" s="245"/>
      <c r="R732" s="245"/>
      <c r="S732" s="245"/>
      <c r="T732" s="248"/>
      <c r="U732" s="248"/>
      <c r="V732" s="248"/>
      <c r="W732" s="248"/>
      <c r="X732" s="248"/>
    </row>
    <row r="733" spans="1:24" ht="21.75" customHeight="1">
      <c r="A733" s="262"/>
      <c r="B733" s="253"/>
      <c r="C733" s="274"/>
      <c r="D733" s="244"/>
      <c r="E733" s="245">
        <f t="shared" si="11"/>
        <v>0</v>
      </c>
      <c r="F733" s="245"/>
      <c r="G733" s="245"/>
      <c r="H733" s="245"/>
      <c r="I733" s="245"/>
      <c r="J733" s="245"/>
      <c r="K733" s="245"/>
      <c r="L733" s="245"/>
      <c r="M733" s="245"/>
      <c r="N733" s="245"/>
      <c r="O733" s="245"/>
      <c r="P733" s="245"/>
      <c r="Q733" s="245"/>
      <c r="R733" s="245"/>
      <c r="S733" s="245"/>
      <c r="T733" s="248"/>
      <c r="U733" s="248"/>
      <c r="V733" s="248"/>
      <c r="W733" s="248"/>
      <c r="X733" s="248"/>
    </row>
    <row r="734" spans="1:24" ht="21.75" customHeight="1">
      <c r="A734" s="262"/>
      <c r="B734" s="253"/>
      <c r="C734" s="274"/>
      <c r="D734" s="244"/>
      <c r="E734" s="245">
        <f t="shared" si="11"/>
        <v>0</v>
      </c>
      <c r="F734" s="245"/>
      <c r="G734" s="245"/>
      <c r="H734" s="245"/>
      <c r="I734" s="245"/>
      <c r="J734" s="245"/>
      <c r="K734" s="245"/>
      <c r="L734" s="245"/>
      <c r="M734" s="245"/>
      <c r="N734" s="245"/>
      <c r="O734" s="245"/>
      <c r="P734" s="245"/>
      <c r="Q734" s="245"/>
      <c r="R734" s="245"/>
      <c r="S734" s="245"/>
      <c r="T734" s="248"/>
      <c r="U734" s="248"/>
      <c r="V734" s="248"/>
      <c r="W734" s="248"/>
      <c r="X734" s="248"/>
    </row>
    <row r="735" spans="1:24" ht="21.75" customHeight="1">
      <c r="A735" s="262"/>
      <c r="B735" s="253"/>
      <c r="C735" s="274"/>
      <c r="D735" s="244"/>
      <c r="E735" s="245">
        <f t="shared" si="11"/>
        <v>0</v>
      </c>
      <c r="F735" s="245"/>
      <c r="G735" s="245"/>
      <c r="H735" s="245"/>
      <c r="I735" s="245"/>
      <c r="J735" s="245"/>
      <c r="K735" s="245"/>
      <c r="L735" s="245"/>
      <c r="M735" s="245"/>
      <c r="N735" s="245"/>
      <c r="O735" s="245"/>
      <c r="P735" s="245"/>
      <c r="Q735" s="245"/>
      <c r="R735" s="245"/>
      <c r="S735" s="245"/>
      <c r="T735" s="248"/>
      <c r="U735" s="248"/>
      <c r="V735" s="248"/>
      <c r="W735" s="248"/>
      <c r="X735" s="248"/>
    </row>
    <row r="736" spans="1:24" ht="21.75" customHeight="1">
      <c r="A736" s="262"/>
      <c r="B736" s="253"/>
      <c r="C736" s="274"/>
      <c r="D736" s="244"/>
      <c r="E736" s="245">
        <f t="shared" si="11"/>
        <v>0</v>
      </c>
      <c r="F736" s="245"/>
      <c r="G736" s="245"/>
      <c r="H736" s="245"/>
      <c r="I736" s="245"/>
      <c r="J736" s="245"/>
      <c r="K736" s="245"/>
      <c r="L736" s="245"/>
      <c r="M736" s="245"/>
      <c r="N736" s="245"/>
      <c r="O736" s="245"/>
      <c r="P736" s="245"/>
      <c r="Q736" s="245"/>
      <c r="R736" s="245"/>
      <c r="S736" s="245"/>
      <c r="T736" s="248"/>
      <c r="U736" s="248"/>
      <c r="V736" s="248"/>
      <c r="W736" s="248"/>
      <c r="X736" s="248"/>
    </row>
    <row r="737" spans="1:24" ht="21.75" customHeight="1">
      <c r="A737" s="262"/>
      <c r="B737" s="253"/>
      <c r="C737" s="274"/>
      <c r="D737" s="244"/>
      <c r="E737" s="245">
        <f t="shared" si="11"/>
        <v>0</v>
      </c>
      <c r="F737" s="245"/>
      <c r="G737" s="245"/>
      <c r="H737" s="245"/>
      <c r="I737" s="245"/>
      <c r="J737" s="245"/>
      <c r="K737" s="245"/>
      <c r="L737" s="245"/>
      <c r="M737" s="245"/>
      <c r="N737" s="245"/>
      <c r="O737" s="245"/>
      <c r="P737" s="245"/>
      <c r="Q737" s="245"/>
      <c r="R737" s="245"/>
      <c r="S737" s="245"/>
      <c r="T737" s="248"/>
      <c r="U737" s="248"/>
      <c r="V737" s="248"/>
      <c r="W737" s="248"/>
      <c r="X737" s="248"/>
    </row>
    <row r="738" spans="1:24" ht="21.75" customHeight="1">
      <c r="A738" s="262"/>
      <c r="B738" s="253"/>
      <c r="C738" s="274"/>
      <c r="D738" s="244"/>
      <c r="E738" s="245">
        <f t="shared" si="11"/>
        <v>0</v>
      </c>
      <c r="F738" s="245"/>
      <c r="G738" s="245"/>
      <c r="H738" s="245"/>
      <c r="I738" s="245"/>
      <c r="J738" s="245"/>
      <c r="K738" s="245"/>
      <c r="L738" s="245"/>
      <c r="M738" s="245"/>
      <c r="N738" s="245"/>
      <c r="O738" s="245"/>
      <c r="P738" s="245"/>
      <c r="Q738" s="245"/>
      <c r="R738" s="245"/>
      <c r="S738" s="245"/>
      <c r="T738" s="248"/>
      <c r="U738" s="248"/>
      <c r="V738" s="248"/>
      <c r="W738" s="248"/>
      <c r="X738" s="248"/>
    </row>
    <row r="739" spans="1:24" ht="21.75" customHeight="1">
      <c r="A739" s="262"/>
      <c r="B739" s="253"/>
      <c r="C739" s="274"/>
      <c r="D739" s="244"/>
      <c r="E739" s="245">
        <f t="shared" si="11"/>
        <v>0</v>
      </c>
      <c r="F739" s="245"/>
      <c r="G739" s="245"/>
      <c r="H739" s="245"/>
      <c r="I739" s="245"/>
      <c r="J739" s="245"/>
      <c r="K739" s="245"/>
      <c r="L739" s="245"/>
      <c r="M739" s="245"/>
      <c r="N739" s="245"/>
      <c r="O739" s="245"/>
      <c r="P739" s="245"/>
      <c r="Q739" s="245"/>
      <c r="R739" s="245"/>
      <c r="S739" s="245"/>
      <c r="T739" s="248"/>
      <c r="U739" s="248"/>
      <c r="V739" s="248"/>
      <c r="W739" s="248"/>
      <c r="X739" s="248"/>
    </row>
    <row r="740" spans="1:24" ht="21.75" customHeight="1">
      <c r="A740" s="262"/>
      <c r="B740" s="253"/>
      <c r="C740" s="274"/>
      <c r="D740" s="244"/>
      <c r="E740" s="245">
        <f t="shared" si="11"/>
        <v>0</v>
      </c>
      <c r="F740" s="245"/>
      <c r="G740" s="245"/>
      <c r="H740" s="245"/>
      <c r="I740" s="245"/>
      <c r="J740" s="245"/>
      <c r="K740" s="245"/>
      <c r="L740" s="245"/>
      <c r="M740" s="245"/>
      <c r="N740" s="245"/>
      <c r="O740" s="245"/>
      <c r="P740" s="245"/>
      <c r="Q740" s="245"/>
      <c r="R740" s="245"/>
      <c r="S740" s="245"/>
      <c r="T740" s="248"/>
      <c r="U740" s="248"/>
      <c r="V740" s="248"/>
      <c r="W740" s="248"/>
      <c r="X740" s="248"/>
    </row>
    <row r="741" spans="1:24" ht="21.75" customHeight="1">
      <c r="A741" s="262"/>
      <c r="B741" s="253"/>
      <c r="C741" s="274"/>
      <c r="D741" s="244"/>
      <c r="E741" s="245">
        <f t="shared" si="11"/>
        <v>0</v>
      </c>
      <c r="F741" s="245"/>
      <c r="G741" s="245"/>
      <c r="H741" s="245"/>
      <c r="I741" s="245"/>
      <c r="J741" s="245"/>
      <c r="K741" s="245"/>
      <c r="L741" s="245"/>
      <c r="M741" s="245"/>
      <c r="N741" s="245"/>
      <c r="O741" s="245"/>
      <c r="P741" s="245"/>
      <c r="Q741" s="245"/>
      <c r="R741" s="245"/>
      <c r="S741" s="245"/>
      <c r="T741" s="248"/>
      <c r="U741" s="248"/>
      <c r="V741" s="248"/>
      <c r="W741" s="248"/>
      <c r="X741" s="248"/>
    </row>
    <row r="742" spans="1:24" ht="21.75" customHeight="1">
      <c r="A742" s="262"/>
      <c r="B742" s="253"/>
      <c r="C742" s="274"/>
      <c r="D742" s="244"/>
      <c r="E742" s="245">
        <f t="shared" si="11"/>
        <v>0</v>
      </c>
      <c r="F742" s="245"/>
      <c r="G742" s="245"/>
      <c r="H742" s="245"/>
      <c r="I742" s="245"/>
      <c r="J742" s="245"/>
      <c r="K742" s="245"/>
      <c r="L742" s="245"/>
      <c r="M742" s="245"/>
      <c r="N742" s="245"/>
      <c r="O742" s="245"/>
      <c r="P742" s="245"/>
      <c r="Q742" s="245"/>
      <c r="R742" s="245"/>
      <c r="S742" s="245"/>
      <c r="T742" s="248"/>
      <c r="U742" s="248"/>
      <c r="V742" s="248"/>
      <c r="W742" s="248"/>
      <c r="X742" s="248"/>
    </row>
    <row r="743" spans="1:24" ht="21.75" customHeight="1">
      <c r="A743" s="262"/>
      <c r="B743" s="253"/>
      <c r="C743" s="274"/>
      <c r="D743" s="244"/>
      <c r="E743" s="245">
        <f t="shared" si="11"/>
        <v>0</v>
      </c>
      <c r="F743" s="245"/>
      <c r="G743" s="245"/>
      <c r="H743" s="245"/>
      <c r="I743" s="245"/>
      <c r="J743" s="245"/>
      <c r="K743" s="245"/>
      <c r="L743" s="245"/>
      <c r="M743" s="245"/>
      <c r="N743" s="245"/>
      <c r="O743" s="245"/>
      <c r="P743" s="245"/>
      <c r="Q743" s="245"/>
      <c r="R743" s="245"/>
      <c r="S743" s="245"/>
      <c r="T743" s="248"/>
      <c r="U743" s="248"/>
      <c r="V743" s="248"/>
      <c r="W743" s="248"/>
      <c r="X743" s="248"/>
    </row>
    <row r="744" spans="1:24" ht="21.75" customHeight="1">
      <c r="A744" s="262"/>
      <c r="B744" s="253"/>
      <c r="C744" s="274"/>
      <c r="D744" s="244"/>
      <c r="E744" s="245">
        <f t="shared" si="11"/>
        <v>0</v>
      </c>
      <c r="F744" s="245"/>
      <c r="G744" s="245"/>
      <c r="H744" s="245"/>
      <c r="I744" s="245"/>
      <c r="J744" s="245"/>
      <c r="K744" s="245"/>
      <c r="L744" s="245"/>
      <c r="M744" s="245"/>
      <c r="N744" s="245"/>
      <c r="O744" s="245"/>
      <c r="P744" s="245"/>
      <c r="Q744" s="245"/>
      <c r="R744" s="245"/>
      <c r="S744" s="245"/>
      <c r="T744" s="248"/>
      <c r="U744" s="248"/>
      <c r="V744" s="248"/>
      <c r="W744" s="248"/>
      <c r="X744" s="248"/>
    </row>
    <row r="745" spans="1:24" ht="21.75" customHeight="1">
      <c r="A745" s="262"/>
      <c r="B745" s="253"/>
      <c r="C745" s="274"/>
      <c r="D745" s="244"/>
      <c r="E745" s="245">
        <f t="shared" si="11"/>
        <v>0</v>
      </c>
      <c r="F745" s="245"/>
      <c r="G745" s="245"/>
      <c r="H745" s="245"/>
      <c r="I745" s="245"/>
      <c r="J745" s="245"/>
      <c r="K745" s="245"/>
      <c r="L745" s="245"/>
      <c r="M745" s="245"/>
      <c r="N745" s="245"/>
      <c r="O745" s="245"/>
      <c r="P745" s="245"/>
      <c r="Q745" s="245"/>
      <c r="R745" s="245"/>
      <c r="S745" s="245"/>
      <c r="T745" s="248"/>
      <c r="U745" s="248"/>
      <c r="V745" s="248"/>
      <c r="W745" s="248"/>
      <c r="X745" s="248"/>
    </row>
    <row r="746" spans="1:24" ht="21.75" customHeight="1">
      <c r="A746" s="262"/>
      <c r="B746" s="253"/>
      <c r="C746" s="274"/>
      <c r="D746" s="244"/>
      <c r="E746" s="245">
        <f t="shared" si="11"/>
        <v>0</v>
      </c>
      <c r="F746" s="245"/>
      <c r="G746" s="245"/>
      <c r="H746" s="245"/>
      <c r="I746" s="245"/>
      <c r="J746" s="245"/>
      <c r="K746" s="245"/>
      <c r="L746" s="245"/>
      <c r="M746" s="245"/>
      <c r="N746" s="245"/>
      <c r="O746" s="245"/>
      <c r="P746" s="245"/>
      <c r="Q746" s="245"/>
      <c r="R746" s="245"/>
      <c r="S746" s="245"/>
      <c r="T746" s="248"/>
      <c r="U746" s="248"/>
      <c r="V746" s="248"/>
      <c r="W746" s="248"/>
      <c r="X746" s="248"/>
    </row>
    <row r="747" spans="1:24" ht="21.75" customHeight="1">
      <c r="A747" s="262"/>
      <c r="B747" s="253"/>
      <c r="C747" s="274"/>
      <c r="D747" s="244"/>
      <c r="E747" s="245">
        <f t="shared" si="11"/>
        <v>0</v>
      </c>
      <c r="F747" s="245"/>
      <c r="G747" s="245"/>
      <c r="H747" s="245"/>
      <c r="I747" s="245"/>
      <c r="J747" s="245"/>
      <c r="K747" s="245"/>
      <c r="L747" s="245"/>
      <c r="M747" s="245"/>
      <c r="N747" s="245"/>
      <c r="O747" s="245"/>
      <c r="P747" s="245"/>
      <c r="Q747" s="245"/>
      <c r="R747" s="245"/>
      <c r="S747" s="245"/>
      <c r="T747" s="248"/>
      <c r="U747" s="248"/>
      <c r="V747" s="248"/>
      <c r="W747" s="248"/>
      <c r="X747" s="248"/>
    </row>
    <row r="748" spans="1:24" ht="21.75" customHeight="1">
      <c r="A748" s="262"/>
      <c r="B748" s="253"/>
      <c r="C748" s="274"/>
      <c r="D748" s="244"/>
      <c r="E748" s="245">
        <f t="shared" si="11"/>
        <v>0</v>
      </c>
      <c r="F748" s="245"/>
      <c r="G748" s="245"/>
      <c r="H748" s="245"/>
      <c r="I748" s="245"/>
      <c r="J748" s="245"/>
      <c r="K748" s="245"/>
      <c r="L748" s="245"/>
      <c r="M748" s="245"/>
      <c r="N748" s="245"/>
      <c r="O748" s="245"/>
      <c r="P748" s="245"/>
      <c r="Q748" s="245"/>
      <c r="R748" s="245"/>
      <c r="S748" s="245"/>
      <c r="T748" s="248"/>
      <c r="U748" s="248"/>
      <c r="V748" s="248"/>
      <c r="W748" s="248"/>
      <c r="X748" s="248"/>
    </row>
    <row r="749" spans="1:24" ht="21.75" customHeight="1">
      <c r="A749" s="262"/>
      <c r="B749" s="253"/>
      <c r="C749" s="274"/>
      <c r="D749" s="244"/>
      <c r="E749" s="245">
        <f t="shared" si="11"/>
        <v>0</v>
      </c>
      <c r="F749" s="245"/>
      <c r="G749" s="245"/>
      <c r="H749" s="245"/>
      <c r="I749" s="245"/>
      <c r="J749" s="245"/>
      <c r="K749" s="245"/>
      <c r="L749" s="245"/>
      <c r="M749" s="245"/>
      <c r="N749" s="245"/>
      <c r="O749" s="245"/>
      <c r="P749" s="245"/>
      <c r="Q749" s="245"/>
      <c r="R749" s="245"/>
      <c r="S749" s="245"/>
      <c r="T749" s="248"/>
      <c r="U749" s="248"/>
      <c r="V749" s="248"/>
      <c r="W749" s="248"/>
      <c r="X749" s="248"/>
    </row>
    <row r="750" spans="1:24" ht="21.75" customHeight="1">
      <c r="A750" s="262"/>
      <c r="B750" s="253"/>
      <c r="C750" s="274"/>
      <c r="D750" s="244"/>
      <c r="E750" s="245">
        <f t="shared" si="11"/>
        <v>0</v>
      </c>
      <c r="F750" s="245"/>
      <c r="G750" s="245"/>
      <c r="H750" s="245"/>
      <c r="I750" s="245"/>
      <c r="J750" s="245"/>
      <c r="K750" s="245"/>
      <c r="L750" s="245"/>
      <c r="M750" s="245"/>
      <c r="N750" s="245"/>
      <c r="O750" s="245"/>
      <c r="P750" s="245"/>
      <c r="Q750" s="245"/>
      <c r="R750" s="245"/>
      <c r="S750" s="245"/>
      <c r="T750" s="248"/>
      <c r="U750" s="248"/>
      <c r="V750" s="248"/>
      <c r="W750" s="248"/>
      <c r="X750" s="248"/>
    </row>
    <row r="751" spans="1:24" ht="21.75" customHeight="1">
      <c r="A751" s="262"/>
      <c r="B751" s="253"/>
      <c r="C751" s="274"/>
      <c r="D751" s="244"/>
      <c r="E751" s="245">
        <f t="shared" si="11"/>
        <v>0</v>
      </c>
      <c r="F751" s="245"/>
      <c r="G751" s="245"/>
      <c r="H751" s="245"/>
      <c r="I751" s="245"/>
      <c r="J751" s="245"/>
      <c r="K751" s="245"/>
      <c r="L751" s="245"/>
      <c r="M751" s="245"/>
      <c r="N751" s="245"/>
      <c r="O751" s="245"/>
      <c r="P751" s="245"/>
      <c r="Q751" s="245"/>
      <c r="R751" s="245"/>
      <c r="S751" s="245"/>
      <c r="T751" s="248"/>
      <c r="U751" s="248"/>
      <c r="V751" s="248"/>
      <c r="W751" s="248"/>
      <c r="X751" s="248"/>
    </row>
    <row r="752" spans="1:24" ht="21.75" customHeight="1">
      <c r="A752" s="262"/>
      <c r="B752" s="253"/>
      <c r="C752" s="274"/>
      <c r="D752" s="244"/>
      <c r="E752" s="245">
        <f t="shared" si="11"/>
        <v>0</v>
      </c>
      <c r="F752" s="245"/>
      <c r="G752" s="245"/>
      <c r="H752" s="245"/>
      <c r="I752" s="245"/>
      <c r="J752" s="245"/>
      <c r="K752" s="245"/>
      <c r="L752" s="245"/>
      <c r="M752" s="245"/>
      <c r="N752" s="245"/>
      <c r="O752" s="245"/>
      <c r="P752" s="245"/>
      <c r="Q752" s="245"/>
      <c r="R752" s="245"/>
      <c r="S752" s="245"/>
      <c r="T752" s="248"/>
      <c r="U752" s="248"/>
      <c r="V752" s="248"/>
      <c r="W752" s="248"/>
      <c r="X752" s="248"/>
    </row>
    <row r="753" spans="1:24" ht="21.75" customHeight="1">
      <c r="A753" s="262"/>
      <c r="B753" s="253"/>
      <c r="C753" s="274"/>
      <c r="D753" s="244"/>
      <c r="E753" s="245">
        <f t="shared" si="11"/>
        <v>0</v>
      </c>
      <c r="F753" s="245"/>
      <c r="G753" s="245"/>
      <c r="H753" s="245"/>
      <c r="I753" s="245"/>
      <c r="J753" s="245"/>
      <c r="K753" s="245"/>
      <c r="L753" s="245"/>
      <c r="M753" s="245"/>
      <c r="N753" s="245"/>
      <c r="O753" s="245"/>
      <c r="P753" s="245"/>
      <c r="Q753" s="245"/>
      <c r="R753" s="245"/>
      <c r="S753" s="245"/>
      <c r="T753" s="248"/>
      <c r="U753" s="248"/>
      <c r="V753" s="248"/>
      <c r="W753" s="248"/>
      <c r="X753" s="248"/>
    </row>
    <row r="754" spans="1:24" ht="21.75" customHeight="1">
      <c r="A754" s="262"/>
      <c r="B754" s="253"/>
      <c r="C754" s="274"/>
      <c r="D754" s="244"/>
      <c r="E754" s="245">
        <f t="shared" si="11"/>
        <v>0</v>
      </c>
      <c r="F754" s="245"/>
      <c r="G754" s="245"/>
      <c r="H754" s="245"/>
      <c r="I754" s="245"/>
      <c r="J754" s="245"/>
      <c r="K754" s="245"/>
      <c r="L754" s="245"/>
      <c r="M754" s="245"/>
      <c r="N754" s="245"/>
      <c r="O754" s="245"/>
      <c r="P754" s="245"/>
      <c r="Q754" s="245"/>
      <c r="R754" s="245"/>
      <c r="S754" s="245"/>
      <c r="T754" s="248"/>
      <c r="U754" s="248"/>
      <c r="V754" s="248"/>
      <c r="W754" s="248"/>
      <c r="X754" s="248"/>
    </row>
    <row r="755" spans="1:24" ht="21.75" customHeight="1">
      <c r="A755" s="262"/>
      <c r="B755" s="253"/>
      <c r="C755" s="274"/>
      <c r="D755" s="244"/>
      <c r="E755" s="245">
        <f t="shared" si="11"/>
        <v>0</v>
      </c>
      <c r="F755" s="245"/>
      <c r="G755" s="245"/>
      <c r="H755" s="245"/>
      <c r="I755" s="245"/>
      <c r="J755" s="245"/>
      <c r="K755" s="245"/>
      <c r="L755" s="245"/>
      <c r="M755" s="245"/>
      <c r="N755" s="245"/>
      <c r="O755" s="245"/>
      <c r="P755" s="245"/>
      <c r="Q755" s="245"/>
      <c r="R755" s="245"/>
      <c r="S755" s="245"/>
      <c r="T755" s="248"/>
      <c r="U755" s="248"/>
      <c r="V755" s="248"/>
      <c r="W755" s="248"/>
      <c r="X755" s="248"/>
    </row>
    <row r="756" spans="1:24" ht="21.75" customHeight="1">
      <c r="A756" s="262"/>
      <c r="B756" s="253"/>
      <c r="C756" s="274"/>
      <c r="D756" s="244"/>
      <c r="E756" s="245">
        <f t="shared" si="11"/>
        <v>0</v>
      </c>
      <c r="F756" s="245"/>
      <c r="G756" s="245"/>
      <c r="H756" s="245"/>
      <c r="I756" s="245"/>
      <c r="J756" s="245"/>
      <c r="K756" s="245"/>
      <c r="L756" s="245"/>
      <c r="M756" s="245"/>
      <c r="N756" s="245"/>
      <c r="O756" s="245"/>
      <c r="P756" s="245"/>
      <c r="Q756" s="245"/>
      <c r="R756" s="245"/>
      <c r="S756" s="245"/>
      <c r="T756" s="248"/>
      <c r="U756" s="248"/>
      <c r="V756" s="248"/>
      <c r="W756" s="248"/>
      <c r="X756" s="248"/>
    </row>
    <row r="757" spans="1:24" ht="21.75" customHeight="1">
      <c r="A757" s="262"/>
      <c r="B757" s="253"/>
      <c r="C757" s="274"/>
      <c r="D757" s="244"/>
      <c r="E757" s="245">
        <f t="shared" si="11"/>
        <v>0</v>
      </c>
      <c r="F757" s="245"/>
      <c r="G757" s="245"/>
      <c r="H757" s="245"/>
      <c r="I757" s="245"/>
      <c r="J757" s="245"/>
      <c r="K757" s="245"/>
      <c r="L757" s="245"/>
      <c r="M757" s="245"/>
      <c r="N757" s="245"/>
      <c r="O757" s="245"/>
      <c r="P757" s="245"/>
      <c r="Q757" s="245"/>
      <c r="R757" s="245"/>
      <c r="S757" s="245"/>
      <c r="T757" s="248"/>
      <c r="U757" s="248"/>
      <c r="V757" s="248"/>
      <c r="W757" s="248"/>
      <c r="X757" s="248"/>
    </row>
    <row r="758" spans="1:24" ht="21.75" customHeight="1">
      <c r="A758" s="262"/>
      <c r="B758" s="253"/>
      <c r="C758" s="274"/>
      <c r="D758" s="244"/>
      <c r="E758" s="245">
        <f t="shared" si="11"/>
        <v>0</v>
      </c>
      <c r="F758" s="245"/>
      <c r="G758" s="245"/>
      <c r="H758" s="245"/>
      <c r="I758" s="245"/>
      <c r="J758" s="245"/>
      <c r="K758" s="245"/>
      <c r="L758" s="245"/>
      <c r="M758" s="245"/>
      <c r="N758" s="245"/>
      <c r="O758" s="245"/>
      <c r="P758" s="245"/>
      <c r="Q758" s="245"/>
      <c r="R758" s="245"/>
      <c r="S758" s="245"/>
      <c r="T758" s="248"/>
      <c r="U758" s="248"/>
      <c r="V758" s="248"/>
      <c r="W758" s="248"/>
      <c r="X758" s="248"/>
    </row>
    <row r="759" spans="1:24" ht="21.75" customHeight="1">
      <c r="A759" s="262"/>
      <c r="B759" s="253"/>
      <c r="C759" s="274"/>
      <c r="D759" s="244"/>
      <c r="E759" s="245">
        <f t="shared" si="11"/>
        <v>0</v>
      </c>
      <c r="F759" s="245"/>
      <c r="G759" s="245"/>
      <c r="H759" s="245"/>
      <c r="I759" s="245"/>
      <c r="J759" s="245"/>
      <c r="K759" s="245"/>
      <c r="L759" s="245"/>
      <c r="M759" s="245"/>
      <c r="N759" s="245"/>
      <c r="O759" s="245"/>
      <c r="P759" s="245"/>
      <c r="Q759" s="245"/>
      <c r="R759" s="245"/>
      <c r="S759" s="245"/>
      <c r="T759" s="248"/>
      <c r="U759" s="248"/>
      <c r="V759" s="248"/>
      <c r="W759" s="248"/>
      <c r="X759" s="248"/>
    </row>
    <row r="760" spans="1:24" ht="21.75" customHeight="1">
      <c r="A760" s="262"/>
      <c r="B760" s="253"/>
      <c r="C760" s="274"/>
      <c r="D760" s="244"/>
      <c r="E760" s="245">
        <f t="shared" si="11"/>
        <v>0</v>
      </c>
      <c r="F760" s="245"/>
      <c r="G760" s="245"/>
      <c r="H760" s="245"/>
      <c r="I760" s="245"/>
      <c r="J760" s="245"/>
      <c r="K760" s="245"/>
      <c r="L760" s="245"/>
      <c r="M760" s="245"/>
      <c r="N760" s="245"/>
      <c r="O760" s="245"/>
      <c r="P760" s="245"/>
      <c r="Q760" s="245"/>
      <c r="R760" s="245"/>
      <c r="S760" s="245"/>
      <c r="T760" s="248"/>
      <c r="U760" s="248"/>
      <c r="V760" s="248"/>
      <c r="W760" s="248"/>
      <c r="X760" s="248"/>
    </row>
    <row r="761" spans="1:24" ht="21.75" customHeight="1">
      <c r="A761" s="262"/>
      <c r="B761" s="253"/>
      <c r="C761" s="274"/>
      <c r="D761" s="244"/>
      <c r="E761" s="245">
        <f t="shared" si="11"/>
        <v>0</v>
      </c>
      <c r="F761" s="245"/>
      <c r="G761" s="245"/>
      <c r="H761" s="245"/>
      <c r="I761" s="245"/>
      <c r="J761" s="245"/>
      <c r="K761" s="245"/>
      <c r="L761" s="245"/>
      <c r="M761" s="245"/>
      <c r="N761" s="245"/>
      <c r="O761" s="245"/>
      <c r="P761" s="245"/>
      <c r="Q761" s="245"/>
      <c r="R761" s="245"/>
      <c r="S761" s="245"/>
      <c r="T761" s="248"/>
      <c r="U761" s="248"/>
      <c r="V761" s="248"/>
      <c r="W761" s="248"/>
      <c r="X761" s="248"/>
    </row>
    <row r="762" spans="1:24" ht="21.75" customHeight="1">
      <c r="A762" s="262"/>
      <c r="B762" s="253"/>
      <c r="C762" s="274"/>
      <c r="D762" s="244"/>
      <c r="E762" s="245">
        <f t="shared" si="11"/>
        <v>0</v>
      </c>
      <c r="F762" s="245"/>
      <c r="G762" s="245"/>
      <c r="H762" s="245"/>
      <c r="I762" s="245"/>
      <c r="J762" s="245"/>
      <c r="K762" s="245"/>
      <c r="L762" s="245"/>
      <c r="M762" s="245"/>
      <c r="N762" s="245"/>
      <c r="O762" s="245"/>
      <c r="P762" s="245"/>
      <c r="Q762" s="245"/>
      <c r="R762" s="245"/>
      <c r="S762" s="245"/>
      <c r="T762" s="248"/>
      <c r="U762" s="248"/>
      <c r="V762" s="248"/>
      <c r="W762" s="248"/>
      <c r="X762" s="248"/>
    </row>
    <row r="763" spans="1:24" ht="21.75" customHeight="1">
      <c r="A763" s="262"/>
      <c r="B763" s="253"/>
      <c r="C763" s="274"/>
      <c r="D763" s="244"/>
      <c r="E763" s="245">
        <f t="shared" si="11"/>
        <v>0</v>
      </c>
      <c r="F763" s="245"/>
      <c r="G763" s="245"/>
      <c r="H763" s="245"/>
      <c r="I763" s="245"/>
      <c r="J763" s="245"/>
      <c r="K763" s="245"/>
      <c r="L763" s="245"/>
      <c r="M763" s="245"/>
      <c r="N763" s="245"/>
      <c r="O763" s="245"/>
      <c r="P763" s="245"/>
      <c r="Q763" s="245"/>
      <c r="R763" s="245"/>
      <c r="S763" s="245"/>
      <c r="T763" s="248"/>
      <c r="U763" s="248"/>
      <c r="V763" s="248"/>
      <c r="W763" s="248"/>
      <c r="X763" s="248"/>
    </row>
    <row r="764" spans="1:24" ht="21.75" customHeight="1">
      <c r="A764" s="262"/>
      <c r="B764" s="253"/>
      <c r="C764" s="274"/>
      <c r="D764" s="244"/>
      <c r="E764" s="245">
        <f t="shared" si="11"/>
        <v>0</v>
      </c>
      <c r="F764" s="245"/>
      <c r="G764" s="245"/>
      <c r="H764" s="245"/>
      <c r="I764" s="245"/>
      <c r="J764" s="245"/>
      <c r="K764" s="245"/>
      <c r="L764" s="245"/>
      <c r="M764" s="245"/>
      <c r="N764" s="245"/>
      <c r="O764" s="245"/>
      <c r="P764" s="245"/>
      <c r="Q764" s="245"/>
      <c r="R764" s="245"/>
      <c r="S764" s="245"/>
      <c r="T764" s="248"/>
      <c r="U764" s="248"/>
      <c r="V764" s="248"/>
      <c r="W764" s="248"/>
      <c r="X764" s="248"/>
    </row>
    <row r="765" spans="1:24" ht="21.75" customHeight="1">
      <c r="A765" s="262"/>
      <c r="B765" s="253"/>
      <c r="C765" s="274"/>
      <c r="D765" s="244"/>
      <c r="E765" s="245">
        <f t="shared" si="11"/>
        <v>0</v>
      </c>
      <c r="F765" s="245"/>
      <c r="G765" s="245"/>
      <c r="H765" s="245"/>
      <c r="I765" s="245"/>
      <c r="J765" s="245"/>
      <c r="K765" s="245"/>
      <c r="L765" s="245"/>
      <c r="M765" s="245"/>
      <c r="N765" s="245"/>
      <c r="O765" s="245"/>
      <c r="P765" s="245"/>
      <c r="Q765" s="245"/>
      <c r="R765" s="245"/>
      <c r="S765" s="245"/>
      <c r="T765" s="248"/>
      <c r="U765" s="248"/>
      <c r="V765" s="248"/>
      <c r="W765" s="248"/>
      <c r="X765" s="248"/>
    </row>
    <row r="766" spans="1:24" ht="21.75" customHeight="1">
      <c r="A766" s="262"/>
      <c r="B766" s="253"/>
      <c r="C766" s="274"/>
      <c r="D766" s="244"/>
      <c r="E766" s="245">
        <f t="shared" si="11"/>
        <v>0</v>
      </c>
      <c r="F766" s="245"/>
      <c r="G766" s="245"/>
      <c r="H766" s="245"/>
      <c r="I766" s="245"/>
      <c r="J766" s="245"/>
      <c r="K766" s="245"/>
      <c r="L766" s="245"/>
      <c r="M766" s="245"/>
      <c r="N766" s="245"/>
      <c r="O766" s="245"/>
      <c r="P766" s="245"/>
      <c r="Q766" s="245"/>
      <c r="R766" s="245"/>
      <c r="S766" s="245"/>
      <c r="T766" s="248"/>
      <c r="U766" s="248"/>
      <c r="V766" s="248"/>
      <c r="W766" s="248"/>
      <c r="X766" s="248"/>
    </row>
    <row r="767" spans="1:24" ht="21.75" customHeight="1">
      <c r="A767" s="262"/>
      <c r="B767" s="253"/>
      <c r="C767" s="274"/>
      <c r="D767" s="244"/>
      <c r="E767" s="245">
        <f t="shared" si="11"/>
        <v>0</v>
      </c>
      <c r="F767" s="245"/>
      <c r="G767" s="245"/>
      <c r="H767" s="245"/>
      <c r="I767" s="245"/>
      <c r="J767" s="245"/>
      <c r="K767" s="245"/>
      <c r="L767" s="245"/>
      <c r="M767" s="245"/>
      <c r="N767" s="245"/>
      <c r="O767" s="245"/>
      <c r="P767" s="245"/>
      <c r="Q767" s="245"/>
      <c r="R767" s="245"/>
      <c r="S767" s="245"/>
      <c r="T767" s="248"/>
      <c r="U767" s="248"/>
      <c r="V767" s="248"/>
      <c r="W767" s="248"/>
      <c r="X767" s="248"/>
    </row>
    <row r="768" spans="1:24" ht="21.75" customHeight="1">
      <c r="A768" s="262"/>
      <c r="B768" s="253"/>
      <c r="C768" s="274"/>
      <c r="D768" s="244"/>
      <c r="E768" s="245">
        <f t="shared" si="11"/>
        <v>0</v>
      </c>
      <c r="F768" s="245"/>
      <c r="G768" s="245"/>
      <c r="H768" s="245"/>
      <c r="I768" s="245"/>
      <c r="J768" s="245"/>
      <c r="K768" s="245"/>
      <c r="L768" s="245"/>
      <c r="M768" s="245"/>
      <c r="N768" s="245"/>
      <c r="O768" s="245"/>
      <c r="P768" s="245"/>
      <c r="Q768" s="245"/>
      <c r="R768" s="245"/>
      <c r="S768" s="245"/>
      <c r="T768" s="248"/>
      <c r="U768" s="248"/>
      <c r="V768" s="248"/>
      <c r="W768" s="248"/>
      <c r="X768" s="248"/>
    </row>
    <row r="769" spans="1:24" ht="21.75" customHeight="1">
      <c r="A769" s="262"/>
      <c r="B769" s="253"/>
      <c r="C769" s="274"/>
      <c r="D769" s="244"/>
      <c r="E769" s="245">
        <f t="shared" si="11"/>
        <v>0</v>
      </c>
      <c r="F769" s="245"/>
      <c r="G769" s="245"/>
      <c r="H769" s="245"/>
      <c r="I769" s="245"/>
      <c r="J769" s="245"/>
      <c r="K769" s="245"/>
      <c r="L769" s="245"/>
      <c r="M769" s="245"/>
      <c r="N769" s="245"/>
      <c r="O769" s="245"/>
      <c r="P769" s="245"/>
      <c r="Q769" s="245"/>
      <c r="R769" s="245"/>
      <c r="S769" s="245"/>
      <c r="T769" s="248"/>
      <c r="U769" s="248"/>
      <c r="V769" s="248"/>
      <c r="W769" s="248"/>
      <c r="X769" s="248"/>
    </row>
    <row r="770" spans="1:24" ht="21.75" customHeight="1">
      <c r="A770" s="262"/>
      <c r="B770" s="253"/>
      <c r="C770" s="274"/>
      <c r="D770" s="244"/>
      <c r="E770" s="245">
        <f t="shared" si="11"/>
        <v>0</v>
      </c>
      <c r="F770" s="245"/>
      <c r="G770" s="245"/>
      <c r="H770" s="245"/>
      <c r="I770" s="245"/>
      <c r="J770" s="245"/>
      <c r="K770" s="245"/>
      <c r="L770" s="245"/>
      <c r="M770" s="245"/>
      <c r="N770" s="245"/>
      <c r="O770" s="245"/>
      <c r="P770" s="245"/>
      <c r="Q770" s="245"/>
      <c r="R770" s="245"/>
      <c r="S770" s="245"/>
      <c r="T770" s="248"/>
      <c r="U770" s="248"/>
      <c r="V770" s="248"/>
      <c r="W770" s="248"/>
      <c r="X770" s="248"/>
    </row>
    <row r="771" spans="1:24" ht="21.75" customHeight="1">
      <c r="A771" s="262"/>
      <c r="B771" s="253"/>
      <c r="C771" s="274"/>
      <c r="D771" s="244"/>
      <c r="E771" s="245">
        <f t="shared" si="11"/>
        <v>0</v>
      </c>
      <c r="F771" s="245"/>
      <c r="G771" s="245"/>
      <c r="H771" s="245"/>
      <c r="I771" s="245"/>
      <c r="J771" s="245"/>
      <c r="K771" s="245"/>
      <c r="L771" s="245"/>
      <c r="M771" s="245"/>
      <c r="N771" s="245"/>
      <c r="O771" s="245"/>
      <c r="P771" s="245"/>
      <c r="Q771" s="245"/>
      <c r="R771" s="245"/>
      <c r="S771" s="245"/>
      <c r="T771" s="248"/>
      <c r="U771" s="248"/>
      <c r="V771" s="248"/>
      <c r="W771" s="248"/>
      <c r="X771" s="248"/>
    </row>
    <row r="772" spans="1:24" ht="21.75" customHeight="1">
      <c r="A772" s="262"/>
      <c r="B772" s="253"/>
      <c r="C772" s="274"/>
      <c r="D772" s="244"/>
      <c r="E772" s="245">
        <f t="shared" si="11"/>
        <v>0</v>
      </c>
      <c r="F772" s="245"/>
      <c r="G772" s="245"/>
      <c r="H772" s="245"/>
      <c r="I772" s="245"/>
      <c r="J772" s="245"/>
      <c r="K772" s="245"/>
      <c r="L772" s="245"/>
      <c r="M772" s="245"/>
      <c r="N772" s="245"/>
      <c r="O772" s="245"/>
      <c r="P772" s="245"/>
      <c r="Q772" s="245"/>
      <c r="R772" s="245"/>
      <c r="S772" s="245"/>
      <c r="T772" s="248"/>
      <c r="U772" s="248"/>
      <c r="V772" s="248"/>
      <c r="W772" s="248"/>
      <c r="X772" s="248"/>
    </row>
    <row r="773" spans="1:24" ht="21.75" customHeight="1">
      <c r="A773" s="262"/>
      <c r="B773" s="253"/>
      <c r="C773" s="274"/>
      <c r="D773" s="244"/>
      <c r="E773" s="245">
        <f t="shared" ref="E773:E836" si="12">SUM(F784:T784)</f>
        <v>0</v>
      </c>
      <c r="F773" s="245"/>
      <c r="G773" s="245"/>
      <c r="H773" s="245"/>
      <c r="I773" s="245"/>
      <c r="J773" s="245"/>
      <c r="K773" s="245"/>
      <c r="L773" s="245"/>
      <c r="M773" s="245"/>
      <c r="N773" s="245"/>
      <c r="O773" s="245"/>
      <c r="P773" s="245"/>
      <c r="Q773" s="245"/>
      <c r="R773" s="245"/>
      <c r="S773" s="245"/>
      <c r="T773" s="248"/>
      <c r="U773" s="248"/>
      <c r="V773" s="248"/>
      <c r="W773" s="248"/>
      <c r="X773" s="248"/>
    </row>
    <row r="774" spans="1:24" ht="21.75" customHeight="1">
      <c r="A774" s="262"/>
      <c r="B774" s="253"/>
      <c r="C774" s="274"/>
      <c r="D774" s="244"/>
      <c r="E774" s="245">
        <f t="shared" si="12"/>
        <v>0</v>
      </c>
      <c r="F774" s="245"/>
      <c r="G774" s="245"/>
      <c r="H774" s="245"/>
      <c r="I774" s="245"/>
      <c r="J774" s="245"/>
      <c r="K774" s="245"/>
      <c r="L774" s="245"/>
      <c r="M774" s="245"/>
      <c r="N774" s="245"/>
      <c r="O774" s="245"/>
      <c r="P774" s="245"/>
      <c r="Q774" s="245"/>
      <c r="R774" s="245"/>
      <c r="S774" s="245"/>
      <c r="T774" s="248"/>
      <c r="U774" s="248"/>
      <c r="V774" s="248"/>
      <c r="W774" s="248"/>
      <c r="X774" s="248"/>
    </row>
    <row r="775" spans="1:24" ht="21.75" customHeight="1">
      <c r="A775" s="262"/>
      <c r="B775" s="253"/>
      <c r="C775" s="274"/>
      <c r="D775" s="244"/>
      <c r="E775" s="245">
        <f t="shared" si="12"/>
        <v>0</v>
      </c>
      <c r="F775" s="245"/>
      <c r="G775" s="245"/>
      <c r="H775" s="245"/>
      <c r="I775" s="245"/>
      <c r="J775" s="245"/>
      <c r="K775" s="245"/>
      <c r="L775" s="245"/>
      <c r="M775" s="245"/>
      <c r="N775" s="245"/>
      <c r="O775" s="245"/>
      <c r="P775" s="245"/>
      <c r="Q775" s="245"/>
      <c r="R775" s="245"/>
      <c r="S775" s="245"/>
      <c r="T775" s="248"/>
      <c r="U775" s="248"/>
      <c r="V775" s="248"/>
      <c r="W775" s="248"/>
      <c r="X775" s="248"/>
    </row>
    <row r="776" spans="1:24" ht="21.75" customHeight="1">
      <c r="A776" s="262"/>
      <c r="B776" s="253"/>
      <c r="C776" s="274"/>
      <c r="D776" s="244"/>
      <c r="E776" s="245">
        <f t="shared" si="12"/>
        <v>0</v>
      </c>
      <c r="F776" s="245"/>
      <c r="G776" s="245"/>
      <c r="H776" s="245"/>
      <c r="I776" s="245"/>
      <c r="J776" s="245"/>
      <c r="K776" s="245"/>
      <c r="L776" s="245"/>
      <c r="M776" s="245"/>
      <c r="N776" s="245"/>
      <c r="O776" s="245"/>
      <c r="P776" s="245"/>
      <c r="Q776" s="245"/>
      <c r="R776" s="245"/>
      <c r="S776" s="245"/>
      <c r="T776" s="248"/>
      <c r="U776" s="248"/>
      <c r="V776" s="248"/>
      <c r="W776" s="248"/>
      <c r="X776" s="248"/>
    </row>
    <row r="777" spans="1:24" ht="21.75" customHeight="1">
      <c r="A777" s="262"/>
      <c r="B777" s="253"/>
      <c r="C777" s="274"/>
      <c r="D777" s="244"/>
      <c r="E777" s="245">
        <f t="shared" si="12"/>
        <v>0</v>
      </c>
      <c r="F777" s="245"/>
      <c r="G777" s="245"/>
      <c r="H777" s="245"/>
      <c r="I777" s="245"/>
      <c r="J777" s="245"/>
      <c r="K777" s="245"/>
      <c r="L777" s="245"/>
      <c r="M777" s="245"/>
      <c r="N777" s="245"/>
      <c r="O777" s="245"/>
      <c r="P777" s="245"/>
      <c r="Q777" s="245"/>
      <c r="R777" s="245"/>
      <c r="S777" s="245"/>
      <c r="T777" s="248"/>
      <c r="U777" s="248"/>
      <c r="V777" s="248"/>
      <c r="W777" s="248"/>
      <c r="X777" s="248"/>
    </row>
    <row r="778" spans="1:24" ht="21.75" customHeight="1">
      <c r="A778" s="262"/>
      <c r="B778" s="253"/>
      <c r="C778" s="274"/>
      <c r="D778" s="244"/>
      <c r="E778" s="245">
        <f t="shared" si="12"/>
        <v>0</v>
      </c>
      <c r="F778" s="245"/>
      <c r="G778" s="245"/>
      <c r="H778" s="245"/>
      <c r="I778" s="245"/>
      <c r="J778" s="245"/>
      <c r="K778" s="245"/>
      <c r="L778" s="245"/>
      <c r="M778" s="245"/>
      <c r="N778" s="245"/>
      <c r="O778" s="245"/>
      <c r="P778" s="245"/>
      <c r="Q778" s="245"/>
      <c r="R778" s="245"/>
      <c r="S778" s="245"/>
      <c r="T778" s="248"/>
      <c r="U778" s="248"/>
      <c r="V778" s="248"/>
      <c r="W778" s="248"/>
      <c r="X778" s="248"/>
    </row>
    <row r="779" spans="1:24" ht="21.75" customHeight="1">
      <c r="A779" s="262"/>
      <c r="B779" s="253"/>
      <c r="C779" s="274"/>
      <c r="D779" s="244"/>
      <c r="E779" s="245">
        <f t="shared" si="12"/>
        <v>0</v>
      </c>
      <c r="F779" s="245"/>
      <c r="G779" s="245"/>
      <c r="H779" s="245"/>
      <c r="I779" s="245"/>
      <c r="J779" s="245"/>
      <c r="K779" s="245"/>
      <c r="L779" s="245"/>
      <c r="M779" s="245"/>
      <c r="N779" s="245"/>
      <c r="O779" s="245"/>
      <c r="P779" s="245"/>
      <c r="Q779" s="245"/>
      <c r="R779" s="245"/>
      <c r="S779" s="245"/>
      <c r="T779" s="248"/>
      <c r="U779" s="248"/>
      <c r="V779" s="248"/>
      <c r="W779" s="248"/>
      <c r="X779" s="248"/>
    </row>
    <row r="780" spans="1:24" ht="21.75" customHeight="1">
      <c r="A780" s="262"/>
      <c r="B780" s="253"/>
      <c r="C780" s="274"/>
      <c r="D780" s="244"/>
      <c r="E780" s="245">
        <f t="shared" si="12"/>
        <v>0</v>
      </c>
      <c r="F780" s="245"/>
      <c r="G780" s="245"/>
      <c r="H780" s="245"/>
      <c r="I780" s="245"/>
      <c r="J780" s="245"/>
      <c r="K780" s="245"/>
      <c r="L780" s="245"/>
      <c r="M780" s="245"/>
      <c r="N780" s="245"/>
      <c r="O780" s="245"/>
      <c r="P780" s="245"/>
      <c r="Q780" s="245"/>
      <c r="R780" s="245"/>
      <c r="S780" s="245"/>
      <c r="T780" s="248"/>
      <c r="U780" s="248"/>
      <c r="V780" s="248"/>
      <c r="W780" s="248"/>
      <c r="X780" s="248"/>
    </row>
    <row r="781" spans="1:24" ht="21.75" customHeight="1">
      <c r="A781" s="262"/>
      <c r="B781" s="253"/>
      <c r="C781" s="274"/>
      <c r="D781" s="244"/>
      <c r="E781" s="245">
        <f t="shared" si="12"/>
        <v>0</v>
      </c>
      <c r="F781" s="245"/>
      <c r="G781" s="245"/>
      <c r="H781" s="245"/>
      <c r="I781" s="245"/>
      <c r="J781" s="245"/>
      <c r="K781" s="245"/>
      <c r="L781" s="245"/>
      <c r="M781" s="245"/>
      <c r="N781" s="245"/>
      <c r="O781" s="245"/>
      <c r="P781" s="245"/>
      <c r="Q781" s="245"/>
      <c r="R781" s="245"/>
      <c r="S781" s="245"/>
      <c r="T781" s="248"/>
      <c r="U781" s="248"/>
      <c r="V781" s="248"/>
      <c r="W781" s="248"/>
      <c r="X781" s="248"/>
    </row>
    <row r="782" spans="1:24" ht="21.75" customHeight="1">
      <c r="A782" s="262"/>
      <c r="B782" s="253"/>
      <c r="C782" s="274"/>
      <c r="D782" s="244"/>
      <c r="E782" s="245">
        <f t="shared" si="12"/>
        <v>0</v>
      </c>
      <c r="F782" s="245"/>
      <c r="G782" s="245"/>
      <c r="H782" s="245"/>
      <c r="I782" s="245"/>
      <c r="J782" s="245"/>
      <c r="K782" s="245"/>
      <c r="L782" s="245"/>
      <c r="M782" s="245"/>
      <c r="N782" s="245"/>
      <c r="O782" s="245"/>
      <c r="P782" s="245"/>
      <c r="Q782" s="245"/>
      <c r="R782" s="245"/>
      <c r="S782" s="245"/>
      <c r="T782" s="248"/>
      <c r="U782" s="248"/>
      <c r="V782" s="248"/>
      <c r="W782" s="248"/>
      <c r="X782" s="248"/>
    </row>
    <row r="783" spans="1:24" ht="21.75" customHeight="1">
      <c r="A783" s="262"/>
      <c r="B783" s="253"/>
      <c r="C783" s="274"/>
      <c r="D783" s="244"/>
      <c r="E783" s="245">
        <f t="shared" si="12"/>
        <v>0</v>
      </c>
      <c r="F783" s="245"/>
      <c r="G783" s="245"/>
      <c r="H783" s="245"/>
      <c r="I783" s="245"/>
      <c r="J783" s="245"/>
      <c r="K783" s="245"/>
      <c r="L783" s="245"/>
      <c r="M783" s="245"/>
      <c r="N783" s="245"/>
      <c r="O783" s="245"/>
      <c r="P783" s="245"/>
      <c r="Q783" s="245"/>
      <c r="R783" s="245"/>
      <c r="S783" s="245"/>
      <c r="T783" s="248"/>
      <c r="U783" s="248"/>
      <c r="V783" s="248"/>
      <c r="W783" s="248"/>
      <c r="X783" s="248"/>
    </row>
    <row r="784" spans="1:24" ht="21.75" customHeight="1">
      <c r="A784" s="262"/>
      <c r="B784" s="253"/>
      <c r="C784" s="274"/>
      <c r="D784" s="244"/>
      <c r="E784" s="245">
        <f t="shared" si="12"/>
        <v>0</v>
      </c>
      <c r="F784" s="245"/>
      <c r="G784" s="245"/>
      <c r="H784" s="245"/>
      <c r="I784" s="245"/>
      <c r="J784" s="245"/>
      <c r="K784" s="245"/>
      <c r="L784" s="245"/>
      <c r="M784" s="245"/>
      <c r="N784" s="245"/>
      <c r="O784" s="245"/>
      <c r="P784" s="245"/>
      <c r="Q784" s="245"/>
      <c r="R784" s="245"/>
      <c r="S784" s="245"/>
      <c r="T784" s="248"/>
      <c r="U784" s="248"/>
      <c r="V784" s="248"/>
      <c r="W784" s="248"/>
      <c r="X784" s="248"/>
    </row>
    <row r="785" spans="1:24" ht="21.75" customHeight="1">
      <c r="A785" s="262"/>
      <c r="B785" s="253"/>
      <c r="C785" s="274"/>
      <c r="D785" s="244"/>
      <c r="E785" s="245">
        <f t="shared" si="12"/>
        <v>0</v>
      </c>
      <c r="F785" s="245"/>
      <c r="G785" s="245"/>
      <c r="H785" s="245"/>
      <c r="I785" s="245"/>
      <c r="J785" s="245"/>
      <c r="K785" s="245"/>
      <c r="L785" s="245"/>
      <c r="M785" s="245"/>
      <c r="N785" s="245"/>
      <c r="O785" s="245"/>
      <c r="P785" s="245"/>
      <c r="Q785" s="245"/>
      <c r="R785" s="245"/>
      <c r="S785" s="245"/>
      <c r="T785" s="248"/>
      <c r="U785" s="248"/>
      <c r="V785" s="248"/>
      <c r="W785" s="248"/>
      <c r="X785" s="248"/>
    </row>
    <row r="786" spans="1:24" ht="21.75" customHeight="1">
      <c r="A786" s="262"/>
      <c r="B786" s="253"/>
      <c r="C786" s="274"/>
      <c r="D786" s="244"/>
      <c r="E786" s="245">
        <f t="shared" si="12"/>
        <v>0</v>
      </c>
      <c r="F786" s="245"/>
      <c r="G786" s="245"/>
      <c r="H786" s="245"/>
      <c r="I786" s="245"/>
      <c r="J786" s="245"/>
      <c r="K786" s="245"/>
      <c r="L786" s="245"/>
      <c r="M786" s="245"/>
      <c r="N786" s="245"/>
      <c r="O786" s="245"/>
      <c r="P786" s="245"/>
      <c r="Q786" s="245"/>
      <c r="R786" s="245"/>
      <c r="S786" s="245"/>
      <c r="T786" s="248"/>
      <c r="U786" s="248"/>
      <c r="V786" s="248"/>
      <c r="W786" s="248"/>
      <c r="X786" s="248"/>
    </row>
    <row r="787" spans="1:24" ht="21.75" customHeight="1">
      <c r="A787" s="262"/>
      <c r="B787" s="253"/>
      <c r="C787" s="274"/>
      <c r="D787" s="244"/>
      <c r="E787" s="245">
        <f t="shared" si="12"/>
        <v>0</v>
      </c>
      <c r="F787" s="245"/>
      <c r="G787" s="245"/>
      <c r="H787" s="245"/>
      <c r="I787" s="245"/>
      <c r="J787" s="245"/>
      <c r="K787" s="245"/>
      <c r="L787" s="245"/>
      <c r="M787" s="245"/>
      <c r="N787" s="245"/>
      <c r="O787" s="245"/>
      <c r="P787" s="245"/>
      <c r="Q787" s="245"/>
      <c r="R787" s="245"/>
      <c r="S787" s="245"/>
      <c r="T787" s="248"/>
      <c r="U787" s="248"/>
      <c r="V787" s="248"/>
      <c r="W787" s="248"/>
      <c r="X787" s="248"/>
    </row>
    <row r="788" spans="1:24" ht="21.75" customHeight="1">
      <c r="A788" s="262"/>
      <c r="B788" s="253"/>
      <c r="C788" s="274"/>
      <c r="D788" s="244"/>
      <c r="E788" s="245">
        <f t="shared" si="12"/>
        <v>0</v>
      </c>
      <c r="F788" s="245"/>
      <c r="G788" s="245"/>
      <c r="H788" s="245"/>
      <c r="I788" s="245"/>
      <c r="J788" s="245"/>
      <c r="K788" s="245"/>
      <c r="L788" s="245"/>
      <c r="M788" s="245"/>
      <c r="N788" s="245"/>
      <c r="O788" s="245"/>
      <c r="P788" s="245"/>
      <c r="Q788" s="245"/>
      <c r="R788" s="245"/>
      <c r="S788" s="245"/>
      <c r="T788" s="248"/>
      <c r="U788" s="248"/>
      <c r="V788" s="248"/>
      <c r="W788" s="248"/>
      <c r="X788" s="248"/>
    </row>
    <row r="789" spans="1:24" ht="21.75" customHeight="1">
      <c r="A789" s="262"/>
      <c r="B789" s="253"/>
      <c r="C789" s="274"/>
      <c r="D789" s="244"/>
      <c r="E789" s="245">
        <f t="shared" si="12"/>
        <v>0</v>
      </c>
      <c r="F789" s="245"/>
      <c r="G789" s="245"/>
      <c r="H789" s="245"/>
      <c r="I789" s="245"/>
      <c r="J789" s="245"/>
      <c r="K789" s="245"/>
      <c r="L789" s="245"/>
      <c r="M789" s="245"/>
      <c r="N789" s="245"/>
      <c r="O789" s="245"/>
      <c r="P789" s="245"/>
      <c r="Q789" s="245"/>
      <c r="R789" s="245"/>
      <c r="S789" s="245"/>
      <c r="T789" s="248"/>
      <c r="U789" s="248"/>
      <c r="V789" s="248"/>
      <c r="W789" s="248"/>
      <c r="X789" s="248"/>
    </row>
    <row r="790" spans="1:24" ht="21.75" customHeight="1">
      <c r="A790" s="262"/>
      <c r="B790" s="253"/>
      <c r="C790" s="274"/>
      <c r="D790" s="244"/>
      <c r="E790" s="245">
        <f t="shared" si="12"/>
        <v>0</v>
      </c>
      <c r="F790" s="245"/>
      <c r="G790" s="245"/>
      <c r="H790" s="245"/>
      <c r="I790" s="245"/>
      <c r="J790" s="245"/>
      <c r="K790" s="245"/>
      <c r="L790" s="245"/>
      <c r="M790" s="245"/>
      <c r="N790" s="245"/>
      <c r="O790" s="245"/>
      <c r="P790" s="245"/>
      <c r="Q790" s="245"/>
      <c r="R790" s="245"/>
      <c r="S790" s="245"/>
      <c r="T790" s="248"/>
      <c r="U790" s="248"/>
      <c r="V790" s="248"/>
      <c r="W790" s="248"/>
      <c r="X790" s="248"/>
    </row>
    <row r="791" spans="1:24" ht="21.75" customHeight="1">
      <c r="A791" s="262"/>
      <c r="B791" s="253"/>
      <c r="C791" s="274"/>
      <c r="D791" s="244"/>
      <c r="E791" s="245">
        <f t="shared" si="12"/>
        <v>0</v>
      </c>
      <c r="F791" s="245"/>
      <c r="G791" s="245"/>
      <c r="H791" s="245"/>
      <c r="I791" s="245"/>
      <c r="J791" s="245"/>
      <c r="K791" s="245"/>
      <c r="L791" s="245"/>
      <c r="M791" s="245"/>
      <c r="N791" s="245"/>
      <c r="O791" s="245"/>
      <c r="P791" s="245"/>
      <c r="Q791" s="245"/>
      <c r="R791" s="245"/>
      <c r="S791" s="245"/>
      <c r="T791" s="248"/>
      <c r="U791" s="248"/>
      <c r="V791" s="248"/>
      <c r="W791" s="248"/>
      <c r="X791" s="248"/>
    </row>
    <row r="792" spans="1:24" ht="21.75" customHeight="1">
      <c r="A792" s="262"/>
      <c r="B792" s="253"/>
      <c r="C792" s="274"/>
      <c r="D792" s="244"/>
      <c r="E792" s="245">
        <f t="shared" si="12"/>
        <v>0</v>
      </c>
      <c r="F792" s="245"/>
      <c r="G792" s="245"/>
      <c r="H792" s="245"/>
      <c r="I792" s="245"/>
      <c r="J792" s="245"/>
      <c r="K792" s="245"/>
      <c r="L792" s="245"/>
      <c r="M792" s="245"/>
      <c r="N792" s="245"/>
      <c r="O792" s="245"/>
      <c r="P792" s="245"/>
      <c r="Q792" s="245"/>
      <c r="R792" s="245"/>
      <c r="S792" s="245"/>
      <c r="T792" s="248"/>
      <c r="U792" s="248"/>
      <c r="V792" s="248"/>
      <c r="W792" s="248"/>
      <c r="X792" s="248"/>
    </row>
    <row r="793" spans="1:24" ht="21.75" customHeight="1">
      <c r="A793" s="262"/>
      <c r="B793" s="253"/>
      <c r="C793" s="274"/>
      <c r="D793" s="244"/>
      <c r="E793" s="245">
        <f t="shared" si="12"/>
        <v>0</v>
      </c>
      <c r="F793" s="245"/>
      <c r="G793" s="245"/>
      <c r="H793" s="245"/>
      <c r="I793" s="245"/>
      <c r="J793" s="245"/>
      <c r="K793" s="245"/>
      <c r="L793" s="245"/>
      <c r="M793" s="245"/>
      <c r="N793" s="245"/>
      <c r="O793" s="245"/>
      <c r="P793" s="245"/>
      <c r="Q793" s="245"/>
      <c r="R793" s="245"/>
      <c r="S793" s="245"/>
      <c r="T793" s="248"/>
      <c r="U793" s="248"/>
      <c r="V793" s="248"/>
      <c r="W793" s="248"/>
      <c r="X793" s="248"/>
    </row>
    <row r="794" spans="1:24" ht="21.75" customHeight="1">
      <c r="A794" s="262"/>
      <c r="B794" s="253"/>
      <c r="C794" s="274"/>
      <c r="D794" s="244"/>
      <c r="E794" s="245">
        <f t="shared" si="12"/>
        <v>0</v>
      </c>
      <c r="F794" s="245"/>
      <c r="G794" s="245"/>
      <c r="H794" s="245"/>
      <c r="I794" s="245"/>
      <c r="J794" s="245"/>
      <c r="K794" s="245"/>
      <c r="L794" s="245"/>
      <c r="M794" s="245"/>
      <c r="N794" s="245"/>
      <c r="O794" s="245"/>
      <c r="P794" s="245"/>
      <c r="Q794" s="245"/>
      <c r="R794" s="245"/>
      <c r="S794" s="245"/>
      <c r="T794" s="248"/>
      <c r="U794" s="248"/>
      <c r="V794" s="248"/>
      <c r="W794" s="248"/>
      <c r="X794" s="248"/>
    </row>
    <row r="795" spans="1:24" ht="21.75" customHeight="1">
      <c r="A795" s="262"/>
      <c r="B795" s="253"/>
      <c r="C795" s="274"/>
      <c r="D795" s="244"/>
      <c r="E795" s="245">
        <f t="shared" si="12"/>
        <v>0</v>
      </c>
      <c r="F795" s="245"/>
      <c r="G795" s="245"/>
      <c r="H795" s="245"/>
      <c r="I795" s="245"/>
      <c r="J795" s="245"/>
      <c r="K795" s="245"/>
      <c r="L795" s="245"/>
      <c r="M795" s="245"/>
      <c r="N795" s="245"/>
      <c r="O795" s="245"/>
      <c r="P795" s="245"/>
      <c r="Q795" s="245"/>
      <c r="R795" s="245"/>
      <c r="S795" s="245"/>
      <c r="T795" s="248"/>
      <c r="U795" s="248"/>
      <c r="V795" s="248"/>
      <c r="W795" s="248"/>
      <c r="X795" s="248"/>
    </row>
    <row r="796" spans="1:24" ht="21.75" customHeight="1">
      <c r="A796" s="262"/>
      <c r="B796" s="253"/>
      <c r="C796" s="274"/>
      <c r="D796" s="244"/>
      <c r="E796" s="245">
        <f t="shared" si="12"/>
        <v>0</v>
      </c>
      <c r="F796" s="245"/>
      <c r="G796" s="245"/>
      <c r="H796" s="245"/>
      <c r="I796" s="245"/>
      <c r="J796" s="245"/>
      <c r="K796" s="245"/>
      <c r="L796" s="245"/>
      <c r="M796" s="245"/>
      <c r="N796" s="245"/>
      <c r="O796" s="245"/>
      <c r="P796" s="245"/>
      <c r="Q796" s="245"/>
      <c r="R796" s="245"/>
      <c r="S796" s="245"/>
      <c r="T796" s="248"/>
      <c r="U796" s="248"/>
      <c r="V796" s="248"/>
      <c r="W796" s="248"/>
      <c r="X796" s="248"/>
    </row>
    <row r="797" spans="1:24" ht="21.75" customHeight="1">
      <c r="A797" s="262"/>
      <c r="B797" s="253"/>
      <c r="C797" s="274"/>
      <c r="D797" s="244"/>
      <c r="E797" s="245">
        <f t="shared" si="12"/>
        <v>0</v>
      </c>
      <c r="F797" s="245"/>
      <c r="G797" s="245"/>
      <c r="H797" s="245"/>
      <c r="I797" s="245"/>
      <c r="J797" s="245"/>
      <c r="K797" s="245"/>
      <c r="L797" s="245"/>
      <c r="M797" s="245"/>
      <c r="N797" s="245"/>
      <c r="O797" s="245"/>
      <c r="P797" s="245"/>
      <c r="Q797" s="245"/>
      <c r="R797" s="245"/>
      <c r="S797" s="245"/>
      <c r="T797" s="248"/>
      <c r="U797" s="248"/>
      <c r="V797" s="248"/>
      <c r="W797" s="248"/>
      <c r="X797" s="248"/>
    </row>
    <row r="798" spans="1:24" ht="21.75" customHeight="1">
      <c r="A798" s="262"/>
      <c r="B798" s="253"/>
      <c r="C798" s="274"/>
      <c r="D798" s="244"/>
      <c r="E798" s="245">
        <f t="shared" si="12"/>
        <v>0</v>
      </c>
      <c r="F798" s="245"/>
      <c r="G798" s="245"/>
      <c r="H798" s="245"/>
      <c r="I798" s="245"/>
      <c r="J798" s="245"/>
      <c r="K798" s="245"/>
      <c r="L798" s="245"/>
      <c r="M798" s="245"/>
      <c r="N798" s="245"/>
      <c r="O798" s="245"/>
      <c r="P798" s="245"/>
      <c r="Q798" s="245"/>
      <c r="R798" s="245"/>
      <c r="S798" s="245"/>
      <c r="T798" s="248"/>
      <c r="U798" s="248"/>
      <c r="V798" s="248"/>
      <c r="W798" s="248"/>
      <c r="X798" s="248"/>
    </row>
    <row r="799" spans="1:24" ht="21.75" customHeight="1">
      <c r="A799" s="262"/>
      <c r="B799" s="253"/>
      <c r="C799" s="274"/>
      <c r="D799" s="244"/>
      <c r="E799" s="245">
        <f t="shared" si="12"/>
        <v>0</v>
      </c>
      <c r="F799" s="245"/>
      <c r="G799" s="245"/>
      <c r="H799" s="245"/>
      <c r="I799" s="245"/>
      <c r="J799" s="245"/>
      <c r="K799" s="245"/>
      <c r="L799" s="245"/>
      <c r="M799" s="245"/>
      <c r="N799" s="245"/>
      <c r="O799" s="245"/>
      <c r="P799" s="245"/>
      <c r="Q799" s="245"/>
      <c r="R799" s="245"/>
      <c r="S799" s="245"/>
      <c r="T799" s="248"/>
      <c r="U799" s="248"/>
      <c r="V799" s="248"/>
      <c r="W799" s="248"/>
      <c r="X799" s="248"/>
    </row>
    <row r="800" spans="1:24" ht="21.75" customHeight="1">
      <c r="A800" s="262"/>
      <c r="B800" s="253"/>
      <c r="C800" s="274"/>
      <c r="D800" s="244"/>
      <c r="E800" s="245">
        <f t="shared" si="12"/>
        <v>0</v>
      </c>
      <c r="F800" s="245"/>
      <c r="G800" s="245"/>
      <c r="H800" s="245"/>
      <c r="I800" s="245"/>
      <c r="J800" s="245"/>
      <c r="K800" s="245"/>
      <c r="L800" s="245"/>
      <c r="M800" s="245"/>
      <c r="N800" s="245"/>
      <c r="O800" s="245"/>
      <c r="P800" s="245"/>
      <c r="Q800" s="245"/>
      <c r="R800" s="245"/>
      <c r="S800" s="245"/>
      <c r="T800" s="248"/>
      <c r="U800" s="248"/>
      <c r="V800" s="248"/>
      <c r="W800" s="248"/>
      <c r="X800" s="248"/>
    </row>
    <row r="801" spans="1:24" ht="21.75" customHeight="1">
      <c r="A801" s="262"/>
      <c r="B801" s="253"/>
      <c r="C801" s="274"/>
      <c r="D801" s="244"/>
      <c r="E801" s="245">
        <f t="shared" si="12"/>
        <v>0</v>
      </c>
      <c r="F801" s="245"/>
      <c r="G801" s="245"/>
      <c r="H801" s="245"/>
      <c r="I801" s="245"/>
      <c r="J801" s="245"/>
      <c r="K801" s="245"/>
      <c r="L801" s="245"/>
      <c r="M801" s="245"/>
      <c r="N801" s="245"/>
      <c r="O801" s="245"/>
      <c r="P801" s="245"/>
      <c r="Q801" s="245"/>
      <c r="R801" s="245"/>
      <c r="S801" s="245"/>
      <c r="T801" s="248"/>
      <c r="U801" s="248"/>
      <c r="V801" s="248"/>
      <c r="W801" s="248"/>
      <c r="X801" s="248"/>
    </row>
    <row r="802" spans="1:24" ht="21.75" customHeight="1">
      <c r="A802" s="262"/>
      <c r="B802" s="253"/>
      <c r="C802" s="274"/>
      <c r="D802" s="244"/>
      <c r="E802" s="245">
        <f t="shared" si="12"/>
        <v>0</v>
      </c>
      <c r="F802" s="245"/>
      <c r="G802" s="245"/>
      <c r="H802" s="245"/>
      <c r="I802" s="245"/>
      <c r="J802" s="245"/>
      <c r="K802" s="245"/>
      <c r="L802" s="245"/>
      <c r="M802" s="245"/>
      <c r="N802" s="245"/>
      <c r="O802" s="245"/>
      <c r="P802" s="245"/>
      <c r="Q802" s="245"/>
      <c r="R802" s="245"/>
      <c r="S802" s="245"/>
      <c r="T802" s="248"/>
      <c r="U802" s="248"/>
      <c r="V802" s="248"/>
      <c r="W802" s="248"/>
      <c r="X802" s="248"/>
    </row>
    <row r="803" spans="1:24" ht="21.75" customHeight="1">
      <c r="A803" s="262"/>
      <c r="B803" s="253"/>
      <c r="C803" s="274"/>
      <c r="D803" s="244"/>
      <c r="E803" s="245">
        <f t="shared" si="12"/>
        <v>0</v>
      </c>
      <c r="F803" s="245"/>
      <c r="G803" s="245"/>
      <c r="H803" s="245"/>
      <c r="I803" s="245"/>
      <c r="J803" s="245"/>
      <c r="K803" s="245"/>
      <c r="L803" s="245"/>
      <c r="M803" s="245"/>
      <c r="N803" s="245"/>
      <c r="O803" s="245"/>
      <c r="P803" s="245"/>
      <c r="Q803" s="245"/>
      <c r="R803" s="245"/>
      <c r="S803" s="245"/>
      <c r="T803" s="248"/>
      <c r="U803" s="248"/>
      <c r="V803" s="248"/>
      <c r="W803" s="248"/>
      <c r="X803" s="248"/>
    </row>
    <row r="804" spans="1:24" ht="21.75" customHeight="1">
      <c r="A804" s="262"/>
      <c r="B804" s="253"/>
      <c r="C804" s="274"/>
      <c r="D804" s="244"/>
      <c r="E804" s="245">
        <f t="shared" si="12"/>
        <v>0</v>
      </c>
      <c r="F804" s="245"/>
      <c r="G804" s="245"/>
      <c r="H804" s="245"/>
      <c r="I804" s="245"/>
      <c r="J804" s="245"/>
      <c r="K804" s="245"/>
      <c r="L804" s="245"/>
      <c r="M804" s="245"/>
      <c r="N804" s="245"/>
      <c r="O804" s="245"/>
      <c r="P804" s="245"/>
      <c r="Q804" s="245"/>
      <c r="R804" s="245"/>
      <c r="S804" s="245"/>
      <c r="T804" s="248"/>
      <c r="U804" s="248"/>
      <c r="V804" s="248"/>
      <c r="W804" s="248"/>
      <c r="X804" s="248"/>
    </row>
    <row r="805" spans="1:24" ht="21.75" customHeight="1">
      <c r="A805" s="262"/>
      <c r="B805" s="253"/>
      <c r="C805" s="274"/>
      <c r="D805" s="244"/>
      <c r="E805" s="245">
        <f t="shared" si="12"/>
        <v>0</v>
      </c>
      <c r="F805" s="245"/>
      <c r="G805" s="245"/>
      <c r="H805" s="245"/>
      <c r="I805" s="245"/>
      <c r="J805" s="245"/>
      <c r="K805" s="245"/>
      <c r="L805" s="245"/>
      <c r="M805" s="245"/>
      <c r="N805" s="245"/>
      <c r="O805" s="245"/>
      <c r="P805" s="245"/>
      <c r="Q805" s="245"/>
      <c r="R805" s="245"/>
      <c r="S805" s="245"/>
      <c r="T805" s="248"/>
      <c r="U805" s="248"/>
      <c r="V805" s="248"/>
      <c r="W805" s="248"/>
      <c r="X805" s="248"/>
    </row>
    <row r="806" spans="1:24" ht="21.75" customHeight="1">
      <c r="A806" s="262"/>
      <c r="B806" s="253"/>
      <c r="C806" s="274"/>
      <c r="D806" s="244"/>
      <c r="E806" s="245">
        <f t="shared" si="12"/>
        <v>0</v>
      </c>
      <c r="F806" s="245"/>
      <c r="G806" s="245"/>
      <c r="H806" s="245"/>
      <c r="I806" s="245"/>
      <c r="J806" s="245"/>
      <c r="K806" s="245"/>
      <c r="L806" s="245"/>
      <c r="M806" s="245"/>
      <c r="N806" s="245"/>
      <c r="O806" s="245"/>
      <c r="P806" s="245"/>
      <c r="Q806" s="245"/>
      <c r="R806" s="245"/>
      <c r="S806" s="245"/>
      <c r="T806" s="248"/>
      <c r="U806" s="248"/>
      <c r="V806" s="248"/>
      <c r="W806" s="248"/>
      <c r="X806" s="248"/>
    </row>
    <row r="807" spans="1:24" ht="21.75" customHeight="1">
      <c r="A807" s="262"/>
      <c r="B807" s="253"/>
      <c r="C807" s="274"/>
      <c r="D807" s="244"/>
      <c r="E807" s="245">
        <f t="shared" si="12"/>
        <v>0</v>
      </c>
      <c r="F807" s="245"/>
      <c r="G807" s="245"/>
      <c r="H807" s="245"/>
      <c r="I807" s="245"/>
      <c r="J807" s="245"/>
      <c r="K807" s="245"/>
      <c r="L807" s="245"/>
      <c r="M807" s="245"/>
      <c r="N807" s="245"/>
      <c r="O807" s="245"/>
      <c r="P807" s="245"/>
      <c r="Q807" s="245"/>
      <c r="R807" s="245"/>
      <c r="S807" s="245"/>
      <c r="T807" s="248"/>
      <c r="U807" s="248"/>
      <c r="V807" s="248"/>
      <c r="W807" s="248"/>
      <c r="X807" s="248"/>
    </row>
    <row r="808" spans="1:24" ht="21.75" customHeight="1">
      <c r="A808" s="262"/>
      <c r="B808" s="253"/>
      <c r="C808" s="274"/>
      <c r="D808" s="244"/>
      <c r="E808" s="245">
        <f t="shared" si="12"/>
        <v>0</v>
      </c>
      <c r="F808" s="245"/>
      <c r="G808" s="245"/>
      <c r="H808" s="245"/>
      <c r="I808" s="245"/>
      <c r="J808" s="245"/>
      <c r="K808" s="245"/>
      <c r="L808" s="245"/>
      <c r="M808" s="245"/>
      <c r="N808" s="245"/>
      <c r="O808" s="245"/>
      <c r="P808" s="245"/>
      <c r="Q808" s="245"/>
      <c r="R808" s="245"/>
      <c r="S808" s="245"/>
      <c r="T808" s="248"/>
      <c r="U808" s="248"/>
      <c r="V808" s="248"/>
      <c r="W808" s="248"/>
      <c r="X808" s="248"/>
    </row>
    <row r="809" spans="1:24" ht="21.75" customHeight="1">
      <c r="A809" s="262"/>
      <c r="B809" s="253"/>
      <c r="C809" s="274"/>
      <c r="D809" s="244"/>
      <c r="E809" s="245">
        <f t="shared" si="12"/>
        <v>0</v>
      </c>
      <c r="F809" s="245"/>
      <c r="G809" s="245"/>
      <c r="H809" s="245"/>
      <c r="I809" s="245"/>
      <c r="J809" s="245"/>
      <c r="K809" s="245"/>
      <c r="L809" s="245"/>
      <c r="M809" s="245"/>
      <c r="N809" s="245"/>
      <c r="O809" s="245"/>
      <c r="P809" s="245"/>
      <c r="Q809" s="245"/>
      <c r="R809" s="245"/>
      <c r="S809" s="245"/>
      <c r="T809" s="248"/>
      <c r="U809" s="248"/>
      <c r="V809" s="248"/>
      <c r="W809" s="248"/>
      <c r="X809" s="248"/>
    </row>
    <row r="810" spans="1:24" ht="21.75" customHeight="1">
      <c r="A810" s="262"/>
      <c r="B810" s="253"/>
      <c r="C810" s="274"/>
      <c r="D810" s="244"/>
      <c r="E810" s="245">
        <f t="shared" si="12"/>
        <v>0</v>
      </c>
      <c r="F810" s="245"/>
      <c r="G810" s="245"/>
      <c r="H810" s="245"/>
      <c r="I810" s="245"/>
      <c r="J810" s="245"/>
      <c r="K810" s="245"/>
      <c r="L810" s="245"/>
      <c r="M810" s="245"/>
      <c r="N810" s="245"/>
      <c r="O810" s="245"/>
      <c r="P810" s="245"/>
      <c r="Q810" s="245"/>
      <c r="R810" s="245"/>
      <c r="S810" s="245"/>
      <c r="T810" s="248"/>
      <c r="U810" s="248"/>
      <c r="V810" s="248"/>
      <c r="W810" s="248"/>
      <c r="X810" s="248"/>
    </row>
    <row r="811" spans="1:24" ht="21.75" customHeight="1">
      <c r="A811" s="262"/>
      <c r="B811" s="253"/>
      <c r="C811" s="274"/>
      <c r="D811" s="244"/>
      <c r="E811" s="245">
        <f t="shared" si="12"/>
        <v>0</v>
      </c>
      <c r="F811" s="245"/>
      <c r="G811" s="245"/>
      <c r="H811" s="245"/>
      <c r="I811" s="245"/>
      <c r="J811" s="245"/>
      <c r="K811" s="245"/>
      <c r="L811" s="245"/>
      <c r="M811" s="245"/>
      <c r="N811" s="245"/>
      <c r="O811" s="245"/>
      <c r="P811" s="245"/>
      <c r="Q811" s="245"/>
      <c r="R811" s="245"/>
      <c r="S811" s="245"/>
      <c r="T811" s="248"/>
      <c r="U811" s="248"/>
      <c r="V811" s="248"/>
      <c r="W811" s="248"/>
      <c r="X811" s="248"/>
    </row>
    <row r="812" spans="1:24" ht="21.75" customHeight="1">
      <c r="A812" s="262"/>
      <c r="B812" s="253"/>
      <c r="C812" s="274"/>
      <c r="D812" s="244"/>
      <c r="E812" s="245">
        <f t="shared" si="12"/>
        <v>0</v>
      </c>
      <c r="F812" s="245"/>
      <c r="G812" s="245"/>
      <c r="H812" s="245"/>
      <c r="I812" s="245"/>
      <c r="J812" s="245"/>
      <c r="K812" s="245"/>
      <c r="L812" s="245"/>
      <c r="M812" s="245"/>
      <c r="N812" s="245"/>
      <c r="O812" s="245"/>
      <c r="P812" s="245"/>
      <c r="Q812" s="245"/>
      <c r="R812" s="245"/>
      <c r="S812" s="245"/>
      <c r="T812" s="248"/>
      <c r="U812" s="248"/>
      <c r="V812" s="248"/>
      <c r="W812" s="248"/>
      <c r="X812" s="248"/>
    </row>
    <row r="813" spans="1:24" ht="21.75" customHeight="1">
      <c r="A813" s="262"/>
      <c r="B813" s="253"/>
      <c r="C813" s="274"/>
      <c r="D813" s="244"/>
      <c r="E813" s="245">
        <f t="shared" si="12"/>
        <v>0</v>
      </c>
      <c r="F813" s="245"/>
      <c r="G813" s="245"/>
      <c r="H813" s="245"/>
      <c r="I813" s="245"/>
      <c r="J813" s="245"/>
      <c r="K813" s="245"/>
      <c r="L813" s="245"/>
      <c r="M813" s="245"/>
      <c r="N813" s="245"/>
      <c r="O813" s="245"/>
      <c r="P813" s="245"/>
      <c r="Q813" s="245"/>
      <c r="R813" s="245"/>
      <c r="S813" s="245"/>
      <c r="T813" s="248"/>
      <c r="U813" s="248"/>
      <c r="V813" s="248"/>
      <c r="W813" s="248"/>
      <c r="X813" s="248"/>
    </row>
    <row r="814" spans="1:24" ht="21.75" customHeight="1">
      <c r="A814" s="262"/>
      <c r="B814" s="253"/>
      <c r="C814" s="274"/>
      <c r="D814" s="244"/>
      <c r="E814" s="245">
        <f t="shared" si="12"/>
        <v>0</v>
      </c>
      <c r="F814" s="245"/>
      <c r="G814" s="245"/>
      <c r="H814" s="245"/>
      <c r="I814" s="245"/>
      <c r="J814" s="245"/>
      <c r="K814" s="245"/>
      <c r="L814" s="245"/>
      <c r="M814" s="245"/>
      <c r="N814" s="245"/>
      <c r="O814" s="245"/>
      <c r="P814" s="245"/>
      <c r="Q814" s="245"/>
      <c r="R814" s="245"/>
      <c r="S814" s="245"/>
      <c r="T814" s="248"/>
      <c r="U814" s="248"/>
      <c r="V814" s="248"/>
      <c r="W814" s="248"/>
      <c r="X814" s="248"/>
    </row>
    <row r="815" spans="1:24" ht="21.75" customHeight="1">
      <c r="A815" s="262"/>
      <c r="B815" s="253"/>
      <c r="C815" s="274"/>
      <c r="D815" s="244"/>
      <c r="E815" s="245">
        <f t="shared" si="12"/>
        <v>0</v>
      </c>
      <c r="F815" s="245"/>
      <c r="G815" s="245"/>
      <c r="H815" s="245"/>
      <c r="I815" s="245"/>
      <c r="J815" s="245"/>
      <c r="K815" s="245"/>
      <c r="L815" s="245"/>
      <c r="M815" s="245"/>
      <c r="N815" s="245"/>
      <c r="O815" s="245"/>
      <c r="P815" s="245"/>
      <c r="Q815" s="245"/>
      <c r="R815" s="245"/>
      <c r="S815" s="245"/>
      <c r="T815" s="248"/>
      <c r="U815" s="248"/>
      <c r="V815" s="248"/>
      <c r="W815" s="248"/>
      <c r="X815" s="248"/>
    </row>
    <row r="816" spans="1:24" ht="21.75" customHeight="1">
      <c r="A816" s="262"/>
      <c r="B816" s="253"/>
      <c r="C816" s="274"/>
      <c r="D816" s="244"/>
      <c r="E816" s="245">
        <f t="shared" si="12"/>
        <v>0</v>
      </c>
      <c r="F816" s="245"/>
      <c r="G816" s="245"/>
      <c r="H816" s="245"/>
      <c r="I816" s="245"/>
      <c r="J816" s="245"/>
      <c r="K816" s="245"/>
      <c r="L816" s="245"/>
      <c r="M816" s="245"/>
      <c r="N816" s="245"/>
      <c r="O816" s="245"/>
      <c r="P816" s="245"/>
      <c r="Q816" s="245"/>
      <c r="R816" s="245"/>
      <c r="S816" s="245"/>
      <c r="T816" s="248"/>
      <c r="U816" s="248"/>
      <c r="V816" s="248"/>
      <c r="W816" s="248"/>
      <c r="X816" s="248"/>
    </row>
    <row r="817" spans="1:24" ht="21.75" customHeight="1">
      <c r="A817" s="262"/>
      <c r="B817" s="253"/>
      <c r="C817" s="274"/>
      <c r="D817" s="244"/>
      <c r="E817" s="245">
        <f t="shared" si="12"/>
        <v>0</v>
      </c>
      <c r="F817" s="245"/>
      <c r="G817" s="245"/>
      <c r="H817" s="245"/>
      <c r="I817" s="245"/>
      <c r="J817" s="245"/>
      <c r="K817" s="245"/>
      <c r="L817" s="245"/>
      <c r="M817" s="245"/>
      <c r="N817" s="245"/>
      <c r="O817" s="245"/>
      <c r="P817" s="245"/>
      <c r="Q817" s="245"/>
      <c r="R817" s="245"/>
      <c r="S817" s="245"/>
      <c r="T817" s="248"/>
      <c r="U817" s="248"/>
      <c r="V817" s="248"/>
      <c r="W817" s="248"/>
      <c r="X817" s="248"/>
    </row>
    <row r="818" spans="1:24" ht="21.75" customHeight="1">
      <c r="A818" s="262"/>
      <c r="B818" s="253"/>
      <c r="C818" s="274"/>
      <c r="D818" s="244"/>
      <c r="E818" s="245">
        <f t="shared" si="12"/>
        <v>0</v>
      </c>
      <c r="F818" s="245"/>
      <c r="G818" s="245"/>
      <c r="H818" s="245"/>
      <c r="I818" s="245"/>
      <c r="J818" s="245"/>
      <c r="K818" s="245"/>
      <c r="L818" s="245"/>
      <c r="M818" s="245"/>
      <c r="N818" s="245"/>
      <c r="O818" s="245"/>
      <c r="P818" s="245"/>
      <c r="Q818" s="245"/>
      <c r="R818" s="245"/>
      <c r="S818" s="245"/>
      <c r="T818" s="248"/>
      <c r="U818" s="248"/>
      <c r="V818" s="248"/>
      <c r="W818" s="248"/>
      <c r="X818" s="248"/>
    </row>
    <row r="819" spans="1:24" ht="21.75" customHeight="1">
      <c r="A819" s="262"/>
      <c r="B819" s="253"/>
      <c r="C819" s="274"/>
      <c r="D819" s="244"/>
      <c r="E819" s="245">
        <f t="shared" si="12"/>
        <v>0</v>
      </c>
      <c r="F819" s="245"/>
      <c r="G819" s="245"/>
      <c r="H819" s="245"/>
      <c r="I819" s="245"/>
      <c r="J819" s="245"/>
      <c r="K819" s="245"/>
      <c r="L819" s="245"/>
      <c r="M819" s="245"/>
      <c r="N819" s="245"/>
      <c r="O819" s="245"/>
      <c r="P819" s="245"/>
      <c r="Q819" s="245"/>
      <c r="R819" s="245"/>
      <c r="S819" s="245"/>
      <c r="T819" s="248"/>
      <c r="U819" s="248"/>
      <c r="V819" s="248"/>
      <c r="W819" s="248"/>
      <c r="X819" s="248"/>
    </row>
    <row r="820" spans="1:24" ht="21.75" customHeight="1">
      <c r="A820" s="262"/>
      <c r="B820" s="253"/>
      <c r="C820" s="274"/>
      <c r="D820" s="244"/>
      <c r="E820" s="245">
        <f t="shared" si="12"/>
        <v>0</v>
      </c>
      <c r="F820" s="245"/>
      <c r="G820" s="245"/>
      <c r="H820" s="245"/>
      <c r="I820" s="245"/>
      <c r="J820" s="245"/>
      <c r="K820" s="245"/>
      <c r="L820" s="245"/>
      <c r="M820" s="245"/>
      <c r="N820" s="245"/>
      <c r="O820" s="245"/>
      <c r="P820" s="245"/>
      <c r="Q820" s="245"/>
      <c r="R820" s="245"/>
      <c r="S820" s="245"/>
      <c r="T820" s="248"/>
      <c r="U820" s="248"/>
      <c r="V820" s="248"/>
      <c r="W820" s="248"/>
      <c r="X820" s="248"/>
    </row>
    <row r="821" spans="1:24" ht="21.75" customHeight="1">
      <c r="A821" s="262"/>
      <c r="B821" s="253"/>
      <c r="C821" s="274"/>
      <c r="D821" s="244"/>
      <c r="E821" s="245">
        <f t="shared" si="12"/>
        <v>0</v>
      </c>
      <c r="F821" s="245"/>
      <c r="G821" s="245"/>
      <c r="H821" s="245"/>
      <c r="I821" s="245"/>
      <c r="J821" s="245"/>
      <c r="K821" s="245"/>
      <c r="L821" s="245"/>
      <c r="M821" s="245"/>
      <c r="N821" s="245"/>
      <c r="O821" s="245"/>
      <c r="P821" s="245"/>
      <c r="Q821" s="245"/>
      <c r="R821" s="245"/>
      <c r="S821" s="245"/>
      <c r="T821" s="248"/>
      <c r="U821" s="248"/>
      <c r="V821" s="248"/>
      <c r="W821" s="248"/>
      <c r="X821" s="248"/>
    </row>
    <row r="822" spans="1:24" ht="21.75" customHeight="1">
      <c r="A822" s="262"/>
      <c r="B822" s="253"/>
      <c r="C822" s="274"/>
      <c r="D822" s="244"/>
      <c r="E822" s="245">
        <f t="shared" si="12"/>
        <v>0</v>
      </c>
      <c r="F822" s="245"/>
      <c r="G822" s="245"/>
      <c r="H822" s="245"/>
      <c r="I822" s="245"/>
      <c r="J822" s="245"/>
      <c r="K822" s="245"/>
      <c r="L822" s="245"/>
      <c r="M822" s="245"/>
      <c r="N822" s="245"/>
      <c r="O822" s="245"/>
      <c r="P822" s="245"/>
      <c r="Q822" s="245"/>
      <c r="R822" s="245"/>
      <c r="S822" s="245"/>
      <c r="T822" s="248"/>
      <c r="U822" s="248"/>
      <c r="V822" s="248"/>
      <c r="W822" s="248"/>
      <c r="X822" s="248"/>
    </row>
    <row r="823" spans="1:24" ht="21.75" customHeight="1">
      <c r="A823" s="262"/>
      <c r="B823" s="253"/>
      <c r="C823" s="274"/>
      <c r="D823" s="244"/>
      <c r="E823" s="245">
        <f t="shared" si="12"/>
        <v>0</v>
      </c>
      <c r="F823" s="245"/>
      <c r="G823" s="245"/>
      <c r="H823" s="245"/>
      <c r="I823" s="245"/>
      <c r="J823" s="245"/>
      <c r="K823" s="245"/>
      <c r="L823" s="245"/>
      <c r="M823" s="245"/>
      <c r="N823" s="245"/>
      <c r="O823" s="245"/>
      <c r="P823" s="245"/>
      <c r="Q823" s="245"/>
      <c r="R823" s="245"/>
      <c r="S823" s="245"/>
      <c r="T823" s="248"/>
      <c r="U823" s="248"/>
      <c r="V823" s="248"/>
      <c r="W823" s="248"/>
      <c r="X823" s="248"/>
    </row>
    <row r="824" spans="1:24" ht="21.75" customHeight="1">
      <c r="A824" s="262"/>
      <c r="B824" s="253"/>
      <c r="C824" s="274"/>
      <c r="D824" s="244"/>
      <c r="E824" s="245">
        <f t="shared" si="12"/>
        <v>0</v>
      </c>
      <c r="F824" s="245"/>
      <c r="G824" s="245"/>
      <c r="H824" s="245"/>
      <c r="I824" s="245"/>
      <c r="J824" s="245"/>
      <c r="K824" s="245"/>
      <c r="L824" s="245"/>
      <c r="M824" s="245"/>
      <c r="N824" s="245"/>
      <c r="O824" s="245"/>
      <c r="P824" s="245"/>
      <c r="Q824" s="245"/>
      <c r="R824" s="245"/>
      <c r="S824" s="245"/>
      <c r="T824" s="248"/>
      <c r="U824" s="248"/>
      <c r="V824" s="248"/>
      <c r="W824" s="248"/>
      <c r="X824" s="248"/>
    </row>
    <row r="825" spans="1:24" ht="21.75" customHeight="1">
      <c r="A825" s="262"/>
      <c r="B825" s="253"/>
      <c r="C825" s="274"/>
      <c r="D825" s="244"/>
      <c r="E825" s="245">
        <f t="shared" si="12"/>
        <v>0</v>
      </c>
      <c r="F825" s="245"/>
      <c r="G825" s="245"/>
      <c r="H825" s="245"/>
      <c r="I825" s="245"/>
      <c r="J825" s="245"/>
      <c r="K825" s="245"/>
      <c r="L825" s="245"/>
      <c r="M825" s="245"/>
      <c r="N825" s="245"/>
      <c r="O825" s="245"/>
      <c r="P825" s="245"/>
      <c r="Q825" s="245"/>
      <c r="R825" s="245"/>
      <c r="S825" s="245"/>
      <c r="T825" s="248"/>
      <c r="U825" s="248"/>
      <c r="V825" s="248"/>
      <c r="W825" s="248"/>
      <c r="X825" s="248"/>
    </row>
    <row r="826" spans="1:24" ht="21.75" customHeight="1">
      <c r="A826" s="262"/>
      <c r="B826" s="253"/>
      <c r="C826" s="274"/>
      <c r="D826" s="244"/>
      <c r="E826" s="245">
        <f t="shared" si="12"/>
        <v>0</v>
      </c>
      <c r="F826" s="245"/>
      <c r="G826" s="245"/>
      <c r="H826" s="245"/>
      <c r="I826" s="245"/>
      <c r="J826" s="245"/>
      <c r="K826" s="245"/>
      <c r="L826" s="245"/>
      <c r="M826" s="245"/>
      <c r="N826" s="245"/>
      <c r="O826" s="245"/>
      <c r="P826" s="245"/>
      <c r="Q826" s="245"/>
      <c r="R826" s="245"/>
      <c r="S826" s="245"/>
      <c r="T826" s="248"/>
      <c r="U826" s="248"/>
      <c r="V826" s="248"/>
      <c r="W826" s="248"/>
      <c r="X826" s="248"/>
    </row>
    <row r="827" spans="1:24" ht="21.75" customHeight="1">
      <c r="A827" s="262"/>
      <c r="B827" s="253"/>
      <c r="C827" s="274"/>
      <c r="D827" s="244"/>
      <c r="E827" s="245">
        <f t="shared" si="12"/>
        <v>0</v>
      </c>
      <c r="F827" s="245"/>
      <c r="G827" s="245"/>
      <c r="H827" s="245"/>
      <c r="I827" s="245"/>
      <c r="J827" s="245"/>
      <c r="K827" s="245"/>
      <c r="L827" s="245"/>
      <c r="M827" s="245"/>
      <c r="N827" s="245"/>
      <c r="O827" s="245"/>
      <c r="P827" s="245"/>
      <c r="Q827" s="245"/>
      <c r="R827" s="245"/>
      <c r="S827" s="245"/>
      <c r="T827" s="248"/>
      <c r="U827" s="248"/>
      <c r="V827" s="248"/>
      <c r="W827" s="248"/>
      <c r="X827" s="248"/>
    </row>
    <row r="828" spans="1:24" ht="21.75" customHeight="1">
      <c r="A828" s="262"/>
      <c r="B828" s="253"/>
      <c r="C828" s="274"/>
      <c r="D828" s="244"/>
      <c r="E828" s="245">
        <f t="shared" si="12"/>
        <v>0</v>
      </c>
      <c r="F828" s="245"/>
      <c r="G828" s="245"/>
      <c r="H828" s="245"/>
      <c r="I828" s="245"/>
      <c r="J828" s="245"/>
      <c r="K828" s="245"/>
      <c r="L828" s="245"/>
      <c r="M828" s="245"/>
      <c r="N828" s="245"/>
      <c r="O828" s="245"/>
      <c r="P828" s="245"/>
      <c r="Q828" s="245"/>
      <c r="R828" s="245"/>
      <c r="S828" s="245"/>
      <c r="T828" s="248"/>
      <c r="U828" s="248"/>
      <c r="V828" s="248"/>
      <c r="W828" s="248"/>
      <c r="X828" s="248"/>
    </row>
    <row r="829" spans="1:24" ht="21.75" customHeight="1">
      <c r="A829" s="262"/>
      <c r="B829" s="253"/>
      <c r="C829" s="274"/>
      <c r="D829" s="244"/>
      <c r="E829" s="245">
        <f t="shared" si="12"/>
        <v>0</v>
      </c>
      <c r="F829" s="245"/>
      <c r="G829" s="245"/>
      <c r="H829" s="245"/>
      <c r="I829" s="245"/>
      <c r="J829" s="245"/>
      <c r="K829" s="245"/>
      <c r="L829" s="245"/>
      <c r="M829" s="245"/>
      <c r="N829" s="245"/>
      <c r="O829" s="245"/>
      <c r="P829" s="245"/>
      <c r="Q829" s="245"/>
      <c r="R829" s="245"/>
      <c r="S829" s="245"/>
      <c r="T829" s="248"/>
      <c r="U829" s="248"/>
      <c r="V829" s="248"/>
      <c r="W829" s="248"/>
      <c r="X829" s="248"/>
    </row>
    <row r="830" spans="1:24" ht="21.75" customHeight="1">
      <c r="A830" s="262"/>
      <c r="B830" s="253"/>
      <c r="C830" s="274"/>
      <c r="D830" s="244"/>
      <c r="E830" s="245">
        <f t="shared" si="12"/>
        <v>0</v>
      </c>
      <c r="F830" s="245"/>
      <c r="G830" s="245"/>
      <c r="H830" s="245"/>
      <c r="I830" s="245"/>
      <c r="J830" s="245"/>
      <c r="K830" s="245"/>
      <c r="L830" s="245"/>
      <c r="M830" s="245"/>
      <c r="N830" s="245"/>
      <c r="O830" s="245"/>
      <c r="P830" s="245"/>
      <c r="Q830" s="245"/>
      <c r="R830" s="245"/>
      <c r="S830" s="245"/>
      <c r="T830" s="248"/>
      <c r="U830" s="248"/>
      <c r="V830" s="248"/>
      <c r="W830" s="248"/>
      <c r="X830" s="248"/>
    </row>
    <row r="831" spans="1:24" ht="21.75" customHeight="1">
      <c r="A831" s="262"/>
      <c r="B831" s="253"/>
      <c r="C831" s="274"/>
      <c r="D831" s="244"/>
      <c r="E831" s="245">
        <f t="shared" si="12"/>
        <v>0</v>
      </c>
      <c r="F831" s="245"/>
      <c r="G831" s="245"/>
      <c r="H831" s="245"/>
      <c r="I831" s="245"/>
      <c r="J831" s="245"/>
      <c r="K831" s="245"/>
      <c r="L831" s="245"/>
      <c r="M831" s="245"/>
      <c r="N831" s="245"/>
      <c r="O831" s="245"/>
      <c r="P831" s="245"/>
      <c r="Q831" s="245"/>
      <c r="R831" s="245"/>
      <c r="S831" s="245"/>
      <c r="T831" s="248"/>
      <c r="U831" s="248"/>
      <c r="V831" s="248"/>
      <c r="W831" s="248"/>
      <c r="X831" s="248"/>
    </row>
    <row r="832" spans="1:24" ht="21.75" customHeight="1">
      <c r="A832" s="262"/>
      <c r="B832" s="253"/>
      <c r="C832" s="274"/>
      <c r="D832" s="244"/>
      <c r="E832" s="245">
        <f t="shared" si="12"/>
        <v>0</v>
      </c>
      <c r="F832" s="245"/>
      <c r="G832" s="245"/>
      <c r="H832" s="245"/>
      <c r="I832" s="245"/>
      <c r="J832" s="245"/>
      <c r="K832" s="245"/>
      <c r="L832" s="245"/>
      <c r="M832" s="245"/>
      <c r="N832" s="245"/>
      <c r="O832" s="245"/>
      <c r="P832" s="245"/>
      <c r="Q832" s="245"/>
      <c r="R832" s="245"/>
      <c r="S832" s="245"/>
      <c r="T832" s="248"/>
      <c r="U832" s="248"/>
      <c r="V832" s="248"/>
      <c r="W832" s="248"/>
      <c r="X832" s="248"/>
    </row>
    <row r="833" spans="1:24" ht="21.75" customHeight="1">
      <c r="A833" s="262"/>
      <c r="B833" s="253"/>
      <c r="C833" s="274"/>
      <c r="D833" s="244"/>
      <c r="E833" s="245">
        <f t="shared" si="12"/>
        <v>0</v>
      </c>
      <c r="F833" s="245"/>
      <c r="G833" s="245"/>
      <c r="H833" s="245"/>
      <c r="I833" s="245"/>
      <c r="J833" s="245"/>
      <c r="K833" s="245"/>
      <c r="L833" s="245"/>
      <c r="M833" s="245"/>
      <c r="N833" s="245"/>
      <c r="O833" s="245"/>
      <c r="P833" s="245"/>
      <c r="Q833" s="245"/>
      <c r="R833" s="245"/>
      <c r="S833" s="245"/>
      <c r="T833" s="248"/>
      <c r="U833" s="248"/>
      <c r="V833" s="248"/>
      <c r="W833" s="248"/>
      <c r="X833" s="248"/>
    </row>
    <row r="834" spans="1:24" ht="21.75" customHeight="1">
      <c r="A834" s="262"/>
      <c r="B834" s="253"/>
      <c r="C834" s="274"/>
      <c r="D834" s="244"/>
      <c r="E834" s="245">
        <f t="shared" si="12"/>
        <v>0</v>
      </c>
      <c r="F834" s="245"/>
      <c r="G834" s="245"/>
      <c r="H834" s="245"/>
      <c r="I834" s="245"/>
      <c r="J834" s="245"/>
      <c r="K834" s="245"/>
      <c r="L834" s="245"/>
      <c r="M834" s="245"/>
      <c r="N834" s="245"/>
      <c r="O834" s="245"/>
      <c r="P834" s="245"/>
      <c r="Q834" s="245"/>
      <c r="R834" s="245"/>
      <c r="S834" s="245"/>
      <c r="T834" s="248"/>
      <c r="U834" s="248"/>
      <c r="V834" s="248"/>
      <c r="W834" s="248"/>
      <c r="X834" s="248"/>
    </row>
    <row r="835" spans="1:24" ht="21.75" customHeight="1">
      <c r="A835" s="262"/>
      <c r="B835" s="253"/>
      <c r="C835" s="274"/>
      <c r="D835" s="244"/>
      <c r="E835" s="245">
        <f t="shared" si="12"/>
        <v>0</v>
      </c>
      <c r="F835" s="245"/>
      <c r="G835" s="245"/>
      <c r="H835" s="245"/>
      <c r="I835" s="245"/>
      <c r="J835" s="245"/>
      <c r="K835" s="245"/>
      <c r="L835" s="245"/>
      <c r="M835" s="245"/>
      <c r="N835" s="245"/>
      <c r="O835" s="245"/>
      <c r="P835" s="245"/>
      <c r="Q835" s="245"/>
      <c r="R835" s="245"/>
      <c r="S835" s="245"/>
      <c r="T835" s="248"/>
      <c r="U835" s="248"/>
      <c r="V835" s="248"/>
      <c r="W835" s="248"/>
      <c r="X835" s="248"/>
    </row>
    <row r="836" spans="1:24" ht="21.75" customHeight="1">
      <c r="A836" s="262"/>
      <c r="B836" s="253"/>
      <c r="C836" s="274"/>
      <c r="D836" s="244"/>
      <c r="E836" s="245">
        <f t="shared" si="12"/>
        <v>0</v>
      </c>
      <c r="F836" s="245"/>
      <c r="G836" s="245"/>
      <c r="H836" s="245"/>
      <c r="I836" s="245"/>
      <c r="J836" s="245"/>
      <c r="K836" s="245"/>
      <c r="L836" s="245"/>
      <c r="M836" s="245"/>
      <c r="N836" s="245"/>
      <c r="O836" s="245"/>
      <c r="P836" s="245"/>
      <c r="Q836" s="245"/>
      <c r="R836" s="245"/>
      <c r="S836" s="245"/>
      <c r="T836" s="248"/>
      <c r="U836" s="248"/>
      <c r="V836" s="248"/>
      <c r="W836" s="248"/>
      <c r="X836" s="248"/>
    </row>
    <row r="837" spans="1:24" ht="21.75" customHeight="1">
      <c r="A837" s="262"/>
      <c r="B837" s="253"/>
      <c r="C837" s="274"/>
      <c r="D837" s="244"/>
      <c r="E837" s="245">
        <f t="shared" ref="E837:E900" si="13">SUM(F848:T848)</f>
        <v>0</v>
      </c>
      <c r="F837" s="245"/>
      <c r="G837" s="245"/>
      <c r="H837" s="245"/>
      <c r="I837" s="245"/>
      <c r="J837" s="245"/>
      <c r="K837" s="245"/>
      <c r="L837" s="245"/>
      <c r="M837" s="245"/>
      <c r="N837" s="245"/>
      <c r="O837" s="245"/>
      <c r="P837" s="245"/>
      <c r="Q837" s="245"/>
      <c r="R837" s="245"/>
      <c r="S837" s="245"/>
      <c r="T837" s="248"/>
      <c r="U837" s="248"/>
      <c r="V837" s="248"/>
      <c r="W837" s="248"/>
      <c r="X837" s="248"/>
    </row>
    <row r="838" spans="1:24" ht="21.75" customHeight="1">
      <c r="A838" s="262"/>
      <c r="B838" s="253"/>
      <c r="C838" s="274"/>
      <c r="D838" s="244"/>
      <c r="E838" s="245">
        <f t="shared" si="13"/>
        <v>0</v>
      </c>
      <c r="F838" s="245"/>
      <c r="G838" s="245"/>
      <c r="H838" s="245"/>
      <c r="I838" s="245"/>
      <c r="J838" s="245"/>
      <c r="K838" s="245"/>
      <c r="L838" s="245"/>
      <c r="M838" s="245"/>
      <c r="N838" s="245"/>
      <c r="O838" s="245"/>
      <c r="P838" s="245"/>
      <c r="Q838" s="245"/>
      <c r="R838" s="245"/>
      <c r="S838" s="245"/>
      <c r="T838" s="248"/>
      <c r="U838" s="248"/>
      <c r="V838" s="248"/>
      <c r="W838" s="248"/>
      <c r="X838" s="248"/>
    </row>
    <row r="839" spans="1:24" ht="21.75" customHeight="1">
      <c r="A839" s="262"/>
      <c r="B839" s="253"/>
      <c r="C839" s="274"/>
      <c r="D839" s="244"/>
      <c r="E839" s="245">
        <f t="shared" si="13"/>
        <v>0</v>
      </c>
      <c r="F839" s="245"/>
      <c r="G839" s="245"/>
      <c r="H839" s="245"/>
      <c r="I839" s="245"/>
      <c r="J839" s="245"/>
      <c r="K839" s="245"/>
      <c r="L839" s="245"/>
      <c r="M839" s="245"/>
      <c r="N839" s="245"/>
      <c r="O839" s="245"/>
      <c r="P839" s="245"/>
      <c r="Q839" s="245"/>
      <c r="R839" s="245"/>
      <c r="S839" s="245"/>
      <c r="T839" s="248"/>
      <c r="U839" s="248"/>
      <c r="V839" s="248"/>
      <c r="W839" s="248"/>
      <c r="X839" s="248"/>
    </row>
    <row r="840" spans="1:24" ht="21.75" customHeight="1">
      <c r="A840" s="262"/>
      <c r="B840" s="253"/>
      <c r="C840" s="274"/>
      <c r="D840" s="244"/>
      <c r="E840" s="245">
        <f t="shared" si="13"/>
        <v>0</v>
      </c>
      <c r="F840" s="245"/>
      <c r="G840" s="245"/>
      <c r="H840" s="245"/>
      <c r="I840" s="245"/>
      <c r="J840" s="245"/>
      <c r="K840" s="245"/>
      <c r="L840" s="245"/>
      <c r="M840" s="245"/>
      <c r="N840" s="245"/>
      <c r="O840" s="245"/>
      <c r="P840" s="245"/>
      <c r="Q840" s="245"/>
      <c r="R840" s="245"/>
      <c r="S840" s="245"/>
      <c r="T840" s="248"/>
      <c r="U840" s="248"/>
      <c r="V840" s="248"/>
      <c r="W840" s="248"/>
      <c r="X840" s="248"/>
    </row>
    <row r="841" spans="1:24" ht="21.75" customHeight="1">
      <c r="A841" s="262"/>
      <c r="B841" s="253"/>
      <c r="C841" s="274"/>
      <c r="D841" s="244"/>
      <c r="E841" s="245">
        <f t="shared" si="13"/>
        <v>0</v>
      </c>
      <c r="F841" s="245"/>
      <c r="G841" s="245"/>
      <c r="H841" s="245"/>
      <c r="I841" s="245"/>
      <c r="J841" s="245"/>
      <c r="K841" s="245"/>
      <c r="L841" s="245"/>
      <c r="M841" s="245"/>
      <c r="N841" s="245"/>
      <c r="O841" s="245"/>
      <c r="P841" s="245"/>
      <c r="Q841" s="245"/>
      <c r="R841" s="245"/>
      <c r="S841" s="245"/>
      <c r="T841" s="248"/>
      <c r="U841" s="248"/>
      <c r="V841" s="248"/>
      <c r="W841" s="248"/>
      <c r="X841" s="248"/>
    </row>
    <row r="842" spans="1:24" ht="21.75" customHeight="1">
      <c r="A842" s="262"/>
      <c r="B842" s="253"/>
      <c r="C842" s="274"/>
      <c r="D842" s="244"/>
      <c r="E842" s="245">
        <f t="shared" si="13"/>
        <v>0</v>
      </c>
      <c r="F842" s="245"/>
      <c r="G842" s="245"/>
      <c r="H842" s="245"/>
      <c r="I842" s="245"/>
      <c r="J842" s="245"/>
      <c r="K842" s="245"/>
      <c r="L842" s="245"/>
      <c r="M842" s="245"/>
      <c r="N842" s="245"/>
      <c r="O842" s="245"/>
      <c r="P842" s="245"/>
      <c r="Q842" s="245"/>
      <c r="R842" s="245"/>
      <c r="S842" s="245"/>
      <c r="T842" s="248"/>
      <c r="U842" s="248"/>
      <c r="V842" s="248"/>
      <c r="W842" s="248"/>
      <c r="X842" s="248"/>
    </row>
    <row r="843" spans="1:24" ht="21.75" customHeight="1">
      <c r="A843" s="262"/>
      <c r="B843" s="253"/>
      <c r="C843" s="274"/>
      <c r="D843" s="244"/>
      <c r="E843" s="245">
        <f t="shared" si="13"/>
        <v>0</v>
      </c>
      <c r="F843" s="245"/>
      <c r="G843" s="245"/>
      <c r="H843" s="245"/>
      <c r="I843" s="245"/>
      <c r="J843" s="245"/>
      <c r="K843" s="245"/>
      <c r="L843" s="245"/>
      <c r="M843" s="245"/>
      <c r="N843" s="245"/>
      <c r="O843" s="245"/>
      <c r="P843" s="245"/>
      <c r="Q843" s="245"/>
      <c r="R843" s="245"/>
      <c r="S843" s="245"/>
      <c r="T843" s="248"/>
      <c r="U843" s="248"/>
      <c r="V843" s="248"/>
      <c r="W843" s="248"/>
      <c r="X843" s="248"/>
    </row>
    <row r="844" spans="1:24" ht="21.75" customHeight="1">
      <c r="A844" s="262"/>
      <c r="B844" s="253"/>
      <c r="C844" s="274"/>
      <c r="D844" s="244"/>
      <c r="E844" s="245">
        <f t="shared" si="13"/>
        <v>0</v>
      </c>
      <c r="F844" s="245"/>
      <c r="G844" s="245"/>
      <c r="H844" s="245"/>
      <c r="I844" s="245"/>
      <c r="J844" s="245"/>
      <c r="K844" s="245"/>
      <c r="L844" s="245"/>
      <c r="M844" s="245"/>
      <c r="N844" s="245"/>
      <c r="O844" s="245"/>
      <c r="P844" s="245"/>
      <c r="Q844" s="245"/>
      <c r="R844" s="245"/>
      <c r="S844" s="245"/>
      <c r="T844" s="248"/>
      <c r="U844" s="248"/>
      <c r="V844" s="248"/>
      <c r="W844" s="248"/>
      <c r="X844" s="248"/>
    </row>
    <row r="845" spans="1:24" ht="21.75" customHeight="1">
      <c r="A845" s="262"/>
      <c r="B845" s="253"/>
      <c r="C845" s="274"/>
      <c r="D845" s="244"/>
      <c r="E845" s="245">
        <f t="shared" si="13"/>
        <v>0</v>
      </c>
      <c r="F845" s="245"/>
      <c r="G845" s="245"/>
      <c r="H845" s="245"/>
      <c r="I845" s="245"/>
      <c r="J845" s="245"/>
      <c r="K845" s="245"/>
      <c r="L845" s="245"/>
      <c r="M845" s="245"/>
      <c r="N845" s="245"/>
      <c r="O845" s="245"/>
      <c r="P845" s="245"/>
      <c r="Q845" s="245"/>
      <c r="R845" s="245"/>
      <c r="S845" s="245"/>
      <c r="T845" s="248"/>
      <c r="U845" s="248"/>
      <c r="V845" s="248"/>
      <c r="W845" s="248"/>
      <c r="X845" s="248"/>
    </row>
    <row r="846" spans="1:24" ht="21.75" customHeight="1">
      <c r="A846" s="262"/>
      <c r="B846" s="253"/>
      <c r="C846" s="274"/>
      <c r="D846" s="244"/>
      <c r="E846" s="245">
        <f t="shared" si="13"/>
        <v>0</v>
      </c>
      <c r="F846" s="245"/>
      <c r="G846" s="245"/>
      <c r="H846" s="245"/>
      <c r="I846" s="245"/>
      <c r="J846" s="245"/>
      <c r="K846" s="245"/>
      <c r="L846" s="245"/>
      <c r="M846" s="245"/>
      <c r="N846" s="245"/>
      <c r="O846" s="245"/>
      <c r="P846" s="245"/>
      <c r="Q846" s="245"/>
      <c r="R846" s="245"/>
      <c r="S846" s="245"/>
      <c r="T846" s="248"/>
      <c r="U846" s="248"/>
      <c r="V846" s="248"/>
      <c r="W846" s="248"/>
      <c r="X846" s="248"/>
    </row>
    <row r="847" spans="1:24" ht="21.75" customHeight="1">
      <c r="A847" s="262"/>
      <c r="B847" s="253"/>
      <c r="C847" s="274"/>
      <c r="D847" s="244"/>
      <c r="E847" s="245">
        <f t="shared" si="13"/>
        <v>0</v>
      </c>
      <c r="F847" s="245"/>
      <c r="G847" s="245"/>
      <c r="H847" s="245"/>
      <c r="I847" s="245"/>
      <c r="J847" s="245"/>
      <c r="K847" s="245"/>
      <c r="L847" s="245"/>
      <c r="M847" s="245"/>
      <c r="N847" s="245"/>
      <c r="O847" s="245"/>
      <c r="P847" s="245"/>
      <c r="Q847" s="245"/>
      <c r="R847" s="245"/>
      <c r="S847" s="245"/>
      <c r="T847" s="248"/>
      <c r="U847" s="248"/>
      <c r="V847" s="248"/>
      <c r="W847" s="248"/>
      <c r="X847" s="248"/>
    </row>
    <row r="848" spans="1:24" ht="21.75" customHeight="1">
      <c r="A848" s="262"/>
      <c r="B848" s="253"/>
      <c r="C848" s="274"/>
      <c r="D848" s="244"/>
      <c r="E848" s="245">
        <f t="shared" si="13"/>
        <v>0</v>
      </c>
      <c r="F848" s="245"/>
      <c r="G848" s="245"/>
      <c r="H848" s="245"/>
      <c r="I848" s="245"/>
      <c r="J848" s="245"/>
      <c r="K848" s="245"/>
      <c r="L848" s="245"/>
      <c r="M848" s="245"/>
      <c r="N848" s="245"/>
      <c r="O848" s="245"/>
      <c r="P848" s="245"/>
      <c r="Q848" s="245"/>
      <c r="R848" s="245"/>
      <c r="S848" s="245"/>
      <c r="T848" s="248"/>
      <c r="U848" s="248"/>
      <c r="V848" s="248"/>
      <c r="W848" s="248"/>
      <c r="X848" s="248"/>
    </row>
    <row r="849" spans="1:24" ht="21.75" customHeight="1">
      <c r="A849" s="262"/>
      <c r="B849" s="253"/>
      <c r="C849" s="274"/>
      <c r="D849" s="244"/>
      <c r="E849" s="245">
        <f t="shared" si="13"/>
        <v>0</v>
      </c>
      <c r="F849" s="245"/>
      <c r="G849" s="245"/>
      <c r="H849" s="245"/>
      <c r="I849" s="245"/>
      <c r="J849" s="245"/>
      <c r="K849" s="245"/>
      <c r="L849" s="245"/>
      <c r="M849" s="245"/>
      <c r="N849" s="245"/>
      <c r="O849" s="245"/>
      <c r="P849" s="245"/>
      <c r="Q849" s="245"/>
      <c r="R849" s="245"/>
      <c r="S849" s="245"/>
      <c r="T849" s="248"/>
      <c r="U849" s="248"/>
      <c r="V849" s="248"/>
      <c r="W849" s="248"/>
      <c r="X849" s="248"/>
    </row>
    <row r="850" spans="1:24" ht="21.75" customHeight="1">
      <c r="A850" s="262"/>
      <c r="B850" s="253"/>
      <c r="C850" s="274"/>
      <c r="D850" s="244"/>
      <c r="E850" s="245">
        <f t="shared" si="13"/>
        <v>0</v>
      </c>
      <c r="F850" s="245"/>
      <c r="G850" s="245"/>
      <c r="H850" s="245"/>
      <c r="I850" s="245"/>
      <c r="J850" s="245"/>
      <c r="K850" s="245"/>
      <c r="L850" s="245"/>
      <c r="M850" s="245"/>
      <c r="N850" s="245"/>
      <c r="O850" s="245"/>
      <c r="P850" s="245"/>
      <c r="Q850" s="245"/>
      <c r="R850" s="245"/>
      <c r="S850" s="245"/>
      <c r="T850" s="248"/>
      <c r="U850" s="248"/>
      <c r="V850" s="248"/>
      <c r="W850" s="248"/>
      <c r="X850" s="248"/>
    </row>
    <row r="851" spans="1:24" ht="21.75" customHeight="1">
      <c r="A851" s="262"/>
      <c r="B851" s="253"/>
      <c r="C851" s="274"/>
      <c r="D851" s="244"/>
      <c r="E851" s="245">
        <f t="shared" si="13"/>
        <v>0</v>
      </c>
      <c r="F851" s="245"/>
      <c r="G851" s="245"/>
      <c r="H851" s="245"/>
      <c r="I851" s="245"/>
      <c r="J851" s="245"/>
      <c r="K851" s="245"/>
      <c r="L851" s="245"/>
      <c r="M851" s="245"/>
      <c r="N851" s="245"/>
      <c r="O851" s="245"/>
      <c r="P851" s="245"/>
      <c r="Q851" s="245"/>
      <c r="R851" s="245"/>
      <c r="S851" s="245"/>
      <c r="T851" s="248"/>
      <c r="U851" s="248"/>
      <c r="V851" s="248"/>
      <c r="W851" s="248"/>
      <c r="X851" s="248"/>
    </row>
    <row r="852" spans="1:24" ht="21.75" customHeight="1">
      <c r="A852" s="262"/>
      <c r="B852" s="253"/>
      <c r="C852" s="274"/>
      <c r="D852" s="244"/>
      <c r="E852" s="245">
        <f t="shared" si="13"/>
        <v>0</v>
      </c>
      <c r="F852" s="245"/>
      <c r="G852" s="245"/>
      <c r="H852" s="245"/>
      <c r="I852" s="245"/>
      <c r="J852" s="245"/>
      <c r="K852" s="245"/>
      <c r="L852" s="245"/>
      <c r="M852" s="245"/>
      <c r="N852" s="245"/>
      <c r="O852" s="245"/>
      <c r="P852" s="245"/>
      <c r="Q852" s="245"/>
      <c r="R852" s="245"/>
      <c r="S852" s="245"/>
      <c r="T852" s="248"/>
      <c r="U852" s="248"/>
      <c r="V852" s="248"/>
      <c r="W852" s="248"/>
      <c r="X852" s="248"/>
    </row>
    <row r="853" spans="1:24" ht="21.75" customHeight="1">
      <c r="A853" s="262"/>
      <c r="B853" s="253"/>
      <c r="C853" s="274"/>
      <c r="D853" s="244"/>
      <c r="E853" s="245">
        <f t="shared" si="13"/>
        <v>0</v>
      </c>
      <c r="F853" s="245"/>
      <c r="G853" s="245"/>
      <c r="H853" s="245"/>
      <c r="I853" s="245"/>
      <c r="J853" s="245"/>
      <c r="K853" s="245"/>
      <c r="L853" s="245"/>
      <c r="M853" s="245"/>
      <c r="N853" s="245"/>
      <c r="O853" s="245"/>
      <c r="P853" s="245"/>
      <c r="Q853" s="245"/>
      <c r="R853" s="245"/>
      <c r="S853" s="245"/>
      <c r="T853" s="248"/>
      <c r="U853" s="248"/>
      <c r="V853" s="248"/>
      <c r="W853" s="248"/>
      <c r="X853" s="248"/>
    </row>
    <row r="854" spans="1:24" ht="21.75" customHeight="1">
      <c r="A854" s="262"/>
      <c r="B854" s="253"/>
      <c r="C854" s="274"/>
      <c r="D854" s="244"/>
      <c r="E854" s="245">
        <f t="shared" si="13"/>
        <v>0</v>
      </c>
      <c r="F854" s="245"/>
      <c r="G854" s="245"/>
      <c r="H854" s="245"/>
      <c r="I854" s="245"/>
      <c r="J854" s="245"/>
      <c r="K854" s="245"/>
      <c r="L854" s="245"/>
      <c r="M854" s="245"/>
      <c r="N854" s="245"/>
      <c r="O854" s="245"/>
      <c r="P854" s="245"/>
      <c r="Q854" s="245"/>
      <c r="R854" s="245"/>
      <c r="S854" s="245"/>
      <c r="T854" s="248"/>
      <c r="U854" s="248"/>
      <c r="V854" s="248"/>
      <c r="W854" s="248"/>
      <c r="X854" s="248"/>
    </row>
    <row r="855" spans="1:24" ht="21.75" customHeight="1">
      <c r="A855" s="262"/>
      <c r="B855" s="253"/>
      <c r="C855" s="274"/>
      <c r="D855" s="244"/>
      <c r="E855" s="245">
        <f t="shared" si="13"/>
        <v>0</v>
      </c>
      <c r="F855" s="245"/>
      <c r="G855" s="245"/>
      <c r="H855" s="245"/>
      <c r="I855" s="245"/>
      <c r="J855" s="245"/>
      <c r="K855" s="245"/>
      <c r="L855" s="245"/>
      <c r="M855" s="245"/>
      <c r="N855" s="245"/>
      <c r="O855" s="245"/>
      <c r="P855" s="245"/>
      <c r="Q855" s="245"/>
      <c r="R855" s="245"/>
      <c r="S855" s="245"/>
      <c r="T855" s="248"/>
      <c r="U855" s="248"/>
      <c r="V855" s="248"/>
      <c r="W855" s="248"/>
      <c r="X855" s="248"/>
    </row>
    <row r="856" spans="1:24" ht="21.75" customHeight="1">
      <c r="A856" s="262"/>
      <c r="B856" s="253"/>
      <c r="C856" s="274"/>
      <c r="D856" s="244"/>
      <c r="E856" s="245">
        <f t="shared" si="13"/>
        <v>0</v>
      </c>
      <c r="F856" s="245"/>
      <c r="G856" s="245"/>
      <c r="H856" s="245"/>
      <c r="I856" s="245"/>
      <c r="J856" s="245"/>
      <c r="K856" s="245"/>
      <c r="L856" s="245"/>
      <c r="M856" s="245"/>
      <c r="N856" s="245"/>
      <c r="O856" s="245"/>
      <c r="P856" s="245"/>
      <c r="Q856" s="245"/>
      <c r="R856" s="245"/>
      <c r="S856" s="245"/>
      <c r="T856" s="248"/>
      <c r="U856" s="248"/>
      <c r="V856" s="248"/>
      <c r="W856" s="248"/>
      <c r="X856" s="248"/>
    </row>
    <row r="857" spans="1:24" ht="21.75" customHeight="1">
      <c r="A857" s="262"/>
      <c r="B857" s="253"/>
      <c r="C857" s="274"/>
      <c r="D857" s="244"/>
      <c r="E857" s="245">
        <f t="shared" si="13"/>
        <v>0</v>
      </c>
      <c r="F857" s="245"/>
      <c r="G857" s="245"/>
      <c r="H857" s="245"/>
      <c r="I857" s="245"/>
      <c r="J857" s="245"/>
      <c r="K857" s="245"/>
      <c r="L857" s="245"/>
      <c r="M857" s="245"/>
      <c r="N857" s="245"/>
      <c r="O857" s="245"/>
      <c r="P857" s="245"/>
      <c r="Q857" s="245"/>
      <c r="R857" s="245"/>
      <c r="S857" s="245"/>
      <c r="T857" s="248"/>
      <c r="U857" s="248"/>
      <c r="V857" s="248"/>
      <c r="W857" s="248"/>
      <c r="X857" s="248"/>
    </row>
    <row r="858" spans="1:24" ht="21.75" customHeight="1">
      <c r="A858" s="262"/>
      <c r="B858" s="253"/>
      <c r="C858" s="274"/>
      <c r="D858" s="244"/>
      <c r="E858" s="245">
        <f t="shared" si="13"/>
        <v>0</v>
      </c>
      <c r="F858" s="245"/>
      <c r="G858" s="245"/>
      <c r="H858" s="245"/>
      <c r="I858" s="245"/>
      <c r="J858" s="245"/>
      <c r="K858" s="245"/>
      <c r="L858" s="245"/>
      <c r="M858" s="245"/>
      <c r="N858" s="245"/>
      <c r="O858" s="245"/>
      <c r="P858" s="245"/>
      <c r="Q858" s="245"/>
      <c r="R858" s="245"/>
      <c r="S858" s="245"/>
      <c r="T858" s="248"/>
      <c r="U858" s="248"/>
      <c r="V858" s="248"/>
      <c r="W858" s="248"/>
      <c r="X858" s="248"/>
    </row>
    <row r="859" spans="1:24" ht="21.75" customHeight="1">
      <c r="A859" s="262"/>
      <c r="B859" s="253"/>
      <c r="C859" s="274"/>
      <c r="D859" s="244"/>
      <c r="E859" s="245">
        <f t="shared" si="13"/>
        <v>0</v>
      </c>
      <c r="F859" s="245"/>
      <c r="G859" s="245"/>
      <c r="H859" s="245"/>
      <c r="I859" s="245"/>
      <c r="J859" s="245"/>
      <c r="K859" s="245"/>
      <c r="L859" s="245"/>
      <c r="M859" s="245"/>
      <c r="N859" s="245"/>
      <c r="O859" s="245"/>
      <c r="P859" s="245"/>
      <c r="Q859" s="245"/>
      <c r="R859" s="245"/>
      <c r="S859" s="245"/>
      <c r="T859" s="248"/>
      <c r="U859" s="248"/>
      <c r="V859" s="248"/>
      <c r="W859" s="248"/>
      <c r="X859" s="248"/>
    </row>
    <row r="860" spans="1:24" ht="21.75" customHeight="1">
      <c r="A860" s="262"/>
      <c r="B860" s="253"/>
      <c r="C860" s="274"/>
      <c r="D860" s="244"/>
      <c r="E860" s="245">
        <f t="shared" si="13"/>
        <v>0</v>
      </c>
      <c r="F860" s="245"/>
      <c r="G860" s="245"/>
      <c r="H860" s="245"/>
      <c r="I860" s="245"/>
      <c r="J860" s="245"/>
      <c r="K860" s="245"/>
      <c r="L860" s="245"/>
      <c r="M860" s="245"/>
      <c r="N860" s="245"/>
      <c r="O860" s="245"/>
      <c r="P860" s="245"/>
      <c r="Q860" s="245"/>
      <c r="R860" s="245"/>
      <c r="S860" s="245"/>
      <c r="T860" s="248"/>
      <c r="U860" s="248"/>
      <c r="V860" s="248"/>
      <c r="W860" s="248"/>
      <c r="X860" s="248"/>
    </row>
    <row r="861" spans="1:24" ht="21.75" customHeight="1">
      <c r="A861" s="262"/>
      <c r="B861" s="253"/>
      <c r="C861" s="274"/>
      <c r="D861" s="244"/>
      <c r="E861" s="245">
        <f t="shared" si="13"/>
        <v>0</v>
      </c>
      <c r="F861" s="245"/>
      <c r="G861" s="245"/>
      <c r="H861" s="245"/>
      <c r="I861" s="245"/>
      <c r="J861" s="245"/>
      <c r="K861" s="245"/>
      <c r="L861" s="245"/>
      <c r="M861" s="245"/>
      <c r="N861" s="245"/>
      <c r="O861" s="245"/>
      <c r="P861" s="245"/>
      <c r="Q861" s="245"/>
      <c r="R861" s="245"/>
      <c r="S861" s="245"/>
      <c r="T861" s="248"/>
      <c r="U861" s="248"/>
      <c r="V861" s="248"/>
      <c r="W861" s="248"/>
      <c r="X861" s="248"/>
    </row>
    <row r="862" spans="1:24" ht="21.75" customHeight="1">
      <c r="A862" s="262"/>
      <c r="B862" s="253"/>
      <c r="C862" s="274"/>
      <c r="D862" s="244"/>
      <c r="E862" s="245">
        <f t="shared" si="13"/>
        <v>0</v>
      </c>
      <c r="F862" s="245"/>
      <c r="G862" s="245"/>
      <c r="H862" s="245"/>
      <c r="I862" s="245"/>
      <c r="J862" s="245"/>
      <c r="K862" s="245"/>
      <c r="L862" s="245"/>
      <c r="M862" s="245"/>
      <c r="N862" s="245"/>
      <c r="O862" s="245"/>
      <c r="P862" s="245"/>
      <c r="Q862" s="245"/>
      <c r="R862" s="245"/>
      <c r="S862" s="245"/>
      <c r="T862" s="248"/>
      <c r="U862" s="248"/>
      <c r="V862" s="248"/>
      <c r="W862" s="248"/>
      <c r="X862" s="248"/>
    </row>
    <row r="863" spans="1:24" ht="21.75" customHeight="1">
      <c r="A863" s="262"/>
      <c r="B863" s="253"/>
      <c r="C863" s="274"/>
      <c r="D863" s="244"/>
      <c r="E863" s="245">
        <f t="shared" si="13"/>
        <v>0</v>
      </c>
      <c r="F863" s="245"/>
      <c r="G863" s="245"/>
      <c r="H863" s="245"/>
      <c r="I863" s="245"/>
      <c r="J863" s="245"/>
      <c r="K863" s="245"/>
      <c r="L863" s="245"/>
      <c r="M863" s="245"/>
      <c r="N863" s="245"/>
      <c r="O863" s="245"/>
      <c r="P863" s="245"/>
      <c r="Q863" s="245"/>
      <c r="R863" s="245"/>
      <c r="S863" s="245"/>
      <c r="T863" s="248"/>
      <c r="U863" s="248"/>
      <c r="V863" s="248"/>
      <c r="W863" s="248"/>
      <c r="X863" s="248"/>
    </row>
    <row r="864" spans="1:24" ht="21.75" customHeight="1">
      <c r="A864" s="262"/>
      <c r="B864" s="253"/>
      <c r="C864" s="274"/>
      <c r="D864" s="244"/>
      <c r="E864" s="245">
        <f t="shared" si="13"/>
        <v>0</v>
      </c>
      <c r="F864" s="245"/>
      <c r="G864" s="245"/>
      <c r="H864" s="245"/>
      <c r="I864" s="245"/>
      <c r="J864" s="245"/>
      <c r="K864" s="245"/>
      <c r="L864" s="245"/>
      <c r="M864" s="245"/>
      <c r="N864" s="245"/>
      <c r="O864" s="245"/>
      <c r="P864" s="245"/>
      <c r="Q864" s="245"/>
      <c r="R864" s="245"/>
      <c r="S864" s="245"/>
      <c r="T864" s="248"/>
      <c r="U864" s="248"/>
      <c r="V864" s="248"/>
      <c r="W864" s="248"/>
      <c r="X864" s="248"/>
    </row>
    <row r="865" spans="1:24" ht="21.75" customHeight="1">
      <c r="A865" s="262"/>
      <c r="B865" s="253"/>
      <c r="C865" s="274"/>
      <c r="D865" s="244"/>
      <c r="E865" s="245">
        <f t="shared" si="13"/>
        <v>0</v>
      </c>
      <c r="F865" s="245"/>
      <c r="G865" s="245"/>
      <c r="H865" s="245"/>
      <c r="I865" s="245"/>
      <c r="J865" s="245"/>
      <c r="K865" s="245"/>
      <c r="L865" s="245"/>
      <c r="M865" s="245"/>
      <c r="N865" s="245"/>
      <c r="O865" s="245"/>
      <c r="P865" s="245"/>
      <c r="Q865" s="245"/>
      <c r="R865" s="245"/>
      <c r="S865" s="245"/>
      <c r="T865" s="248"/>
      <c r="U865" s="248"/>
      <c r="V865" s="248"/>
      <c r="W865" s="248"/>
      <c r="X865" s="248"/>
    </row>
    <row r="866" spans="1:24" ht="21.75" customHeight="1">
      <c r="A866" s="262"/>
      <c r="B866" s="253"/>
      <c r="C866" s="274"/>
      <c r="D866" s="244"/>
      <c r="E866" s="245">
        <f t="shared" si="13"/>
        <v>0</v>
      </c>
      <c r="F866" s="245"/>
      <c r="G866" s="245"/>
      <c r="H866" s="245"/>
      <c r="I866" s="245"/>
      <c r="J866" s="245"/>
      <c r="K866" s="245"/>
      <c r="L866" s="245"/>
      <c r="M866" s="245"/>
      <c r="N866" s="245"/>
      <c r="O866" s="245"/>
      <c r="P866" s="245"/>
      <c r="Q866" s="245"/>
      <c r="R866" s="245"/>
      <c r="S866" s="245"/>
      <c r="T866" s="248"/>
      <c r="U866" s="248"/>
      <c r="V866" s="248"/>
      <c r="W866" s="248"/>
      <c r="X866" s="248"/>
    </row>
    <row r="867" spans="1:24" ht="21.75" customHeight="1">
      <c r="A867" s="262"/>
      <c r="B867" s="253"/>
      <c r="C867" s="274"/>
      <c r="D867" s="244"/>
      <c r="E867" s="245">
        <f t="shared" si="13"/>
        <v>0</v>
      </c>
      <c r="F867" s="245"/>
      <c r="G867" s="245"/>
      <c r="H867" s="245"/>
      <c r="I867" s="245"/>
      <c r="J867" s="245"/>
      <c r="K867" s="245"/>
      <c r="L867" s="245"/>
      <c r="M867" s="245"/>
      <c r="N867" s="245"/>
      <c r="O867" s="245"/>
      <c r="P867" s="245"/>
      <c r="Q867" s="245"/>
      <c r="R867" s="245"/>
      <c r="S867" s="245"/>
      <c r="T867" s="248"/>
      <c r="U867" s="248"/>
      <c r="V867" s="248"/>
      <c r="W867" s="248"/>
      <c r="X867" s="248"/>
    </row>
    <row r="868" spans="1:24" ht="21.75" customHeight="1">
      <c r="A868" s="262"/>
      <c r="B868" s="253"/>
      <c r="C868" s="274"/>
      <c r="D868" s="244"/>
      <c r="E868" s="245">
        <f t="shared" si="13"/>
        <v>0</v>
      </c>
      <c r="F868" s="245"/>
      <c r="G868" s="245"/>
      <c r="H868" s="245"/>
      <c r="I868" s="245"/>
      <c r="J868" s="245"/>
      <c r="K868" s="245"/>
      <c r="L868" s="245"/>
      <c r="M868" s="245"/>
      <c r="N868" s="245"/>
      <c r="O868" s="245"/>
      <c r="P868" s="245"/>
      <c r="Q868" s="245"/>
      <c r="R868" s="245"/>
      <c r="S868" s="245"/>
      <c r="T868" s="248"/>
      <c r="U868" s="248"/>
      <c r="V868" s="248"/>
      <c r="W868" s="248"/>
      <c r="X868" s="248"/>
    </row>
    <row r="869" spans="1:24" ht="21.75" customHeight="1">
      <c r="A869" s="262"/>
      <c r="B869" s="253"/>
      <c r="C869" s="274"/>
      <c r="D869" s="244"/>
      <c r="E869" s="245">
        <f t="shared" si="13"/>
        <v>0</v>
      </c>
      <c r="F869" s="245"/>
      <c r="G869" s="245"/>
      <c r="H869" s="245"/>
      <c r="I869" s="245"/>
      <c r="J869" s="245"/>
      <c r="K869" s="245"/>
      <c r="L869" s="245"/>
      <c r="M869" s="245"/>
      <c r="N869" s="245"/>
      <c r="O869" s="245"/>
      <c r="P869" s="245"/>
      <c r="Q869" s="245"/>
      <c r="R869" s="245"/>
      <c r="S869" s="245"/>
      <c r="T869" s="248"/>
      <c r="U869" s="248"/>
      <c r="V869" s="248"/>
      <c r="W869" s="248"/>
      <c r="X869" s="248"/>
    </row>
    <row r="870" spans="1:24" ht="21.75" customHeight="1">
      <c r="A870" s="262"/>
      <c r="B870" s="253"/>
      <c r="C870" s="274"/>
      <c r="D870" s="244"/>
      <c r="E870" s="245">
        <f t="shared" si="13"/>
        <v>0</v>
      </c>
      <c r="F870" s="245"/>
      <c r="G870" s="245"/>
      <c r="H870" s="245"/>
      <c r="I870" s="245"/>
      <c r="J870" s="245"/>
      <c r="K870" s="245"/>
      <c r="L870" s="245"/>
      <c r="M870" s="245"/>
      <c r="N870" s="245"/>
      <c r="O870" s="245"/>
      <c r="P870" s="245"/>
      <c r="Q870" s="245"/>
      <c r="R870" s="245"/>
      <c r="S870" s="245"/>
      <c r="T870" s="248"/>
      <c r="U870" s="248"/>
      <c r="V870" s="248"/>
      <c r="W870" s="248"/>
      <c r="X870" s="248"/>
    </row>
    <row r="871" spans="1:24" ht="21.75" customHeight="1">
      <c r="A871" s="262"/>
      <c r="B871" s="253"/>
      <c r="C871" s="274"/>
      <c r="D871" s="244"/>
      <c r="E871" s="245">
        <f t="shared" si="13"/>
        <v>0</v>
      </c>
      <c r="F871" s="245"/>
      <c r="G871" s="245"/>
      <c r="H871" s="245"/>
      <c r="I871" s="245"/>
      <c r="J871" s="245"/>
      <c r="K871" s="245"/>
      <c r="L871" s="245"/>
      <c r="M871" s="245"/>
      <c r="N871" s="245"/>
      <c r="O871" s="245"/>
      <c r="P871" s="245"/>
      <c r="Q871" s="245"/>
      <c r="R871" s="245"/>
      <c r="S871" s="245"/>
      <c r="T871" s="248"/>
      <c r="U871" s="248"/>
      <c r="V871" s="248"/>
      <c r="W871" s="248"/>
      <c r="X871" s="248"/>
    </row>
    <row r="872" spans="1:24" ht="21.75" customHeight="1">
      <c r="A872" s="262"/>
      <c r="B872" s="253"/>
      <c r="C872" s="274"/>
      <c r="D872" s="244"/>
      <c r="E872" s="245">
        <f t="shared" si="13"/>
        <v>0</v>
      </c>
      <c r="F872" s="245"/>
      <c r="G872" s="245"/>
      <c r="H872" s="245"/>
      <c r="I872" s="245"/>
      <c r="J872" s="245"/>
      <c r="K872" s="245"/>
      <c r="L872" s="245"/>
      <c r="M872" s="245"/>
      <c r="N872" s="245"/>
      <c r="O872" s="245"/>
      <c r="P872" s="245"/>
      <c r="Q872" s="245"/>
      <c r="R872" s="245"/>
      <c r="S872" s="245"/>
      <c r="T872" s="248"/>
      <c r="U872" s="248"/>
      <c r="V872" s="248"/>
      <c r="W872" s="248"/>
      <c r="X872" s="248"/>
    </row>
    <row r="873" spans="1:24" ht="21.75" customHeight="1">
      <c r="A873" s="262"/>
      <c r="B873" s="253"/>
      <c r="C873" s="274"/>
      <c r="D873" s="244"/>
      <c r="E873" s="245">
        <f t="shared" si="13"/>
        <v>0</v>
      </c>
      <c r="F873" s="245"/>
      <c r="G873" s="245"/>
      <c r="H873" s="245"/>
      <c r="I873" s="245"/>
      <c r="J873" s="245"/>
      <c r="K873" s="245"/>
      <c r="L873" s="245"/>
      <c r="M873" s="245"/>
      <c r="N873" s="245"/>
      <c r="O873" s="245"/>
      <c r="P873" s="245"/>
      <c r="Q873" s="245"/>
      <c r="R873" s="245"/>
      <c r="S873" s="245"/>
      <c r="T873" s="248"/>
      <c r="U873" s="248"/>
      <c r="V873" s="248"/>
      <c r="W873" s="248"/>
      <c r="X873" s="248"/>
    </row>
    <row r="874" spans="1:24" ht="21.75" customHeight="1">
      <c r="A874" s="262"/>
      <c r="B874" s="253"/>
      <c r="C874" s="274"/>
      <c r="D874" s="244"/>
      <c r="E874" s="245">
        <f t="shared" si="13"/>
        <v>0</v>
      </c>
      <c r="F874" s="245"/>
      <c r="G874" s="245"/>
      <c r="H874" s="245"/>
      <c r="I874" s="245"/>
      <c r="J874" s="245"/>
      <c r="K874" s="245"/>
      <c r="L874" s="245"/>
      <c r="M874" s="245"/>
      <c r="N874" s="245"/>
      <c r="O874" s="245"/>
      <c r="P874" s="245"/>
      <c r="Q874" s="245"/>
      <c r="R874" s="245"/>
      <c r="S874" s="245"/>
      <c r="T874" s="248"/>
      <c r="U874" s="248"/>
      <c r="V874" s="248"/>
      <c r="W874" s="248"/>
      <c r="X874" s="248"/>
    </row>
    <row r="875" spans="1:24" ht="21.75" customHeight="1">
      <c r="A875" s="262"/>
      <c r="B875" s="253"/>
      <c r="C875" s="274"/>
      <c r="D875" s="244"/>
      <c r="E875" s="245">
        <f t="shared" si="13"/>
        <v>0</v>
      </c>
      <c r="F875" s="245"/>
      <c r="G875" s="245"/>
      <c r="H875" s="245"/>
      <c r="I875" s="245"/>
      <c r="J875" s="245"/>
      <c r="K875" s="245"/>
      <c r="L875" s="245"/>
      <c r="M875" s="245"/>
      <c r="N875" s="245"/>
      <c r="O875" s="245"/>
      <c r="P875" s="245"/>
      <c r="Q875" s="245"/>
      <c r="R875" s="245"/>
      <c r="S875" s="245"/>
      <c r="T875" s="248"/>
      <c r="U875" s="248"/>
      <c r="V875" s="248"/>
      <c r="W875" s="248"/>
      <c r="X875" s="248"/>
    </row>
    <row r="876" spans="1:24" ht="21.75" customHeight="1">
      <c r="A876" s="262"/>
      <c r="B876" s="253"/>
      <c r="C876" s="274"/>
      <c r="D876" s="244"/>
      <c r="E876" s="245">
        <f t="shared" si="13"/>
        <v>0</v>
      </c>
      <c r="F876" s="245"/>
      <c r="G876" s="245"/>
      <c r="H876" s="245"/>
      <c r="I876" s="245"/>
      <c r="J876" s="245"/>
      <c r="K876" s="245"/>
      <c r="L876" s="245"/>
      <c r="M876" s="245"/>
      <c r="N876" s="245"/>
      <c r="O876" s="245"/>
      <c r="P876" s="245"/>
      <c r="Q876" s="245"/>
      <c r="R876" s="245"/>
      <c r="S876" s="245"/>
      <c r="T876" s="248"/>
      <c r="U876" s="248"/>
      <c r="V876" s="248"/>
      <c r="W876" s="248"/>
      <c r="X876" s="248"/>
    </row>
    <row r="877" spans="1:24" ht="21.75" customHeight="1">
      <c r="A877" s="262"/>
      <c r="B877" s="253"/>
      <c r="C877" s="274"/>
      <c r="D877" s="244"/>
      <c r="E877" s="245">
        <f t="shared" si="13"/>
        <v>0</v>
      </c>
      <c r="F877" s="245"/>
      <c r="G877" s="245"/>
      <c r="H877" s="245"/>
      <c r="I877" s="245"/>
      <c r="J877" s="245"/>
      <c r="K877" s="245"/>
      <c r="L877" s="245"/>
      <c r="M877" s="245"/>
      <c r="N877" s="245"/>
      <c r="O877" s="245"/>
      <c r="P877" s="245"/>
      <c r="Q877" s="245"/>
      <c r="R877" s="245"/>
      <c r="S877" s="245"/>
      <c r="T877" s="248"/>
      <c r="U877" s="248"/>
      <c r="V877" s="248"/>
      <c r="W877" s="248"/>
      <c r="X877" s="248"/>
    </row>
    <row r="878" spans="1:24" ht="21.75" customHeight="1">
      <c r="A878" s="262"/>
      <c r="B878" s="253"/>
      <c r="C878" s="274"/>
      <c r="D878" s="244"/>
      <c r="E878" s="245">
        <f t="shared" si="13"/>
        <v>0</v>
      </c>
      <c r="F878" s="245"/>
      <c r="G878" s="245"/>
      <c r="H878" s="245"/>
      <c r="I878" s="245"/>
      <c r="J878" s="245"/>
      <c r="K878" s="245"/>
      <c r="L878" s="245"/>
      <c r="M878" s="245"/>
      <c r="N878" s="245"/>
      <c r="O878" s="245"/>
      <c r="P878" s="245"/>
      <c r="Q878" s="245"/>
      <c r="R878" s="245"/>
      <c r="S878" s="245"/>
      <c r="T878" s="248"/>
      <c r="U878" s="248"/>
      <c r="V878" s="248"/>
      <c r="W878" s="248"/>
      <c r="X878" s="248"/>
    </row>
    <row r="879" spans="1:24" ht="21.75" customHeight="1">
      <c r="A879" s="262"/>
      <c r="B879" s="253"/>
      <c r="C879" s="274"/>
      <c r="D879" s="244"/>
      <c r="E879" s="245">
        <f t="shared" si="13"/>
        <v>0</v>
      </c>
      <c r="F879" s="245"/>
      <c r="G879" s="245"/>
      <c r="H879" s="245"/>
      <c r="I879" s="245"/>
      <c r="J879" s="245"/>
      <c r="K879" s="245"/>
      <c r="L879" s="245"/>
      <c r="M879" s="245"/>
      <c r="N879" s="245"/>
      <c r="O879" s="245"/>
      <c r="P879" s="245"/>
      <c r="Q879" s="245"/>
      <c r="R879" s="245"/>
      <c r="S879" s="245"/>
      <c r="T879" s="248"/>
      <c r="U879" s="248"/>
      <c r="V879" s="248"/>
      <c r="W879" s="248"/>
      <c r="X879" s="248"/>
    </row>
    <row r="880" spans="1:24" ht="21.75" customHeight="1">
      <c r="A880" s="262"/>
      <c r="B880" s="253"/>
      <c r="C880" s="274"/>
      <c r="D880" s="244"/>
      <c r="E880" s="245">
        <f t="shared" si="13"/>
        <v>0</v>
      </c>
      <c r="F880" s="245"/>
      <c r="G880" s="245"/>
      <c r="H880" s="245"/>
      <c r="I880" s="245"/>
      <c r="J880" s="245"/>
      <c r="K880" s="245"/>
      <c r="L880" s="245"/>
      <c r="M880" s="245"/>
      <c r="N880" s="245"/>
      <c r="O880" s="245"/>
      <c r="P880" s="245"/>
      <c r="Q880" s="245"/>
      <c r="R880" s="245"/>
      <c r="S880" s="245"/>
      <c r="T880" s="248"/>
      <c r="U880" s="248"/>
      <c r="V880" s="248"/>
      <c r="W880" s="248"/>
      <c r="X880" s="248"/>
    </row>
    <row r="881" spans="1:24" ht="21.75" customHeight="1">
      <c r="A881" s="262"/>
      <c r="B881" s="253"/>
      <c r="C881" s="274"/>
      <c r="D881" s="244"/>
      <c r="E881" s="245">
        <f t="shared" si="13"/>
        <v>0</v>
      </c>
      <c r="F881" s="245"/>
      <c r="G881" s="245"/>
      <c r="H881" s="245"/>
      <c r="I881" s="245"/>
      <c r="J881" s="245"/>
      <c r="K881" s="245"/>
      <c r="L881" s="245"/>
      <c r="M881" s="245"/>
      <c r="N881" s="245"/>
      <c r="O881" s="245"/>
      <c r="P881" s="245"/>
      <c r="Q881" s="245"/>
      <c r="R881" s="245"/>
      <c r="S881" s="245"/>
      <c r="T881" s="248"/>
      <c r="U881" s="248"/>
      <c r="V881" s="248"/>
      <c r="W881" s="248"/>
      <c r="X881" s="248"/>
    </row>
    <row r="882" spans="1:24" ht="21.75" customHeight="1">
      <c r="A882" s="262"/>
      <c r="B882" s="253"/>
      <c r="C882" s="274"/>
      <c r="D882" s="244"/>
      <c r="E882" s="245">
        <f t="shared" si="13"/>
        <v>0</v>
      </c>
      <c r="F882" s="245"/>
      <c r="G882" s="245"/>
      <c r="H882" s="245"/>
      <c r="I882" s="245"/>
      <c r="J882" s="245"/>
      <c r="K882" s="245"/>
      <c r="L882" s="245"/>
      <c r="M882" s="245"/>
      <c r="N882" s="245"/>
      <c r="O882" s="245"/>
      <c r="P882" s="245"/>
      <c r="Q882" s="245"/>
      <c r="R882" s="245"/>
      <c r="S882" s="245"/>
      <c r="T882" s="248"/>
      <c r="U882" s="248"/>
      <c r="V882" s="248"/>
      <c r="W882" s="248"/>
      <c r="X882" s="248"/>
    </row>
    <row r="883" spans="1:24" ht="21.75" customHeight="1">
      <c r="A883" s="262"/>
      <c r="B883" s="253"/>
      <c r="C883" s="274"/>
      <c r="D883" s="244"/>
      <c r="E883" s="245">
        <f t="shared" si="13"/>
        <v>0</v>
      </c>
      <c r="F883" s="245"/>
      <c r="G883" s="245"/>
      <c r="H883" s="245"/>
      <c r="I883" s="245"/>
      <c r="J883" s="245"/>
      <c r="K883" s="245"/>
      <c r="L883" s="245"/>
      <c r="M883" s="245"/>
      <c r="N883" s="245"/>
      <c r="O883" s="245"/>
      <c r="P883" s="245"/>
      <c r="Q883" s="245"/>
      <c r="R883" s="245"/>
      <c r="S883" s="245"/>
      <c r="T883" s="248"/>
      <c r="U883" s="248"/>
      <c r="V883" s="248"/>
      <c r="W883" s="248"/>
      <c r="X883" s="248"/>
    </row>
    <row r="884" spans="1:24" ht="21.75" customHeight="1">
      <c r="A884" s="262"/>
      <c r="B884" s="253"/>
      <c r="C884" s="274"/>
      <c r="D884" s="244"/>
      <c r="E884" s="245">
        <f t="shared" si="13"/>
        <v>0</v>
      </c>
      <c r="F884" s="245"/>
      <c r="G884" s="245"/>
      <c r="H884" s="245"/>
      <c r="I884" s="245"/>
      <c r="J884" s="245"/>
      <c r="K884" s="245"/>
      <c r="L884" s="245"/>
      <c r="M884" s="245"/>
      <c r="N884" s="245"/>
      <c r="O884" s="245"/>
      <c r="P884" s="245"/>
      <c r="Q884" s="245"/>
      <c r="R884" s="245"/>
      <c r="S884" s="245"/>
      <c r="T884" s="248"/>
      <c r="U884" s="248"/>
      <c r="V884" s="248"/>
      <c r="W884" s="248"/>
      <c r="X884" s="248"/>
    </row>
    <row r="885" spans="1:24" ht="21.75" customHeight="1">
      <c r="A885" s="262"/>
      <c r="B885" s="253"/>
      <c r="C885" s="274"/>
      <c r="D885" s="244"/>
      <c r="E885" s="245">
        <f t="shared" si="13"/>
        <v>0</v>
      </c>
      <c r="F885" s="245"/>
      <c r="G885" s="245"/>
      <c r="H885" s="245"/>
      <c r="I885" s="245"/>
      <c r="J885" s="245"/>
      <c r="K885" s="245"/>
      <c r="L885" s="245"/>
      <c r="M885" s="245"/>
      <c r="N885" s="245"/>
      <c r="O885" s="245"/>
      <c r="P885" s="245"/>
      <c r="Q885" s="245"/>
      <c r="R885" s="245"/>
      <c r="S885" s="245"/>
      <c r="T885" s="248"/>
      <c r="U885" s="248"/>
      <c r="V885" s="248"/>
      <c r="W885" s="248"/>
      <c r="X885" s="248"/>
    </row>
    <row r="886" spans="1:24" ht="21.75" customHeight="1">
      <c r="A886" s="262"/>
      <c r="B886" s="253"/>
      <c r="C886" s="274"/>
      <c r="D886" s="244"/>
      <c r="E886" s="245">
        <f t="shared" si="13"/>
        <v>0</v>
      </c>
      <c r="F886" s="245"/>
      <c r="G886" s="245"/>
      <c r="H886" s="245"/>
      <c r="I886" s="245"/>
      <c r="J886" s="245"/>
      <c r="K886" s="245"/>
      <c r="L886" s="245"/>
      <c r="M886" s="245"/>
      <c r="N886" s="245"/>
      <c r="O886" s="245"/>
      <c r="P886" s="245"/>
      <c r="Q886" s="245"/>
      <c r="R886" s="245"/>
      <c r="S886" s="245"/>
      <c r="T886" s="248"/>
      <c r="U886" s="248"/>
      <c r="V886" s="248"/>
      <c r="W886" s="248"/>
      <c r="X886" s="248"/>
    </row>
    <row r="887" spans="1:24" ht="21.75" customHeight="1">
      <c r="A887" s="262"/>
      <c r="B887" s="253"/>
      <c r="C887" s="274"/>
      <c r="D887" s="244"/>
      <c r="E887" s="245">
        <f t="shared" si="13"/>
        <v>0</v>
      </c>
      <c r="F887" s="245"/>
      <c r="G887" s="245"/>
      <c r="H887" s="245"/>
      <c r="I887" s="245"/>
      <c r="J887" s="245"/>
      <c r="K887" s="245"/>
      <c r="L887" s="245"/>
      <c r="M887" s="245"/>
      <c r="N887" s="245"/>
      <c r="O887" s="245"/>
      <c r="P887" s="245"/>
      <c r="Q887" s="245"/>
      <c r="R887" s="245"/>
      <c r="S887" s="245"/>
      <c r="T887" s="248"/>
      <c r="U887" s="248"/>
      <c r="V887" s="248"/>
      <c r="W887" s="248"/>
      <c r="X887" s="248"/>
    </row>
    <row r="888" spans="1:24" ht="21.75" customHeight="1">
      <c r="A888" s="262"/>
      <c r="B888" s="253"/>
      <c r="C888" s="274"/>
      <c r="D888" s="244"/>
      <c r="E888" s="245">
        <f t="shared" si="13"/>
        <v>0</v>
      </c>
      <c r="F888" s="245"/>
      <c r="G888" s="245"/>
      <c r="H888" s="245"/>
      <c r="I888" s="245"/>
      <c r="J888" s="245"/>
      <c r="K888" s="245"/>
      <c r="L888" s="245"/>
      <c r="M888" s="245"/>
      <c r="N888" s="245"/>
      <c r="O888" s="245"/>
      <c r="P888" s="245"/>
      <c r="Q888" s="245"/>
      <c r="R888" s="245"/>
      <c r="S888" s="245"/>
      <c r="T888" s="248"/>
      <c r="U888" s="248"/>
      <c r="V888" s="248"/>
      <c r="W888" s="248"/>
      <c r="X888" s="248"/>
    </row>
    <row r="889" spans="1:24" ht="21.75" customHeight="1">
      <c r="A889" s="262"/>
      <c r="B889" s="253"/>
      <c r="C889" s="274"/>
      <c r="D889" s="244"/>
      <c r="E889" s="245">
        <f t="shared" si="13"/>
        <v>0</v>
      </c>
      <c r="F889" s="245"/>
      <c r="G889" s="245"/>
      <c r="H889" s="245"/>
      <c r="I889" s="245"/>
      <c r="J889" s="245"/>
      <c r="K889" s="245"/>
      <c r="L889" s="245"/>
      <c r="M889" s="245"/>
      <c r="N889" s="245"/>
      <c r="O889" s="245"/>
      <c r="P889" s="245"/>
      <c r="Q889" s="245"/>
      <c r="R889" s="245"/>
      <c r="S889" s="245"/>
      <c r="T889" s="248"/>
      <c r="U889" s="248"/>
      <c r="V889" s="248"/>
      <c r="W889" s="248"/>
      <c r="X889" s="248"/>
    </row>
    <row r="890" spans="1:24" ht="21.75" customHeight="1">
      <c r="A890" s="262"/>
      <c r="B890" s="253"/>
      <c r="C890" s="274"/>
      <c r="D890" s="244"/>
      <c r="E890" s="245">
        <f t="shared" si="13"/>
        <v>0</v>
      </c>
      <c r="F890" s="245"/>
      <c r="G890" s="245"/>
      <c r="H890" s="245"/>
      <c r="I890" s="245"/>
      <c r="J890" s="245"/>
      <c r="K890" s="245"/>
      <c r="L890" s="245"/>
      <c r="M890" s="245"/>
      <c r="N890" s="245"/>
      <c r="O890" s="245"/>
      <c r="P890" s="245"/>
      <c r="Q890" s="245"/>
      <c r="R890" s="245"/>
      <c r="S890" s="245"/>
      <c r="T890" s="248"/>
      <c r="U890" s="248"/>
      <c r="V890" s="248"/>
      <c r="W890" s="248"/>
      <c r="X890" s="248"/>
    </row>
    <row r="891" spans="1:24" ht="21.75" customHeight="1">
      <c r="A891" s="262"/>
      <c r="B891" s="253"/>
      <c r="C891" s="274"/>
      <c r="D891" s="244"/>
      <c r="E891" s="245">
        <f t="shared" si="13"/>
        <v>0</v>
      </c>
      <c r="F891" s="245"/>
      <c r="G891" s="245"/>
      <c r="H891" s="245"/>
      <c r="I891" s="245"/>
      <c r="J891" s="245"/>
      <c r="K891" s="245"/>
      <c r="L891" s="245"/>
      <c r="M891" s="245"/>
      <c r="N891" s="245"/>
      <c r="O891" s="245"/>
      <c r="P891" s="245"/>
      <c r="Q891" s="245"/>
      <c r="R891" s="245"/>
      <c r="S891" s="245"/>
      <c r="T891" s="248"/>
      <c r="U891" s="248"/>
      <c r="V891" s="248"/>
      <c r="W891" s="248"/>
      <c r="X891" s="248"/>
    </row>
    <row r="892" spans="1:24" ht="21.75" customHeight="1">
      <c r="A892" s="262"/>
      <c r="B892" s="253"/>
      <c r="C892" s="274"/>
      <c r="D892" s="244"/>
      <c r="E892" s="245">
        <f t="shared" si="13"/>
        <v>0</v>
      </c>
      <c r="F892" s="245"/>
      <c r="G892" s="245"/>
      <c r="H892" s="245"/>
      <c r="I892" s="245"/>
      <c r="J892" s="245"/>
      <c r="K892" s="245"/>
      <c r="L892" s="245"/>
      <c r="M892" s="245"/>
      <c r="N892" s="245"/>
      <c r="O892" s="245"/>
      <c r="P892" s="245"/>
      <c r="Q892" s="245"/>
      <c r="R892" s="245"/>
      <c r="S892" s="245"/>
      <c r="T892" s="248"/>
      <c r="U892" s="248"/>
      <c r="V892" s="248"/>
      <c r="W892" s="248"/>
      <c r="X892" s="248"/>
    </row>
    <row r="893" spans="1:24" ht="21.75" customHeight="1">
      <c r="A893" s="262"/>
      <c r="B893" s="253"/>
      <c r="C893" s="274"/>
      <c r="D893" s="244"/>
      <c r="E893" s="245">
        <f t="shared" si="13"/>
        <v>0</v>
      </c>
      <c r="F893" s="245"/>
      <c r="G893" s="245"/>
      <c r="H893" s="245"/>
      <c r="I893" s="245"/>
      <c r="J893" s="245"/>
      <c r="K893" s="245"/>
      <c r="L893" s="245"/>
      <c r="M893" s="245"/>
      <c r="N893" s="245"/>
      <c r="O893" s="245"/>
      <c r="P893" s="245"/>
      <c r="Q893" s="245"/>
      <c r="R893" s="245"/>
      <c r="S893" s="245"/>
      <c r="T893" s="248"/>
      <c r="U893" s="248"/>
      <c r="V893" s="248"/>
      <c r="W893" s="248"/>
      <c r="X893" s="248"/>
    </row>
    <row r="894" spans="1:24" ht="21.75" customHeight="1">
      <c r="A894" s="262"/>
      <c r="B894" s="253"/>
      <c r="C894" s="274"/>
      <c r="D894" s="244"/>
      <c r="E894" s="245">
        <f t="shared" si="13"/>
        <v>0</v>
      </c>
      <c r="F894" s="245"/>
      <c r="G894" s="245"/>
      <c r="H894" s="245"/>
      <c r="I894" s="245"/>
      <c r="J894" s="245"/>
      <c r="K894" s="245"/>
      <c r="L894" s="245"/>
      <c r="M894" s="245"/>
      <c r="N894" s="245"/>
      <c r="O894" s="245"/>
      <c r="P894" s="245"/>
      <c r="Q894" s="245"/>
      <c r="R894" s="245"/>
      <c r="S894" s="245"/>
      <c r="T894" s="248"/>
      <c r="U894" s="248"/>
      <c r="V894" s="248"/>
      <c r="W894" s="248"/>
      <c r="X894" s="248"/>
    </row>
    <row r="895" spans="1:24" ht="21.75" customHeight="1">
      <c r="A895" s="262"/>
      <c r="B895" s="253"/>
      <c r="C895" s="274"/>
      <c r="D895" s="244"/>
      <c r="E895" s="245">
        <f t="shared" si="13"/>
        <v>0</v>
      </c>
      <c r="F895" s="245"/>
      <c r="G895" s="245"/>
      <c r="H895" s="245"/>
      <c r="I895" s="245"/>
      <c r="J895" s="245"/>
      <c r="K895" s="245"/>
      <c r="L895" s="245"/>
      <c r="M895" s="245"/>
      <c r="N895" s="245"/>
      <c r="O895" s="245"/>
      <c r="P895" s="245"/>
      <c r="Q895" s="245"/>
      <c r="R895" s="245"/>
      <c r="S895" s="245"/>
      <c r="T895" s="248"/>
      <c r="U895" s="248"/>
      <c r="V895" s="248"/>
      <c r="W895" s="248"/>
      <c r="X895" s="248"/>
    </row>
    <row r="896" spans="1:24" ht="21.75" customHeight="1">
      <c r="A896" s="262"/>
      <c r="B896" s="253"/>
      <c r="C896" s="274"/>
      <c r="D896" s="244"/>
      <c r="E896" s="245">
        <f t="shared" si="13"/>
        <v>0</v>
      </c>
      <c r="F896" s="245"/>
      <c r="G896" s="245"/>
      <c r="H896" s="245"/>
      <c r="I896" s="245"/>
      <c r="J896" s="245"/>
      <c r="K896" s="245"/>
      <c r="L896" s="245"/>
      <c r="M896" s="245"/>
      <c r="N896" s="245"/>
      <c r="O896" s="245"/>
      <c r="P896" s="245"/>
      <c r="Q896" s="245"/>
      <c r="R896" s="245"/>
      <c r="S896" s="245"/>
      <c r="T896" s="248"/>
      <c r="U896" s="248"/>
      <c r="V896" s="248"/>
      <c r="W896" s="248"/>
      <c r="X896" s="248"/>
    </row>
    <row r="897" spans="1:24" ht="21.75" customHeight="1">
      <c r="A897" s="262"/>
      <c r="B897" s="253"/>
      <c r="C897" s="274"/>
      <c r="D897" s="244"/>
      <c r="E897" s="245">
        <f t="shared" si="13"/>
        <v>0</v>
      </c>
      <c r="F897" s="245"/>
      <c r="G897" s="245"/>
      <c r="H897" s="245"/>
      <c r="I897" s="245"/>
      <c r="J897" s="245"/>
      <c r="K897" s="245"/>
      <c r="L897" s="245"/>
      <c r="M897" s="245"/>
      <c r="N897" s="245"/>
      <c r="O897" s="245"/>
      <c r="P897" s="245"/>
      <c r="Q897" s="245"/>
      <c r="R897" s="245"/>
      <c r="S897" s="245"/>
      <c r="T897" s="248"/>
      <c r="U897" s="248"/>
      <c r="V897" s="248"/>
      <c r="W897" s="248"/>
      <c r="X897" s="248"/>
    </row>
    <row r="898" spans="1:24" ht="21.75" customHeight="1">
      <c r="A898" s="262"/>
      <c r="B898" s="253"/>
      <c r="C898" s="274"/>
      <c r="D898" s="244"/>
      <c r="E898" s="245">
        <f t="shared" si="13"/>
        <v>0</v>
      </c>
      <c r="F898" s="245"/>
      <c r="G898" s="245"/>
      <c r="H898" s="245"/>
      <c r="I898" s="245"/>
      <c r="J898" s="245"/>
      <c r="K898" s="245"/>
      <c r="L898" s="245"/>
      <c r="M898" s="245"/>
      <c r="N898" s="245"/>
      <c r="O898" s="245"/>
      <c r="P898" s="245"/>
      <c r="Q898" s="245"/>
      <c r="R898" s="245"/>
      <c r="S898" s="245"/>
      <c r="T898" s="248"/>
      <c r="U898" s="248"/>
      <c r="V898" s="248"/>
      <c r="W898" s="248"/>
      <c r="X898" s="248"/>
    </row>
    <row r="899" spans="1:24" ht="21.75" customHeight="1">
      <c r="A899" s="262"/>
      <c r="B899" s="253"/>
      <c r="C899" s="274"/>
      <c r="D899" s="244"/>
      <c r="E899" s="245">
        <f t="shared" si="13"/>
        <v>0</v>
      </c>
      <c r="F899" s="245"/>
      <c r="G899" s="245"/>
      <c r="H899" s="245"/>
      <c r="I899" s="245"/>
      <c r="J899" s="245"/>
      <c r="K899" s="245"/>
      <c r="L899" s="245"/>
      <c r="M899" s="245"/>
      <c r="N899" s="245"/>
      <c r="O899" s="245"/>
      <c r="P899" s="245"/>
      <c r="Q899" s="245"/>
      <c r="R899" s="245"/>
      <c r="S899" s="245"/>
      <c r="T899" s="248"/>
      <c r="U899" s="248"/>
      <c r="V899" s="248"/>
      <c r="W899" s="248"/>
      <c r="X899" s="248"/>
    </row>
    <row r="900" spans="1:24" ht="21.75" customHeight="1">
      <c r="A900" s="262"/>
      <c r="B900" s="253"/>
      <c r="C900" s="274"/>
      <c r="D900" s="244"/>
      <c r="E900" s="245">
        <f t="shared" si="13"/>
        <v>0</v>
      </c>
      <c r="F900" s="245"/>
      <c r="G900" s="245"/>
      <c r="H900" s="245"/>
      <c r="I900" s="245"/>
      <c r="J900" s="245"/>
      <c r="K900" s="245"/>
      <c r="L900" s="245"/>
      <c r="M900" s="245"/>
      <c r="N900" s="245"/>
      <c r="O900" s="245"/>
      <c r="P900" s="245"/>
      <c r="Q900" s="245"/>
      <c r="R900" s="245"/>
      <c r="S900" s="245"/>
      <c r="T900" s="248"/>
      <c r="U900" s="248"/>
      <c r="V900" s="248"/>
      <c r="W900" s="248"/>
      <c r="X900" s="248"/>
    </row>
    <row r="901" spans="1:24" ht="21.75" customHeight="1">
      <c r="A901" s="262"/>
      <c r="B901" s="253"/>
      <c r="C901" s="274"/>
      <c r="D901" s="244"/>
      <c r="E901" s="245">
        <f t="shared" ref="E901:E911" si="14">SUM(F912:T912)</f>
        <v>0</v>
      </c>
      <c r="F901" s="245"/>
      <c r="G901" s="245"/>
      <c r="H901" s="245"/>
      <c r="I901" s="245"/>
      <c r="J901" s="245"/>
      <c r="K901" s="245"/>
      <c r="L901" s="245"/>
      <c r="M901" s="245"/>
      <c r="N901" s="245"/>
      <c r="O901" s="245"/>
      <c r="P901" s="245"/>
      <c r="Q901" s="245"/>
      <c r="R901" s="245"/>
      <c r="S901" s="245"/>
      <c r="T901" s="248"/>
      <c r="U901" s="248"/>
      <c r="V901" s="248"/>
      <c r="W901" s="248"/>
      <c r="X901" s="248"/>
    </row>
    <row r="902" spans="1:24" ht="21.75" customHeight="1">
      <c r="A902" s="262"/>
      <c r="B902" s="253"/>
      <c r="C902" s="274"/>
      <c r="D902" s="244"/>
      <c r="E902" s="245">
        <f t="shared" si="14"/>
        <v>0</v>
      </c>
      <c r="F902" s="245"/>
      <c r="G902" s="245"/>
      <c r="H902" s="245"/>
      <c r="I902" s="245"/>
      <c r="J902" s="245"/>
      <c r="K902" s="245"/>
      <c r="L902" s="245"/>
      <c r="M902" s="245"/>
      <c r="N902" s="245"/>
      <c r="O902" s="245"/>
      <c r="P902" s="245"/>
      <c r="Q902" s="245"/>
      <c r="R902" s="245"/>
      <c r="S902" s="245"/>
      <c r="T902" s="248"/>
      <c r="U902" s="248"/>
      <c r="V902" s="248"/>
      <c r="W902" s="248"/>
      <c r="X902" s="248"/>
    </row>
    <row r="903" spans="1:24" ht="21.75" customHeight="1">
      <c r="A903" s="262"/>
      <c r="B903" s="253"/>
      <c r="C903" s="274"/>
      <c r="D903" s="244"/>
      <c r="E903" s="245">
        <f t="shared" si="14"/>
        <v>0</v>
      </c>
      <c r="F903" s="245"/>
      <c r="G903" s="245"/>
      <c r="H903" s="245"/>
      <c r="I903" s="245"/>
      <c r="J903" s="245"/>
      <c r="K903" s="245"/>
      <c r="L903" s="245"/>
      <c r="M903" s="245"/>
      <c r="N903" s="245"/>
      <c r="O903" s="245"/>
      <c r="P903" s="245"/>
      <c r="Q903" s="245"/>
      <c r="R903" s="245"/>
      <c r="S903" s="245"/>
      <c r="T903" s="248"/>
      <c r="U903" s="248"/>
      <c r="V903" s="248"/>
      <c r="W903" s="248"/>
      <c r="X903" s="248"/>
    </row>
    <row r="904" spans="1:24" ht="21.75" customHeight="1">
      <c r="A904" s="262"/>
      <c r="B904" s="253"/>
      <c r="C904" s="274"/>
      <c r="D904" s="244"/>
      <c r="E904" s="245">
        <f t="shared" si="14"/>
        <v>0</v>
      </c>
      <c r="F904" s="245"/>
      <c r="G904" s="245"/>
      <c r="H904" s="245"/>
      <c r="I904" s="245"/>
      <c r="J904" s="245"/>
      <c r="K904" s="245"/>
      <c r="L904" s="245"/>
      <c r="M904" s="245"/>
      <c r="N904" s="245"/>
      <c r="O904" s="245"/>
      <c r="P904" s="245"/>
      <c r="Q904" s="245"/>
      <c r="R904" s="245"/>
      <c r="S904" s="245"/>
      <c r="T904" s="248"/>
      <c r="U904" s="248"/>
      <c r="V904" s="248"/>
      <c r="W904" s="248"/>
      <c r="X904" s="248"/>
    </row>
    <row r="905" spans="1:24" ht="21.75" customHeight="1">
      <c r="A905" s="262"/>
      <c r="B905" s="253"/>
      <c r="C905" s="274"/>
      <c r="D905" s="244"/>
      <c r="E905" s="245">
        <f t="shared" si="14"/>
        <v>0</v>
      </c>
      <c r="F905" s="245"/>
      <c r="G905" s="245"/>
      <c r="H905" s="245"/>
      <c r="I905" s="245"/>
      <c r="J905" s="245"/>
      <c r="K905" s="245"/>
      <c r="L905" s="245"/>
      <c r="M905" s="245"/>
      <c r="N905" s="245"/>
      <c r="O905" s="245"/>
      <c r="P905" s="245"/>
      <c r="Q905" s="245"/>
      <c r="R905" s="245"/>
      <c r="S905" s="245"/>
      <c r="T905" s="248"/>
      <c r="U905" s="248"/>
      <c r="V905" s="248"/>
      <c r="W905" s="248"/>
      <c r="X905" s="248"/>
    </row>
    <row r="906" spans="1:24" ht="21.75" customHeight="1">
      <c r="A906" s="262"/>
      <c r="B906" s="253"/>
      <c r="C906" s="274"/>
      <c r="D906" s="244"/>
      <c r="E906" s="245">
        <f t="shared" si="14"/>
        <v>0</v>
      </c>
      <c r="F906" s="245"/>
      <c r="G906" s="245"/>
      <c r="H906" s="245"/>
      <c r="I906" s="245"/>
      <c r="J906" s="245"/>
      <c r="K906" s="245"/>
      <c r="L906" s="245"/>
      <c r="M906" s="245"/>
      <c r="N906" s="245"/>
      <c r="O906" s="245"/>
      <c r="P906" s="245"/>
      <c r="Q906" s="245"/>
      <c r="R906" s="245"/>
      <c r="S906" s="245"/>
      <c r="T906" s="248"/>
      <c r="U906" s="248"/>
      <c r="V906" s="248"/>
      <c r="W906" s="248"/>
      <c r="X906" s="248"/>
    </row>
    <row r="907" spans="1:24" ht="21.75" customHeight="1">
      <c r="A907" s="262"/>
      <c r="B907" s="253"/>
      <c r="C907" s="274"/>
      <c r="D907" s="244"/>
      <c r="E907" s="245">
        <f t="shared" si="14"/>
        <v>0</v>
      </c>
      <c r="F907" s="245"/>
      <c r="G907" s="245"/>
      <c r="H907" s="245"/>
      <c r="I907" s="245"/>
      <c r="J907" s="245"/>
      <c r="K907" s="245"/>
      <c r="L907" s="245"/>
      <c r="M907" s="245"/>
      <c r="N907" s="245"/>
      <c r="O907" s="245"/>
      <c r="P907" s="245"/>
      <c r="Q907" s="245"/>
      <c r="R907" s="245"/>
      <c r="S907" s="245"/>
      <c r="T907" s="248"/>
      <c r="U907" s="248"/>
      <c r="V907" s="248"/>
      <c r="W907" s="248"/>
      <c r="X907" s="248"/>
    </row>
    <row r="908" spans="1:24" ht="21.75" customHeight="1">
      <c r="A908" s="262"/>
      <c r="B908" s="253"/>
      <c r="C908" s="274"/>
      <c r="D908" s="244"/>
      <c r="E908" s="245">
        <f t="shared" si="14"/>
        <v>0</v>
      </c>
      <c r="F908" s="245"/>
      <c r="G908" s="245"/>
      <c r="H908" s="245"/>
      <c r="I908" s="245"/>
      <c r="J908" s="245"/>
      <c r="K908" s="245"/>
      <c r="L908" s="245"/>
      <c r="M908" s="245"/>
      <c r="N908" s="245"/>
      <c r="O908" s="245"/>
      <c r="P908" s="245"/>
      <c r="Q908" s="245"/>
      <c r="R908" s="245"/>
      <c r="S908" s="245"/>
      <c r="T908" s="248"/>
      <c r="U908" s="248"/>
      <c r="V908" s="248"/>
      <c r="W908" s="248"/>
      <c r="X908" s="248"/>
    </row>
    <row r="909" spans="1:24" ht="21.75" customHeight="1">
      <c r="A909" s="262"/>
      <c r="B909" s="253"/>
      <c r="C909" s="274"/>
      <c r="D909" s="244"/>
      <c r="E909" s="245">
        <f t="shared" si="14"/>
        <v>0</v>
      </c>
      <c r="F909" s="245"/>
      <c r="G909" s="245"/>
      <c r="H909" s="245"/>
      <c r="I909" s="245"/>
      <c r="J909" s="245"/>
      <c r="K909" s="245"/>
      <c r="L909" s="245"/>
      <c r="M909" s="245"/>
      <c r="N909" s="245"/>
      <c r="O909" s="245"/>
      <c r="P909" s="245"/>
      <c r="Q909" s="245"/>
      <c r="R909" s="245"/>
      <c r="S909" s="245"/>
      <c r="T909" s="248"/>
      <c r="U909" s="248"/>
      <c r="V909" s="248"/>
      <c r="W909" s="248"/>
      <c r="X909" s="248"/>
    </row>
    <row r="910" spans="1:24" ht="21.75" customHeight="1">
      <c r="A910" s="262"/>
      <c r="B910" s="253"/>
      <c r="C910" s="274"/>
      <c r="D910" s="244"/>
      <c r="E910" s="245">
        <f t="shared" si="14"/>
        <v>0</v>
      </c>
      <c r="F910" s="245"/>
      <c r="G910" s="245"/>
      <c r="H910" s="245"/>
      <c r="I910" s="245"/>
      <c r="J910" s="245"/>
      <c r="K910" s="245"/>
      <c r="L910" s="245"/>
      <c r="M910" s="245"/>
      <c r="N910" s="245"/>
      <c r="O910" s="245"/>
      <c r="P910" s="245"/>
      <c r="Q910" s="245"/>
      <c r="R910" s="245"/>
      <c r="S910" s="245"/>
      <c r="T910" s="248"/>
      <c r="U910" s="248"/>
      <c r="V910" s="248"/>
      <c r="W910" s="248"/>
      <c r="X910" s="248"/>
    </row>
    <row r="911" spans="1:24" ht="21.75" customHeight="1">
      <c r="A911" s="262"/>
      <c r="B911" s="253"/>
      <c r="C911" s="274"/>
      <c r="D911" s="244"/>
      <c r="E911" s="245">
        <f t="shared" si="14"/>
        <v>0</v>
      </c>
      <c r="F911" s="245"/>
      <c r="G911" s="245"/>
      <c r="H911" s="245"/>
      <c r="I911" s="245"/>
      <c r="J911" s="245"/>
      <c r="K911" s="245"/>
      <c r="L911" s="245"/>
      <c r="M911" s="245"/>
      <c r="N911" s="245"/>
      <c r="O911" s="245"/>
      <c r="P911" s="245"/>
      <c r="Q911" s="245"/>
      <c r="R911" s="245"/>
      <c r="S911" s="245"/>
      <c r="T911" s="248"/>
      <c r="U911" s="248"/>
      <c r="V911" s="248"/>
      <c r="W911" s="248"/>
      <c r="X911" s="248"/>
    </row>
    <row r="912" spans="1:24" ht="21.75" customHeight="1">
      <c r="Q912" s="245"/>
      <c r="R912" s="245"/>
      <c r="S912" s="245"/>
      <c r="T912" s="248"/>
      <c r="U912" s="248"/>
      <c r="V912" s="248"/>
      <c r="W912" s="248"/>
      <c r="X912" s="248"/>
    </row>
    <row r="913" spans="17:24" ht="21.75" customHeight="1">
      <c r="Q913" s="245"/>
      <c r="R913" s="245"/>
      <c r="S913" s="245"/>
      <c r="T913" s="248"/>
      <c r="U913" s="248"/>
      <c r="V913" s="248"/>
      <c r="W913" s="248"/>
      <c r="X913" s="248"/>
    </row>
    <row r="914" spans="17:24" ht="21.75" customHeight="1">
      <c r="Q914" s="245"/>
      <c r="R914" s="245"/>
      <c r="S914" s="245"/>
      <c r="T914" s="248"/>
      <c r="U914" s="248"/>
      <c r="V914" s="248"/>
      <c r="W914" s="248"/>
      <c r="X914" s="248"/>
    </row>
    <row r="915" spans="17:24" ht="21.75" customHeight="1">
      <c r="Q915" s="245"/>
      <c r="R915" s="245"/>
      <c r="S915" s="245"/>
      <c r="T915" s="248"/>
      <c r="U915" s="248"/>
      <c r="V915" s="248"/>
      <c r="W915" s="248"/>
      <c r="X915" s="248"/>
    </row>
    <row r="916" spans="17:24" ht="21.75" customHeight="1">
      <c r="Q916" s="245"/>
      <c r="R916" s="245"/>
      <c r="S916" s="245"/>
      <c r="T916" s="248"/>
      <c r="U916" s="248"/>
      <c r="V916" s="248"/>
      <c r="W916" s="248"/>
      <c r="X916" s="248"/>
    </row>
    <row r="917" spans="17:24" ht="21.75" customHeight="1">
      <c r="Q917" s="245"/>
      <c r="R917" s="245"/>
      <c r="S917" s="245"/>
      <c r="T917" s="248"/>
      <c r="U917" s="248"/>
      <c r="V917" s="248"/>
      <c r="W917" s="248"/>
      <c r="X917" s="248"/>
    </row>
    <row r="918" spans="17:24" ht="21.75" customHeight="1">
      <c r="Q918" s="245"/>
      <c r="R918" s="245"/>
      <c r="S918" s="245"/>
      <c r="T918" s="248"/>
      <c r="U918" s="248"/>
      <c r="V918" s="248"/>
      <c r="W918" s="248"/>
      <c r="X918" s="248"/>
    </row>
    <row r="919" spans="17:24" ht="21.75" customHeight="1">
      <c r="Q919" s="245"/>
      <c r="R919" s="245"/>
      <c r="S919" s="245"/>
      <c r="T919" s="248"/>
      <c r="U919" s="248"/>
      <c r="V919" s="248"/>
      <c r="W919" s="248"/>
      <c r="X919" s="248"/>
    </row>
    <row r="920" spans="17:24" ht="21.75" customHeight="1">
      <c r="Q920" s="245"/>
      <c r="R920" s="245"/>
      <c r="S920" s="245"/>
      <c r="T920" s="248"/>
      <c r="U920" s="248"/>
      <c r="V920" s="248"/>
      <c r="W920" s="248"/>
      <c r="X920" s="248"/>
    </row>
    <row r="921" spans="17:24" ht="21.75" customHeight="1">
      <c r="Q921" s="245"/>
      <c r="R921" s="245"/>
      <c r="S921" s="245"/>
      <c r="T921" s="248"/>
      <c r="U921" s="248"/>
      <c r="V921" s="248"/>
      <c r="W921" s="248"/>
      <c r="X921" s="248"/>
    </row>
    <row r="922" spans="17:24" ht="21.75" customHeight="1">
      <c r="Q922" s="245"/>
      <c r="R922" s="245"/>
      <c r="S922" s="245"/>
      <c r="T922" s="248"/>
      <c r="U922" s="248"/>
      <c r="V922" s="248"/>
      <c r="W922" s="248"/>
      <c r="X922" s="24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F6A9-8B37-6F42-8C6D-AFF3382D394A}">
  <dimension ref="B1:G30"/>
  <sheetViews>
    <sheetView workbookViewId="0">
      <selection activeCell="F28" sqref="F28"/>
    </sheetView>
  </sheetViews>
  <sheetFormatPr baseColWidth="10" defaultColWidth="8.83203125" defaultRowHeight="15"/>
  <sheetData>
    <row r="1" spans="2:7" ht="23">
      <c r="B1" s="163">
        <f>'[1]TB '!B1</f>
        <v>0</v>
      </c>
    </row>
    <row r="2" spans="2:7" ht="23">
      <c r="B2" s="163" t="s">
        <v>376</v>
      </c>
    </row>
    <row r="6" spans="2:7" ht="16">
      <c r="B6" s="164"/>
    </row>
    <row r="7" spans="2:7" s="167" customFormat="1" ht="16">
      <c r="B7" s="165"/>
      <c r="C7" s="165"/>
      <c r="D7" s="166" t="s">
        <v>377</v>
      </c>
      <c r="E7" s="166" t="s">
        <v>378</v>
      </c>
      <c r="F7" s="166" t="s">
        <v>379</v>
      </c>
      <c r="G7" s="165"/>
    </row>
    <row r="8" spans="2:7" ht="16">
      <c r="B8" s="168"/>
      <c r="C8" s="169" t="s">
        <v>380</v>
      </c>
      <c r="D8" s="169"/>
      <c r="E8" s="169"/>
      <c r="F8" s="170"/>
      <c r="G8" s="168"/>
    </row>
    <row r="9" spans="2:7" ht="16">
      <c r="B9" s="168"/>
      <c r="C9" s="169" t="s">
        <v>381</v>
      </c>
      <c r="D9" s="169"/>
      <c r="E9" s="169"/>
      <c r="F9" s="170"/>
      <c r="G9" s="168"/>
    </row>
    <row r="10" spans="2:7" ht="16">
      <c r="B10" s="168"/>
      <c r="C10" s="169" t="s">
        <v>382</v>
      </c>
      <c r="D10" s="169"/>
      <c r="E10" s="169"/>
      <c r="F10" s="170"/>
      <c r="G10" s="168"/>
    </row>
    <row r="11" spans="2:7" ht="16">
      <c r="B11" s="168"/>
      <c r="C11" s="169" t="s">
        <v>383</v>
      </c>
      <c r="D11" s="169">
        <v>7.8159999999999998</v>
      </c>
      <c r="E11" s="169">
        <v>8.7043999999999997</v>
      </c>
      <c r="F11" s="170">
        <v>1.205776634701528</v>
      </c>
      <c r="G11" s="168"/>
    </row>
    <row r="12" spans="2:7" ht="16">
      <c r="B12" s="168"/>
      <c r="C12" s="169" t="s">
        <v>384</v>
      </c>
      <c r="D12" s="169">
        <v>7.8208000000000002</v>
      </c>
      <c r="E12" s="169">
        <v>8.6029</v>
      </c>
      <c r="F12" s="170">
        <v>1.2016876501358507</v>
      </c>
      <c r="G12" s="168"/>
    </row>
    <row r="13" spans="2:7" ht="16">
      <c r="B13" s="168"/>
      <c r="C13" s="169" t="s">
        <v>385</v>
      </c>
      <c r="D13" s="169">
        <v>7.8261000000000003</v>
      </c>
      <c r="E13" s="169">
        <v>8.4865999999999993</v>
      </c>
      <c r="F13" s="170">
        <v>1.1949130163069779</v>
      </c>
      <c r="G13" s="168"/>
    </row>
    <row r="14" spans="2:7" ht="16">
      <c r="B14" s="168"/>
      <c r="C14" s="169" t="s">
        <v>386</v>
      </c>
      <c r="D14" s="169">
        <v>7.8316999999999997</v>
      </c>
      <c r="E14" s="169">
        <v>8.3771000000000004</v>
      </c>
      <c r="F14" s="170">
        <v>1.1851318103599482</v>
      </c>
      <c r="G14" s="168"/>
    </row>
    <row r="15" spans="2:7" ht="16">
      <c r="B15" s="168"/>
      <c r="C15" s="169" t="s">
        <v>387</v>
      </c>
      <c r="D15" s="169">
        <v>7.8348000000000004</v>
      </c>
      <c r="E15" s="169">
        <v>8.3020999999999994</v>
      </c>
      <c r="F15" s="170">
        <v>1.1742960682219044</v>
      </c>
      <c r="G15" s="168"/>
    </row>
    <row r="16" spans="2:7" ht="16">
      <c r="B16" s="168"/>
      <c r="C16" s="169" t="s">
        <v>388</v>
      </c>
      <c r="D16" s="169">
        <v>7.8337000000000003</v>
      </c>
      <c r="E16" s="169">
        <v>8.2545000000000002</v>
      </c>
      <c r="F16" s="170">
        <v>1.1651738847246869</v>
      </c>
      <c r="G16" s="168"/>
    </row>
    <row r="17" spans="2:7" ht="16">
      <c r="B17" s="168"/>
      <c r="C17" s="169" t="s">
        <v>389</v>
      </c>
      <c r="D17" s="169">
        <v>7.8357999999999999</v>
      </c>
      <c r="E17" s="169">
        <v>8.2211999999999996</v>
      </c>
      <c r="F17" s="170">
        <v>1.1591447829791179</v>
      </c>
      <c r="G17" s="168"/>
    </row>
    <row r="18" spans="2:7" ht="16">
      <c r="B18" s="168"/>
      <c r="C18" s="169" t="s">
        <v>390</v>
      </c>
      <c r="D18" s="169">
        <v>7.8395999999999999</v>
      </c>
      <c r="E18" s="169">
        <v>8.1837999999999997</v>
      </c>
      <c r="F18" s="170">
        <v>1.1528228019127635</v>
      </c>
      <c r="G18" s="168"/>
    </row>
    <row r="19" spans="2:7" ht="16">
      <c r="B19" s="168"/>
      <c r="C19" s="169" t="s">
        <v>391</v>
      </c>
      <c r="D19" s="169">
        <v>7.8417000000000003</v>
      </c>
      <c r="E19" s="169">
        <v>8.1658000000000008</v>
      </c>
      <c r="F19" s="170">
        <v>1.145373036544272</v>
      </c>
      <c r="G19" s="168"/>
    </row>
    <row r="20" spans="2:7" ht="16">
      <c r="B20" s="168"/>
      <c r="C20" s="169" t="s">
        <v>392</v>
      </c>
      <c r="D20" s="169">
        <v>7.8423999999999996</v>
      </c>
      <c r="E20" s="169">
        <v>8.1765000000000008</v>
      </c>
      <c r="F20" s="170">
        <v>1.1391234217444992</v>
      </c>
      <c r="G20" s="168"/>
    </row>
    <row r="21" spans="2:7" ht="16">
      <c r="B21" s="168"/>
      <c r="C21" s="169" t="s">
        <v>393</v>
      </c>
      <c r="D21" s="169">
        <v>7.8413000000000004</v>
      </c>
      <c r="E21" s="169">
        <v>8.1943999999999999</v>
      </c>
      <c r="F21" s="170">
        <v>1.1350570309405197</v>
      </c>
      <c r="G21" s="168"/>
    </row>
    <row r="22" spans="2:7" ht="16">
      <c r="B22" s="168"/>
      <c r="C22" s="169" t="s">
        <v>394</v>
      </c>
      <c r="D22" s="169">
        <v>7.8399000000000001</v>
      </c>
      <c r="E22" s="169">
        <v>8.2097999999999995</v>
      </c>
      <c r="F22" s="170">
        <v>1.1287331437814141</v>
      </c>
      <c r="G22" s="168"/>
    </row>
    <row r="23" spans="2:7" ht="16">
      <c r="B23" s="168"/>
      <c r="C23" s="169"/>
      <c r="D23" s="169"/>
      <c r="E23" s="169"/>
      <c r="F23" s="170"/>
      <c r="G23" s="168"/>
    </row>
    <row r="24" spans="2:7" ht="16">
      <c r="B24" s="168"/>
      <c r="C24" s="169"/>
      <c r="D24" s="169"/>
      <c r="E24" s="169"/>
      <c r="F24" s="170"/>
      <c r="G24" s="168"/>
    </row>
    <row r="25" spans="2:7" ht="16">
      <c r="B25" s="168"/>
      <c r="C25" s="169"/>
      <c r="D25" s="169"/>
      <c r="E25" s="169"/>
      <c r="F25" s="170"/>
      <c r="G25" s="168"/>
    </row>
    <row r="26" spans="2:7">
      <c r="B26" s="168"/>
      <c r="C26" s="168"/>
      <c r="D26" s="168"/>
      <c r="E26" s="168"/>
      <c r="F26" s="168"/>
      <c r="G26" s="168"/>
    </row>
    <row r="27" spans="2:7">
      <c r="B27" s="171"/>
      <c r="C27" s="172" t="s">
        <v>395</v>
      </c>
      <c r="D27" s="171">
        <f>ROUND(SUM(D8:D25)/12,4)</f>
        <v>7.8337000000000003</v>
      </c>
      <c r="E27" s="171">
        <f>ROUND(SUM(E8:E25)/12,4)</f>
        <v>8.3232999999999997</v>
      </c>
      <c r="F27" s="171">
        <f>ROUND(SUM(F8:F25)/12,4)</f>
        <v>1.1656</v>
      </c>
      <c r="G27" s="170"/>
    </row>
    <row r="28" spans="2:7">
      <c r="B28" s="171"/>
      <c r="C28" s="172" t="s">
        <v>396</v>
      </c>
      <c r="D28" s="171">
        <f>+D22</f>
        <v>7.8399000000000001</v>
      </c>
      <c r="E28" s="171">
        <f>+E22</f>
        <v>8.2097999999999995</v>
      </c>
      <c r="F28" s="171">
        <f>+F22</f>
        <v>1.1287331437814141</v>
      </c>
      <c r="G28" s="170"/>
    </row>
    <row r="29" spans="2:7" ht="16">
      <c r="B29" s="173"/>
    </row>
    <row r="30" spans="2:7" ht="16">
      <c r="B30" s="1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CQ951"/>
  <sheetViews>
    <sheetView workbookViewId="0">
      <pane xSplit="3" ySplit="4" topLeftCell="D5" activePane="bottomRight" state="frozen"/>
      <selection pane="topRight"/>
      <selection pane="bottomLeft"/>
      <selection pane="bottomRight" activeCell="I25" sqref="I25"/>
    </sheetView>
  </sheetViews>
  <sheetFormatPr baseColWidth="10" defaultColWidth="6.83203125" defaultRowHeight="16"/>
  <cols>
    <col min="1" max="1" width="9.6640625" style="143" customWidth="1"/>
    <col min="2" max="2" width="5" style="143" customWidth="1"/>
    <col min="3" max="3" width="28.5" style="143" customWidth="1"/>
    <col min="4" max="4" width="11.33203125" style="144" customWidth="1"/>
    <col min="5" max="5" width="11.33203125" style="145" customWidth="1"/>
    <col min="6" max="6" width="11.33203125" style="144" customWidth="1"/>
    <col min="7" max="7" width="11.33203125" style="145" customWidth="1"/>
    <col min="8" max="8" width="11.33203125" style="144" customWidth="1"/>
    <col min="9" max="9" width="11.33203125" style="145" customWidth="1"/>
    <col min="10" max="10" width="11.33203125" style="144" customWidth="1"/>
    <col min="11" max="11" width="11.33203125" style="145" customWidth="1"/>
    <col min="12" max="12" width="11.33203125" style="144" customWidth="1"/>
    <col min="13" max="13" width="11.33203125" style="145" customWidth="1"/>
    <col min="14" max="14" width="11.33203125" style="144" customWidth="1"/>
    <col min="15" max="15" width="11.33203125" style="145" customWidth="1"/>
    <col min="16" max="16" width="11.33203125" style="146" customWidth="1"/>
    <col min="17" max="17" width="13.6640625" style="145" customWidth="1"/>
    <col min="18" max="18" width="6.83203125" style="143"/>
    <col min="19" max="19" width="9" style="143"/>
    <col min="20" max="20" width="9.33203125" style="143" bestFit="1" customWidth="1"/>
    <col min="21" max="16302" width="6.83203125" style="143"/>
    <col min="16303" max="16319" width="6.83203125" style="138"/>
    <col min="16320" max="16384" width="6.83203125" style="147"/>
  </cols>
  <sheetData>
    <row r="1" spans="1:20 16303:16319" s="143" customFormat="1">
      <c r="A1" s="140" t="s">
        <v>347</v>
      </c>
      <c r="B1" s="140"/>
      <c r="D1" s="144"/>
      <c r="E1" s="145"/>
      <c r="F1" s="144"/>
      <c r="G1" s="145"/>
      <c r="H1" s="144"/>
      <c r="I1" s="145"/>
      <c r="J1" s="144"/>
      <c r="K1" s="145"/>
      <c r="L1" s="144"/>
      <c r="M1" s="145"/>
      <c r="N1" s="144"/>
      <c r="O1" s="145"/>
      <c r="P1" s="146"/>
      <c r="Q1" s="145"/>
      <c r="XCA1" s="138"/>
      <c r="XCB1" s="138"/>
      <c r="XCC1" s="138"/>
      <c r="XCD1" s="138"/>
      <c r="XCE1" s="138"/>
      <c r="XCF1" s="138"/>
      <c r="XCG1" s="138"/>
      <c r="XCH1" s="138"/>
      <c r="XCI1" s="138"/>
      <c r="XCJ1" s="138"/>
      <c r="XCK1" s="138"/>
      <c r="XCL1" s="138"/>
      <c r="XCM1" s="138"/>
      <c r="XCN1" s="138"/>
      <c r="XCO1" s="138"/>
      <c r="XCP1" s="138"/>
      <c r="XCQ1" s="138"/>
    </row>
    <row r="2" spans="1:20 16303:16319" s="143" customFormat="1">
      <c r="A2" s="159" t="s">
        <v>356</v>
      </c>
      <c r="B2" s="140"/>
      <c r="D2" s="148">
        <v>2023</v>
      </c>
      <c r="E2" s="145"/>
      <c r="F2" s="148">
        <v>2023</v>
      </c>
      <c r="G2" s="145"/>
      <c r="H2" s="148">
        <v>2023</v>
      </c>
      <c r="I2" s="145"/>
      <c r="J2" s="148">
        <v>2023</v>
      </c>
      <c r="K2" s="145"/>
      <c r="L2" s="148">
        <v>2023</v>
      </c>
      <c r="M2" s="145"/>
      <c r="N2" s="148">
        <v>2023</v>
      </c>
      <c r="O2" s="145"/>
      <c r="P2" s="152" t="s">
        <v>13</v>
      </c>
      <c r="Q2" s="157"/>
      <c r="XCA2" s="138"/>
      <c r="XCB2" s="138"/>
      <c r="XCC2" s="138"/>
      <c r="XCD2" s="138"/>
      <c r="XCE2" s="138"/>
      <c r="XCF2" s="138"/>
      <c r="XCG2" s="138"/>
      <c r="XCH2" s="138"/>
      <c r="XCI2" s="138"/>
      <c r="XCJ2" s="138"/>
      <c r="XCK2" s="138"/>
      <c r="XCL2" s="138"/>
      <c r="XCM2" s="138"/>
      <c r="XCN2" s="138"/>
      <c r="XCO2" s="138"/>
      <c r="XCP2" s="138"/>
      <c r="XCQ2" s="138"/>
    </row>
    <row r="3" spans="1:20 16303:16319" s="143" customFormat="1">
      <c r="D3" s="149" t="s">
        <v>14</v>
      </c>
      <c r="E3" s="145"/>
      <c r="F3" s="149" t="s">
        <v>366</v>
      </c>
      <c r="G3" s="145"/>
      <c r="H3" s="149" t="s">
        <v>367</v>
      </c>
      <c r="I3" s="145"/>
      <c r="J3" s="149" t="s">
        <v>15</v>
      </c>
      <c r="K3" s="145"/>
      <c r="L3" s="149"/>
      <c r="M3" s="145"/>
      <c r="N3" s="149" t="s">
        <v>16</v>
      </c>
      <c r="O3" s="145"/>
      <c r="P3" s="153"/>
      <c r="Q3" s="145"/>
      <c r="XCA3" s="138"/>
      <c r="XCB3" s="138"/>
      <c r="XCC3" s="138"/>
      <c r="XCD3" s="138"/>
      <c r="XCE3" s="138"/>
      <c r="XCF3" s="138"/>
      <c r="XCG3" s="138"/>
      <c r="XCH3" s="138"/>
      <c r="XCI3" s="138"/>
      <c r="XCJ3" s="138"/>
      <c r="XCK3" s="138"/>
      <c r="XCL3" s="138"/>
      <c r="XCM3" s="138"/>
      <c r="XCN3" s="138"/>
      <c r="XCO3" s="138"/>
      <c r="XCP3" s="138"/>
      <c r="XCQ3" s="138"/>
    </row>
    <row r="4" spans="1:20 16303:16319" s="143" customFormat="1">
      <c r="A4" s="143" t="s">
        <v>17</v>
      </c>
      <c r="B4" s="143" t="s">
        <v>18</v>
      </c>
      <c r="C4" s="143" t="s">
        <v>19</v>
      </c>
      <c r="D4" s="160" t="s">
        <v>20</v>
      </c>
      <c r="E4" s="161" t="s">
        <v>21</v>
      </c>
      <c r="F4" s="160" t="s">
        <v>20</v>
      </c>
      <c r="G4" s="161" t="s">
        <v>21</v>
      </c>
      <c r="H4" s="160" t="s">
        <v>20</v>
      </c>
      <c r="I4" s="161" t="s">
        <v>21</v>
      </c>
      <c r="J4" s="160" t="s">
        <v>20</v>
      </c>
      <c r="K4" s="161" t="s">
        <v>21</v>
      </c>
      <c r="L4" s="160" t="s">
        <v>20</v>
      </c>
      <c r="M4" s="161" t="s">
        <v>21</v>
      </c>
      <c r="N4" s="160" t="s">
        <v>20</v>
      </c>
      <c r="O4" s="161" t="s">
        <v>21</v>
      </c>
      <c r="P4" s="162" t="s">
        <v>20</v>
      </c>
      <c r="Q4" s="161" t="s">
        <v>21</v>
      </c>
      <c r="XCA4" s="138"/>
      <c r="XCB4" s="138"/>
      <c r="XCC4" s="138"/>
      <c r="XCD4" s="138"/>
      <c r="XCE4" s="138"/>
      <c r="XCF4" s="138"/>
      <c r="XCG4" s="138"/>
      <c r="XCH4" s="138"/>
      <c r="XCI4" s="138"/>
      <c r="XCJ4" s="138"/>
      <c r="XCK4" s="138"/>
      <c r="XCL4" s="138"/>
      <c r="XCM4" s="138"/>
      <c r="XCN4" s="138"/>
      <c r="XCO4" s="138"/>
      <c r="XCP4" s="138"/>
      <c r="XCQ4" s="138"/>
    </row>
    <row r="5" spans="1:20 16303:16319" s="143" customFormat="1">
      <c r="A5" s="143">
        <v>10000</v>
      </c>
      <c r="B5" s="143" t="s">
        <v>22</v>
      </c>
      <c r="C5" s="140" t="s">
        <v>23</v>
      </c>
      <c r="D5" s="150"/>
      <c r="E5" s="150"/>
      <c r="F5" s="150"/>
      <c r="G5" s="151"/>
      <c r="H5" s="150"/>
      <c r="I5" s="151"/>
      <c r="J5" s="150"/>
      <c r="K5" s="151"/>
      <c r="L5" s="150"/>
      <c r="M5" s="151"/>
      <c r="N5" s="150"/>
      <c r="O5" s="151"/>
      <c r="P5" s="154">
        <f>+D5+F5+H5+J5+L5+N5</f>
        <v>0</v>
      </c>
      <c r="Q5" s="154">
        <f>+E5+G5+I5+K5+M5+O5</f>
        <v>0</v>
      </c>
      <c r="R5" s="156"/>
      <c r="XCA5" s="138"/>
      <c r="XCB5" s="138"/>
      <c r="XCC5" s="138"/>
      <c r="XCD5" s="138"/>
      <c r="XCE5" s="138"/>
      <c r="XCF5" s="138"/>
      <c r="XCG5" s="138"/>
      <c r="XCH5" s="138"/>
      <c r="XCI5" s="138"/>
      <c r="XCJ5" s="138"/>
      <c r="XCK5" s="138"/>
      <c r="XCL5" s="138"/>
      <c r="XCM5" s="138"/>
      <c r="XCN5" s="138"/>
      <c r="XCO5" s="138"/>
      <c r="XCP5" s="138"/>
      <c r="XCQ5" s="138"/>
    </row>
    <row r="6" spans="1:20 16303:16319" s="143" customFormat="1">
      <c r="A6" s="143">
        <v>10200</v>
      </c>
      <c r="B6" s="159" t="s">
        <v>22</v>
      </c>
      <c r="C6" s="159" t="s">
        <v>357</v>
      </c>
      <c r="D6" s="150"/>
      <c r="E6" s="150"/>
      <c r="F6" s="150">
        <f>+'DS CA'!C3</f>
        <v>139963.39999999991</v>
      </c>
      <c r="G6" s="151"/>
      <c r="H6" s="150"/>
      <c r="I6" s="151"/>
      <c r="J6" s="150"/>
      <c r="K6" s="151"/>
      <c r="L6" s="150"/>
      <c r="M6" s="151"/>
      <c r="N6" s="150"/>
      <c r="O6" s="150"/>
      <c r="P6" s="154">
        <f>+D6+F6+H6+J6+L6+N6</f>
        <v>139963.39999999991</v>
      </c>
      <c r="Q6" s="154">
        <f>+E6+G6+I6+K6+M6+O6</f>
        <v>0</v>
      </c>
      <c r="R6" s="156"/>
      <c r="XCA6" s="138"/>
      <c r="XCB6" s="138"/>
      <c r="XCC6" s="138"/>
      <c r="XCD6" s="138"/>
      <c r="XCE6" s="138"/>
      <c r="XCF6" s="138"/>
      <c r="XCG6" s="138"/>
      <c r="XCH6" s="138"/>
      <c r="XCI6" s="138"/>
      <c r="XCJ6" s="138"/>
      <c r="XCK6" s="138"/>
      <c r="XCL6" s="138"/>
      <c r="XCM6" s="138"/>
      <c r="XCN6" s="138"/>
      <c r="XCO6" s="138"/>
      <c r="XCP6" s="138"/>
      <c r="XCQ6" s="138"/>
    </row>
    <row r="7" spans="1:20 16303:16319" s="143" customFormat="1">
      <c r="A7" s="143">
        <v>10300</v>
      </c>
      <c r="B7" s="159" t="s">
        <v>22</v>
      </c>
      <c r="C7" s="159" t="s">
        <v>358</v>
      </c>
      <c r="D7" s="150">
        <v>100</v>
      </c>
      <c r="E7" s="150"/>
      <c r="F7" s="150"/>
      <c r="G7" s="151">
        <f>+'DS CA'!G3</f>
        <v>300000</v>
      </c>
      <c r="H7" s="150">
        <f>+'DS SAV'!E3-'DS SAV'!F3</f>
        <v>553202.1</v>
      </c>
      <c r="I7" s="151"/>
      <c r="J7" s="150"/>
      <c r="K7" s="151"/>
      <c r="L7" s="150"/>
      <c r="M7" s="151"/>
      <c r="N7" s="150"/>
      <c r="O7" s="151"/>
      <c r="P7" s="154">
        <f>+D7+F7+H7+J7+L7+N7-300000</f>
        <v>253302.09999999998</v>
      </c>
      <c r="Q7" s="154">
        <f>+E7+G7+I7+K7+M7+O7-300000</f>
        <v>0</v>
      </c>
      <c r="R7" s="156"/>
      <c r="S7" s="156"/>
      <c r="T7" s="156"/>
      <c r="XCA7" s="138"/>
      <c r="XCB7" s="138"/>
      <c r="XCC7" s="138"/>
      <c r="XCD7" s="138"/>
      <c r="XCE7" s="138"/>
      <c r="XCF7" s="138"/>
      <c r="XCG7" s="138"/>
      <c r="XCH7" s="138"/>
      <c r="XCI7" s="138"/>
      <c r="XCJ7" s="138"/>
      <c r="XCK7" s="138"/>
      <c r="XCL7" s="138"/>
      <c r="XCM7" s="138"/>
      <c r="XCN7" s="138"/>
      <c r="XCO7" s="138"/>
      <c r="XCP7" s="138"/>
      <c r="XCQ7" s="138"/>
    </row>
    <row r="8" spans="1:20 16303:16319" s="143" customFormat="1">
      <c r="A8" s="143">
        <v>10400</v>
      </c>
      <c r="B8" s="140" t="s">
        <v>22</v>
      </c>
      <c r="C8" s="159" t="s">
        <v>359</v>
      </c>
      <c r="D8" s="150"/>
      <c r="E8" s="150"/>
      <c r="F8" s="150"/>
      <c r="G8" s="151"/>
      <c r="H8" s="150">
        <f>-'DS SAV'!G3</f>
        <v>196150</v>
      </c>
      <c r="I8" s="151"/>
      <c r="J8" s="150">
        <f>+US!C1</f>
        <v>15387.65366</v>
      </c>
      <c r="K8" s="151">
        <f>+US!G1</f>
        <v>196150</v>
      </c>
      <c r="L8" s="150"/>
      <c r="M8" s="151"/>
      <c r="N8" s="150"/>
      <c r="O8" s="151"/>
      <c r="P8" s="154">
        <f>+D8+F8+H8+J8+L8+N8-196150</f>
        <v>15387.653660000011</v>
      </c>
      <c r="Q8" s="154">
        <f>+E8+G8+I8+K8+M8+O8-196150</f>
        <v>0</v>
      </c>
      <c r="R8" s="156"/>
      <c r="XCA8" s="138"/>
      <c r="XCB8" s="138"/>
      <c r="XCC8" s="138"/>
      <c r="XCD8" s="138"/>
      <c r="XCE8" s="138"/>
      <c r="XCF8" s="138"/>
      <c r="XCG8" s="138"/>
      <c r="XCH8" s="138"/>
      <c r="XCI8" s="138"/>
      <c r="XCJ8" s="138"/>
      <c r="XCK8" s="138"/>
      <c r="XCL8" s="138"/>
      <c r="XCM8" s="138"/>
      <c r="XCN8" s="138"/>
      <c r="XCO8" s="138"/>
      <c r="XCP8" s="138"/>
      <c r="XCQ8" s="138"/>
    </row>
    <row r="9" spans="1:20 16303:16319" s="143" customFormat="1">
      <c r="A9" s="143">
        <v>11000</v>
      </c>
      <c r="B9" s="159" t="s">
        <v>22</v>
      </c>
      <c r="C9" s="159" t="s">
        <v>400</v>
      </c>
      <c r="D9" s="150"/>
      <c r="E9" s="150"/>
      <c r="F9" s="150"/>
      <c r="G9" s="151"/>
      <c r="H9" s="150"/>
      <c r="I9" s="151"/>
      <c r="J9" s="150"/>
      <c r="K9" s="151"/>
      <c r="L9" s="150"/>
      <c r="M9" s="151"/>
      <c r="N9" s="150"/>
      <c r="O9" s="151"/>
      <c r="P9" s="154">
        <f t="shared" ref="P9:P54" si="0">+D9+F9+H9+J9+L9+N9</f>
        <v>0</v>
      </c>
      <c r="Q9" s="154">
        <f t="shared" ref="Q9:Q54" si="1">+E9+G9+I9+K9+M9+O9</f>
        <v>0</v>
      </c>
      <c r="R9" s="156"/>
      <c r="XCA9" s="138"/>
      <c r="XCB9" s="138"/>
      <c r="XCC9" s="138"/>
      <c r="XCD9" s="138"/>
      <c r="XCE9" s="138"/>
      <c r="XCF9" s="138"/>
      <c r="XCG9" s="138"/>
      <c r="XCH9" s="138"/>
      <c r="XCI9" s="138"/>
      <c r="XCJ9" s="138"/>
      <c r="XCK9" s="138"/>
      <c r="XCL9" s="138"/>
      <c r="XCM9" s="138"/>
      <c r="XCN9" s="138"/>
      <c r="XCO9" s="138"/>
      <c r="XCP9" s="138"/>
      <c r="XCQ9" s="138"/>
    </row>
    <row r="10" spans="1:20 16303:16319" s="143" customFormat="1">
      <c r="A10" s="143">
        <v>12000</v>
      </c>
      <c r="B10" s="159" t="s">
        <v>22</v>
      </c>
      <c r="C10" s="140" t="s">
        <v>399</v>
      </c>
      <c r="D10" s="150"/>
      <c r="E10" s="150"/>
      <c r="F10" s="150"/>
      <c r="G10" s="151"/>
      <c r="H10" s="150"/>
      <c r="I10" s="151">
        <f>+'DS SAV'!K3</f>
        <v>782780</v>
      </c>
      <c r="J10" s="150">
        <f>-US!L1</f>
        <v>392300</v>
      </c>
      <c r="K10" s="151">
        <f>+US!K1</f>
        <v>211553.34565999999</v>
      </c>
      <c r="L10" s="150"/>
      <c r="M10" s="151"/>
      <c r="N10" s="150">
        <v>99433</v>
      </c>
      <c r="O10" s="151"/>
      <c r="P10" s="154">
        <f>+D10+F10+H10+J10+L10+N10-491733</f>
        <v>0</v>
      </c>
      <c r="Q10" s="154">
        <f>+E10+G10+I10+K10+M10+O10-491733</f>
        <v>502600.34565999999</v>
      </c>
      <c r="R10" s="156"/>
      <c r="XCA10" s="138"/>
      <c r="XCB10" s="138"/>
      <c r="XCC10" s="138"/>
      <c r="XCD10" s="138"/>
      <c r="XCE10" s="138"/>
      <c r="XCF10" s="138"/>
      <c r="XCG10" s="138"/>
      <c r="XCH10" s="138"/>
      <c r="XCI10" s="138"/>
      <c r="XCJ10" s="138"/>
      <c r="XCK10" s="138"/>
      <c r="XCL10" s="138"/>
      <c r="XCM10" s="138"/>
      <c r="XCN10" s="138"/>
      <c r="XCO10" s="138"/>
      <c r="XCP10" s="138"/>
      <c r="XCQ10" s="138"/>
    </row>
    <row r="11" spans="1:20 16303:16319" s="143" customFormat="1">
      <c r="A11" s="143">
        <v>13000</v>
      </c>
      <c r="B11" s="159" t="s">
        <v>22</v>
      </c>
      <c r="C11" s="140" t="s">
        <v>53</v>
      </c>
      <c r="D11" s="150"/>
      <c r="E11" s="150"/>
      <c r="F11" s="150"/>
      <c r="G11" s="151"/>
      <c r="H11" s="150"/>
      <c r="I11" s="151"/>
      <c r="J11" s="150"/>
      <c r="K11" s="151"/>
      <c r="L11" s="150"/>
      <c r="M11" s="151"/>
      <c r="N11" s="150"/>
      <c r="O11" s="151"/>
      <c r="P11" s="154">
        <f t="shared" si="0"/>
        <v>0</v>
      </c>
      <c r="Q11" s="154">
        <f t="shared" si="1"/>
        <v>0</v>
      </c>
      <c r="R11" s="156"/>
      <c r="XCA11" s="138"/>
      <c r="XCB11" s="138"/>
      <c r="XCC11" s="138"/>
      <c r="XCD11" s="138"/>
      <c r="XCE11" s="138"/>
      <c r="XCF11" s="138"/>
      <c r="XCG11" s="138"/>
      <c r="XCH11" s="138"/>
      <c r="XCI11" s="138"/>
      <c r="XCJ11" s="138"/>
      <c r="XCK11" s="138"/>
      <c r="XCL11" s="138"/>
      <c r="XCM11" s="138"/>
      <c r="XCN11" s="138"/>
      <c r="XCO11" s="138"/>
      <c r="XCP11" s="138"/>
      <c r="XCQ11" s="138"/>
    </row>
    <row r="12" spans="1:20 16303:16319" s="143" customFormat="1">
      <c r="A12" s="143">
        <v>13100</v>
      </c>
      <c r="B12" s="159" t="s">
        <v>22</v>
      </c>
      <c r="C12" s="159" t="s">
        <v>24</v>
      </c>
      <c r="D12" s="150"/>
      <c r="E12" s="150"/>
      <c r="F12" s="150"/>
      <c r="G12" s="151"/>
      <c r="H12" s="150"/>
      <c r="I12" s="151"/>
      <c r="J12" s="150"/>
      <c r="K12" s="151"/>
      <c r="L12" s="150"/>
      <c r="M12" s="151"/>
      <c r="N12" s="150"/>
      <c r="O12" s="151"/>
      <c r="P12" s="154">
        <f t="shared" si="0"/>
        <v>0</v>
      </c>
      <c r="Q12" s="154">
        <f t="shared" si="1"/>
        <v>0</v>
      </c>
      <c r="R12" s="156"/>
      <c r="XCA12" s="138"/>
      <c r="XCB12" s="138"/>
      <c r="XCC12" s="138"/>
      <c r="XCD12" s="138"/>
      <c r="XCE12" s="138"/>
      <c r="XCF12" s="138"/>
      <c r="XCG12" s="138"/>
      <c r="XCH12" s="138"/>
      <c r="XCI12" s="138"/>
      <c r="XCJ12" s="138"/>
      <c r="XCK12" s="138"/>
      <c r="XCL12" s="138"/>
      <c r="XCM12" s="138"/>
      <c r="XCN12" s="138"/>
      <c r="XCO12" s="138"/>
      <c r="XCP12" s="138"/>
      <c r="XCQ12" s="138"/>
    </row>
    <row r="13" spans="1:20 16303:16319" s="143" customFormat="1">
      <c r="A13" s="143">
        <v>14000</v>
      </c>
      <c r="B13" s="159" t="s">
        <v>22</v>
      </c>
      <c r="C13" s="140" t="s">
        <v>25</v>
      </c>
      <c r="D13" s="150"/>
      <c r="E13" s="150"/>
      <c r="F13" s="150"/>
      <c r="G13" s="151"/>
      <c r="H13" s="150"/>
      <c r="I13" s="151"/>
      <c r="J13" s="150"/>
      <c r="K13" s="151"/>
      <c r="L13" s="150"/>
      <c r="M13" s="151"/>
      <c r="N13" s="150"/>
      <c r="O13" s="151"/>
      <c r="P13" s="154">
        <f t="shared" si="0"/>
        <v>0</v>
      </c>
      <c r="Q13" s="154">
        <f t="shared" si="1"/>
        <v>0</v>
      </c>
      <c r="R13" s="156"/>
      <c r="XCA13" s="138"/>
    </row>
    <row r="14" spans="1:20 16303:16319" s="143" customFormat="1">
      <c r="A14" s="143">
        <v>14001</v>
      </c>
      <c r="B14" s="159" t="s">
        <v>22</v>
      </c>
      <c r="C14" s="159" t="s">
        <v>26</v>
      </c>
      <c r="D14" s="150"/>
      <c r="E14" s="150"/>
      <c r="F14" s="150"/>
      <c r="G14" s="151"/>
      <c r="H14" s="150"/>
      <c r="I14" s="151"/>
      <c r="J14" s="150"/>
      <c r="K14" s="151"/>
      <c r="L14" s="150"/>
      <c r="M14" s="151"/>
      <c r="N14" s="150"/>
      <c r="O14" s="151"/>
      <c r="P14" s="154">
        <f t="shared" si="0"/>
        <v>0</v>
      </c>
      <c r="Q14" s="154">
        <f t="shared" si="1"/>
        <v>0</v>
      </c>
      <c r="R14" s="156"/>
      <c r="XCA14" s="138"/>
      <c r="XCB14" s="138"/>
      <c r="XCC14" s="138"/>
      <c r="XCD14" s="138"/>
      <c r="XCE14" s="138"/>
      <c r="XCF14" s="138"/>
      <c r="XCG14" s="138"/>
      <c r="XCH14" s="138"/>
      <c r="XCI14" s="138"/>
      <c r="XCJ14" s="138"/>
      <c r="XCK14" s="138"/>
      <c r="XCL14" s="138"/>
      <c r="XCM14" s="138"/>
      <c r="XCN14" s="138"/>
      <c r="XCO14" s="138"/>
      <c r="XCP14" s="138"/>
      <c r="XCQ14" s="138"/>
    </row>
    <row r="15" spans="1:20 16303:16319" s="143" customFormat="1">
      <c r="A15" s="143">
        <v>15000</v>
      </c>
      <c r="B15" s="159" t="s">
        <v>22</v>
      </c>
      <c r="C15" s="159" t="s">
        <v>27</v>
      </c>
      <c r="D15" s="150"/>
      <c r="E15" s="150"/>
      <c r="F15" s="150"/>
      <c r="G15" s="151"/>
      <c r="H15" s="150"/>
      <c r="I15" s="151"/>
      <c r="J15" s="150"/>
      <c r="K15" s="151"/>
      <c r="L15" s="150"/>
      <c r="M15" s="151"/>
      <c r="N15" s="150"/>
      <c r="O15" s="151"/>
      <c r="P15" s="154">
        <f t="shared" si="0"/>
        <v>0</v>
      </c>
      <c r="Q15" s="154">
        <f t="shared" si="1"/>
        <v>0</v>
      </c>
      <c r="R15" s="156"/>
      <c r="XCA15" s="138"/>
      <c r="XCB15" s="138"/>
      <c r="XCC15" s="138"/>
      <c r="XCD15" s="138"/>
      <c r="XCE15" s="138"/>
      <c r="XCF15" s="138"/>
      <c r="XCG15" s="138"/>
      <c r="XCH15" s="138"/>
      <c r="XCI15" s="138"/>
      <c r="XCJ15" s="138"/>
      <c r="XCK15" s="138"/>
      <c r="XCL15" s="138"/>
      <c r="XCM15" s="138"/>
      <c r="XCN15" s="138"/>
      <c r="XCO15" s="138"/>
      <c r="XCP15" s="138"/>
      <c r="XCQ15" s="138"/>
    </row>
    <row r="16" spans="1:20 16303:16319" s="143" customFormat="1">
      <c r="A16" s="143">
        <v>15001</v>
      </c>
      <c r="B16" s="159" t="s">
        <v>22</v>
      </c>
      <c r="C16" s="159" t="s">
        <v>28</v>
      </c>
      <c r="D16" s="150"/>
      <c r="E16" s="150"/>
      <c r="F16" s="150"/>
      <c r="G16" s="151"/>
      <c r="H16" s="150"/>
      <c r="I16" s="151"/>
      <c r="J16" s="150"/>
      <c r="K16" s="151"/>
      <c r="L16" s="150"/>
      <c r="M16" s="151"/>
      <c r="N16" s="150"/>
      <c r="O16" s="151"/>
      <c r="P16" s="154">
        <f t="shared" si="0"/>
        <v>0</v>
      </c>
      <c r="Q16" s="154">
        <f t="shared" si="1"/>
        <v>0</v>
      </c>
      <c r="R16" s="156"/>
      <c r="XCA16" s="138"/>
      <c r="XCB16" s="138"/>
      <c r="XCC16" s="138"/>
      <c r="XCD16" s="138"/>
      <c r="XCE16" s="138"/>
      <c r="XCF16" s="138"/>
      <c r="XCG16" s="138"/>
      <c r="XCH16" s="138"/>
      <c r="XCI16" s="138"/>
      <c r="XCJ16" s="138"/>
      <c r="XCK16" s="138"/>
      <c r="XCL16" s="138"/>
      <c r="XCM16" s="138"/>
      <c r="XCN16" s="138"/>
      <c r="XCO16" s="138"/>
      <c r="XCP16" s="138"/>
      <c r="XCQ16" s="138"/>
    </row>
    <row r="17" spans="1:119 16303:16319" s="143" customFormat="1">
      <c r="A17" s="143">
        <v>16000</v>
      </c>
      <c r="B17" s="159" t="s">
        <v>22</v>
      </c>
      <c r="C17" s="159" t="s">
        <v>29</v>
      </c>
      <c r="D17" s="150"/>
      <c r="E17" s="150"/>
      <c r="F17" s="150"/>
      <c r="G17" s="151"/>
      <c r="H17" s="150"/>
      <c r="I17" s="151"/>
      <c r="J17" s="150"/>
      <c r="K17" s="151"/>
      <c r="L17" s="150"/>
      <c r="M17" s="151"/>
      <c r="N17" s="150"/>
      <c r="O17" s="151"/>
      <c r="P17" s="154">
        <f t="shared" si="0"/>
        <v>0</v>
      </c>
      <c r="Q17" s="154">
        <f t="shared" si="1"/>
        <v>0</v>
      </c>
      <c r="R17" s="156"/>
      <c r="XCA17" s="138"/>
      <c r="XCB17" s="138"/>
      <c r="XCC17" s="138"/>
      <c r="XCD17" s="138"/>
      <c r="XCE17" s="138"/>
      <c r="XCF17" s="138"/>
      <c r="XCG17" s="138"/>
      <c r="XCH17" s="138"/>
      <c r="XCI17" s="138"/>
      <c r="XCJ17" s="138"/>
      <c r="XCK17" s="138"/>
      <c r="XCL17" s="138"/>
      <c r="XCM17" s="138"/>
      <c r="XCN17" s="138"/>
      <c r="XCO17" s="138"/>
      <c r="XCP17" s="138"/>
      <c r="XCQ17" s="138"/>
    </row>
    <row r="18" spans="1:119 16303:16319" s="143" customFormat="1">
      <c r="A18" s="143">
        <v>16001</v>
      </c>
      <c r="B18" s="159" t="s">
        <v>22</v>
      </c>
      <c r="C18" s="159" t="s">
        <v>30</v>
      </c>
      <c r="D18" s="150"/>
      <c r="E18" s="150"/>
      <c r="F18" s="150"/>
      <c r="G18" s="151"/>
      <c r="H18" s="150"/>
      <c r="I18" s="151"/>
      <c r="J18" s="150"/>
      <c r="K18" s="151"/>
      <c r="L18" s="150"/>
      <c r="M18" s="151"/>
      <c r="N18" s="150"/>
      <c r="O18" s="151"/>
      <c r="P18" s="154">
        <f t="shared" si="0"/>
        <v>0</v>
      </c>
      <c r="Q18" s="154">
        <f t="shared" si="1"/>
        <v>0</v>
      </c>
      <c r="R18" s="156"/>
      <c r="XCA18" s="138"/>
      <c r="XCB18" s="138"/>
      <c r="XCC18" s="138"/>
      <c r="XCD18" s="138"/>
      <c r="XCE18" s="138"/>
      <c r="XCF18" s="138"/>
      <c r="XCG18" s="138"/>
      <c r="XCH18" s="138"/>
      <c r="XCI18" s="138"/>
      <c r="XCJ18" s="138"/>
      <c r="XCK18" s="138"/>
      <c r="XCL18" s="138"/>
      <c r="XCM18" s="138"/>
      <c r="XCN18" s="138"/>
      <c r="XCO18" s="138"/>
      <c r="XCP18" s="138"/>
      <c r="XCQ18" s="138"/>
    </row>
    <row r="19" spans="1:119 16303:16319" s="143" customFormat="1">
      <c r="A19" s="143">
        <v>20000</v>
      </c>
      <c r="B19" s="159" t="s">
        <v>22</v>
      </c>
      <c r="C19" s="140" t="s">
        <v>360</v>
      </c>
      <c r="D19" s="150"/>
      <c r="E19" s="150"/>
      <c r="F19" s="150"/>
      <c r="G19" s="151"/>
      <c r="H19" s="150"/>
      <c r="I19" s="151"/>
      <c r="J19" s="150"/>
      <c r="K19" s="151"/>
      <c r="L19" s="150"/>
      <c r="M19" s="151"/>
      <c r="N19" s="150"/>
      <c r="O19" s="151"/>
      <c r="P19" s="154">
        <f t="shared" si="0"/>
        <v>0</v>
      </c>
      <c r="Q19" s="154">
        <f t="shared" si="1"/>
        <v>0</v>
      </c>
      <c r="R19" s="156"/>
      <c r="XCA19" s="138"/>
      <c r="XCB19" s="138"/>
      <c r="XCC19" s="138"/>
      <c r="XCD19" s="138"/>
      <c r="XCE19" s="138"/>
      <c r="XCF19" s="138"/>
      <c r="XCG19" s="138"/>
      <c r="XCH19" s="138"/>
      <c r="XCI19" s="138"/>
      <c r="XCJ19" s="138"/>
      <c r="XCK19" s="138"/>
      <c r="XCL19" s="138"/>
      <c r="XCM19" s="138"/>
      <c r="XCN19" s="138"/>
      <c r="XCO19" s="138"/>
      <c r="XCP19" s="138"/>
      <c r="XCQ19" s="138"/>
    </row>
    <row r="20" spans="1:119 16303:16319" s="143" customFormat="1">
      <c r="A20" s="143">
        <v>20100</v>
      </c>
      <c r="B20" s="159" t="s">
        <v>22</v>
      </c>
      <c r="C20" s="140" t="s">
        <v>361</v>
      </c>
      <c r="D20" s="150"/>
      <c r="E20" s="150"/>
      <c r="F20" s="150"/>
      <c r="G20" s="151"/>
      <c r="H20" s="150"/>
      <c r="I20" s="151"/>
      <c r="J20" s="150"/>
      <c r="K20" s="151"/>
      <c r="L20" s="150"/>
      <c r="M20" s="151"/>
      <c r="N20" s="150"/>
      <c r="O20" s="151">
        <v>10000</v>
      </c>
      <c r="P20" s="154">
        <f t="shared" si="0"/>
        <v>0</v>
      </c>
      <c r="Q20" s="154">
        <f t="shared" si="1"/>
        <v>10000</v>
      </c>
      <c r="R20" s="156"/>
      <c r="XCA20" s="138"/>
      <c r="XCB20" s="138"/>
      <c r="XCC20" s="138"/>
      <c r="XCD20" s="138"/>
      <c r="XCE20" s="138"/>
      <c r="XCF20" s="138"/>
      <c r="XCG20" s="138"/>
      <c r="XCH20" s="138"/>
      <c r="XCI20" s="138"/>
      <c r="XCJ20" s="138"/>
      <c r="XCK20" s="138"/>
      <c r="XCL20" s="138"/>
      <c r="XCM20" s="138"/>
      <c r="XCN20" s="138"/>
      <c r="XCO20" s="138"/>
      <c r="XCP20" s="138"/>
      <c r="XCQ20" s="138"/>
    </row>
    <row r="21" spans="1:119 16303:16319" s="143" customFormat="1">
      <c r="A21" s="143">
        <v>20200</v>
      </c>
      <c r="B21" s="159" t="s">
        <v>22</v>
      </c>
      <c r="C21" s="140" t="s">
        <v>417</v>
      </c>
      <c r="D21" s="150"/>
      <c r="E21" s="150"/>
      <c r="F21" s="150"/>
      <c r="G21" s="151"/>
      <c r="H21" s="150"/>
      <c r="I21" s="151"/>
      <c r="J21" s="150"/>
      <c r="K21" s="151"/>
      <c r="L21" s="150"/>
      <c r="M21" s="151"/>
      <c r="N21" s="150"/>
      <c r="O21" s="151"/>
      <c r="P21" s="154">
        <f t="shared" si="0"/>
        <v>0</v>
      </c>
      <c r="Q21" s="154">
        <f t="shared" si="1"/>
        <v>0</v>
      </c>
      <c r="R21" s="156"/>
      <c r="XCA21" s="138"/>
      <c r="XCB21" s="138"/>
      <c r="XCC21" s="138"/>
      <c r="XCD21" s="138"/>
      <c r="XCE21" s="138"/>
      <c r="XCF21" s="138"/>
      <c r="XCG21" s="138"/>
      <c r="XCH21" s="138"/>
      <c r="XCI21" s="138"/>
      <c r="XCJ21" s="138"/>
      <c r="XCK21" s="138"/>
      <c r="XCL21" s="138"/>
      <c r="XCM21" s="138"/>
      <c r="XCN21" s="138"/>
      <c r="XCO21" s="138"/>
      <c r="XCP21" s="138"/>
      <c r="XCQ21" s="138"/>
    </row>
    <row r="22" spans="1:119 16303:16319" s="143" customFormat="1">
      <c r="A22" s="143">
        <v>20300</v>
      </c>
      <c r="B22" s="159" t="s">
        <v>22</v>
      </c>
      <c r="C22" s="140" t="s">
        <v>31</v>
      </c>
      <c r="D22" s="150"/>
      <c r="E22" s="150"/>
      <c r="F22" s="150"/>
      <c r="G22" s="151"/>
      <c r="H22" s="150"/>
      <c r="I22" s="151"/>
      <c r="J22" s="150"/>
      <c r="K22" s="151"/>
      <c r="L22" s="150"/>
      <c r="M22" s="151"/>
      <c r="N22" s="150"/>
      <c r="O22" s="151"/>
      <c r="P22" s="154">
        <f t="shared" si="0"/>
        <v>0</v>
      </c>
      <c r="Q22" s="154">
        <f t="shared" si="1"/>
        <v>0</v>
      </c>
      <c r="R22" s="156"/>
      <c r="XCA22" s="138"/>
      <c r="XCB22" s="138"/>
      <c r="XCC22" s="138"/>
      <c r="XCD22" s="138"/>
      <c r="XCE22" s="138"/>
      <c r="XCF22" s="138"/>
      <c r="XCG22" s="138"/>
      <c r="XCH22" s="138"/>
      <c r="XCI22" s="138"/>
      <c r="XCJ22" s="138"/>
      <c r="XCK22" s="138"/>
      <c r="XCL22" s="138"/>
      <c r="XCM22" s="138"/>
      <c r="XCN22" s="138"/>
      <c r="XCO22" s="138"/>
      <c r="XCP22" s="138"/>
      <c r="XCQ22" s="138"/>
    </row>
    <row r="23" spans="1:119 16303:16319" s="143" customFormat="1">
      <c r="A23" s="143">
        <v>21000</v>
      </c>
      <c r="B23" s="159" t="s">
        <v>22</v>
      </c>
      <c r="C23" s="140" t="s">
        <v>32</v>
      </c>
      <c r="D23" s="150"/>
      <c r="E23" s="150">
        <v>100100</v>
      </c>
      <c r="F23" s="150"/>
      <c r="G23" s="151">
        <f>+'DS CA'!I3</f>
        <v>31000</v>
      </c>
      <c r="H23" s="150">
        <f>-'DS SAV'!H3</f>
        <v>34000</v>
      </c>
      <c r="I23" s="151"/>
      <c r="J23" s="150"/>
      <c r="K23" s="151"/>
      <c r="L23" s="150"/>
      <c r="M23" s="151"/>
      <c r="N23" s="150"/>
      <c r="O23" s="151"/>
      <c r="P23" s="154">
        <f>+D23+F23+H23+J23+L23+N23-34000</f>
        <v>0</v>
      </c>
      <c r="Q23" s="154">
        <f>+E23+G23+I23+K23+M23+O23-34000</f>
        <v>97100</v>
      </c>
      <c r="R23" s="156"/>
      <c r="XCA23" s="138"/>
      <c r="XCB23" s="138"/>
      <c r="XCC23" s="138"/>
      <c r="XCD23" s="138"/>
      <c r="XCE23" s="138"/>
      <c r="XCF23" s="138"/>
      <c r="XCG23" s="138"/>
      <c r="XCH23" s="138"/>
      <c r="XCI23" s="138"/>
      <c r="XCJ23" s="138"/>
      <c r="XCK23" s="138"/>
      <c r="XCL23" s="138"/>
      <c r="XCM23" s="138"/>
      <c r="XCN23" s="138"/>
      <c r="XCO23" s="138"/>
      <c r="XCP23" s="138"/>
      <c r="XCQ23" s="138"/>
    </row>
    <row r="24" spans="1:119 16303:16319" s="143" customFormat="1">
      <c r="A24" s="143">
        <v>25000</v>
      </c>
      <c r="B24" s="140" t="s">
        <v>22</v>
      </c>
      <c r="C24" s="159" t="s">
        <v>33</v>
      </c>
      <c r="D24" s="150">
        <v>100000</v>
      </c>
      <c r="E24" s="150"/>
      <c r="F24" s="150"/>
      <c r="G24" s="151"/>
      <c r="H24" s="150"/>
      <c r="I24" s="151"/>
      <c r="J24" s="150"/>
      <c r="K24" s="151"/>
      <c r="L24" s="150"/>
      <c r="M24" s="151"/>
      <c r="N24" s="150"/>
      <c r="O24" s="151"/>
      <c r="P24" s="154">
        <f t="shared" si="0"/>
        <v>100000</v>
      </c>
      <c r="Q24" s="154">
        <f t="shared" si="1"/>
        <v>0</v>
      </c>
      <c r="R24" s="156"/>
      <c r="XCA24" s="138"/>
      <c r="XCB24" s="138"/>
      <c r="XCC24" s="138"/>
      <c r="XCD24" s="138"/>
      <c r="XCE24" s="138"/>
      <c r="XCF24" s="138"/>
      <c r="XCG24" s="138"/>
      <c r="XCH24" s="138"/>
      <c r="XCI24" s="138"/>
      <c r="XCJ24" s="138"/>
      <c r="XCK24" s="138"/>
      <c r="XCL24" s="138"/>
      <c r="XCM24" s="138"/>
      <c r="XCN24" s="138"/>
      <c r="XCO24" s="138"/>
      <c r="XCP24" s="138"/>
      <c r="XCQ24" s="138"/>
    </row>
    <row r="25" spans="1:119 16303:16319" s="143" customFormat="1">
      <c r="A25" s="143">
        <v>30000</v>
      </c>
      <c r="B25" s="159" t="s">
        <v>22</v>
      </c>
      <c r="C25" s="159" t="s">
        <v>34</v>
      </c>
      <c r="D25" s="150"/>
      <c r="E25" s="150"/>
      <c r="F25" s="150"/>
      <c r="G25" s="151"/>
      <c r="H25" s="150"/>
      <c r="I25" s="151"/>
      <c r="J25" s="150"/>
      <c r="K25" s="151"/>
      <c r="L25" s="150"/>
      <c r="M25" s="151"/>
      <c r="N25" s="150"/>
      <c r="O25" s="151"/>
      <c r="P25" s="154">
        <f t="shared" si="0"/>
        <v>0</v>
      </c>
      <c r="Q25" s="154">
        <f t="shared" si="1"/>
        <v>0</v>
      </c>
      <c r="R25" s="156"/>
      <c r="XCA25" s="138"/>
      <c r="XCB25" s="138"/>
      <c r="XCC25" s="138"/>
      <c r="XCD25" s="138"/>
      <c r="XCE25" s="138"/>
      <c r="XCF25" s="138"/>
      <c r="XCG25" s="138"/>
      <c r="XCH25" s="138"/>
      <c r="XCI25" s="138"/>
      <c r="XCJ25" s="138"/>
      <c r="XCK25" s="138"/>
      <c r="XCL25" s="138"/>
      <c r="XCM25" s="138"/>
      <c r="XCN25" s="138"/>
      <c r="XCO25" s="138"/>
      <c r="XCP25" s="138"/>
      <c r="XCQ25" s="138"/>
    </row>
    <row r="26" spans="1:119 16303:16319" s="143" customFormat="1">
      <c r="A26" s="143">
        <v>40000</v>
      </c>
      <c r="B26" s="159" t="s">
        <v>22</v>
      </c>
      <c r="C26" s="159" t="s">
        <v>362</v>
      </c>
      <c r="D26" s="150"/>
      <c r="E26" s="150"/>
      <c r="F26" s="150"/>
      <c r="G26" s="151"/>
      <c r="H26" s="150"/>
      <c r="I26" s="151"/>
      <c r="J26" s="150"/>
      <c r="K26" s="151"/>
      <c r="L26" s="150"/>
      <c r="M26" s="151"/>
      <c r="N26" s="150"/>
      <c r="O26" s="151">
        <f>+Sale!F6</f>
        <v>99433.334566000005</v>
      </c>
      <c r="P26" s="154">
        <f t="shared" si="0"/>
        <v>0</v>
      </c>
      <c r="Q26" s="154">
        <f t="shared" si="1"/>
        <v>99433.334566000005</v>
      </c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XCA26" s="138"/>
      <c r="XCB26" s="138"/>
      <c r="XCC26" s="138"/>
      <c r="XCD26" s="138"/>
      <c r="XCE26" s="138"/>
      <c r="XCF26" s="138"/>
      <c r="XCG26" s="138"/>
      <c r="XCH26" s="138"/>
      <c r="XCI26" s="138"/>
      <c r="XCJ26" s="138"/>
      <c r="XCK26" s="138"/>
      <c r="XCL26" s="138"/>
      <c r="XCM26" s="138"/>
      <c r="XCN26" s="138"/>
      <c r="XCO26" s="138"/>
      <c r="XCP26" s="138"/>
      <c r="XCQ26" s="138"/>
    </row>
    <row r="27" spans="1:119 16303:16319" s="143" customFormat="1" ht="19" customHeight="1">
      <c r="A27" s="143">
        <v>40100</v>
      </c>
      <c r="B27" s="159" t="s">
        <v>22</v>
      </c>
      <c r="C27" s="159" t="s">
        <v>363</v>
      </c>
      <c r="D27" s="150"/>
      <c r="E27" s="150"/>
      <c r="F27" s="150"/>
      <c r="G27" s="151"/>
      <c r="H27" s="150"/>
      <c r="I27" s="151"/>
      <c r="J27" s="150"/>
      <c r="K27" s="151"/>
      <c r="L27" s="150"/>
      <c r="M27" s="151"/>
      <c r="N27" s="150"/>
      <c r="O27" s="151"/>
      <c r="P27" s="154">
        <f t="shared" si="0"/>
        <v>0</v>
      </c>
      <c r="Q27" s="154">
        <f t="shared" si="1"/>
        <v>0</v>
      </c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XCA27" s="138"/>
      <c r="XCB27" s="138"/>
      <c r="XCC27" s="138"/>
      <c r="XCD27" s="138"/>
      <c r="XCE27" s="138"/>
      <c r="XCF27" s="138"/>
      <c r="XCG27" s="138"/>
      <c r="XCH27" s="138"/>
      <c r="XCI27" s="138"/>
      <c r="XCJ27" s="138"/>
      <c r="XCK27" s="138"/>
      <c r="XCL27" s="138"/>
      <c r="XCM27" s="138"/>
      <c r="XCN27" s="138"/>
      <c r="XCO27" s="138"/>
      <c r="XCP27" s="138"/>
      <c r="XCQ27" s="138"/>
    </row>
    <row r="28" spans="1:119 16303:16319" s="143" customFormat="1">
      <c r="A28" s="143">
        <v>40200</v>
      </c>
      <c r="B28" s="159" t="s">
        <v>35</v>
      </c>
      <c r="C28" s="159" t="s">
        <v>370</v>
      </c>
      <c r="D28" s="150"/>
      <c r="E28" s="150"/>
      <c r="F28" s="150"/>
      <c r="G28" s="151"/>
      <c r="H28" s="150"/>
      <c r="I28" s="151">
        <f>+'DS SAV'!J3</f>
        <v>852.1</v>
      </c>
      <c r="J28" s="150"/>
      <c r="K28" s="151">
        <f>+US!J1</f>
        <v>84.658339999999995</v>
      </c>
      <c r="L28" s="150"/>
      <c r="M28" s="151"/>
      <c r="N28" s="150"/>
      <c r="O28" s="151"/>
      <c r="P28" s="154">
        <f t="shared" si="0"/>
        <v>0</v>
      </c>
      <c r="Q28" s="154">
        <f t="shared" si="1"/>
        <v>936.75833999999998</v>
      </c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XCA28" s="138"/>
      <c r="XCB28" s="138"/>
      <c r="XCC28" s="138"/>
      <c r="XCD28" s="138"/>
      <c r="XCE28" s="138"/>
      <c r="XCF28" s="138"/>
      <c r="XCG28" s="138"/>
      <c r="XCH28" s="138"/>
      <c r="XCI28" s="138"/>
      <c r="XCJ28" s="138"/>
      <c r="XCK28" s="138"/>
      <c r="XCL28" s="138"/>
      <c r="XCM28" s="138"/>
      <c r="XCN28" s="138"/>
      <c r="XCO28" s="138"/>
      <c r="XCP28" s="138"/>
      <c r="XCQ28" s="138"/>
    </row>
    <row r="29" spans="1:119 16303:16319" s="143" customFormat="1">
      <c r="A29" s="143">
        <v>60100</v>
      </c>
      <c r="B29" s="159" t="s">
        <v>35</v>
      </c>
      <c r="C29" s="159" t="s">
        <v>36</v>
      </c>
      <c r="D29" s="150"/>
      <c r="E29" s="150"/>
      <c r="F29" s="150"/>
      <c r="G29" s="151"/>
      <c r="H29" s="150"/>
      <c r="I29" s="151"/>
      <c r="J29" s="150"/>
      <c r="K29" s="151"/>
      <c r="L29" s="150"/>
      <c r="M29" s="151"/>
      <c r="N29" s="150"/>
      <c r="O29" s="151"/>
      <c r="P29" s="154">
        <f t="shared" si="0"/>
        <v>0</v>
      </c>
      <c r="Q29" s="154">
        <f t="shared" si="1"/>
        <v>0</v>
      </c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6"/>
      <c r="BQ29" s="156"/>
      <c r="BR29" s="156"/>
      <c r="BS29" s="156"/>
      <c r="BT29" s="156"/>
      <c r="BU29" s="156"/>
      <c r="BV29" s="156"/>
      <c r="BW29" s="156"/>
      <c r="BX29" s="156"/>
      <c r="BY29" s="156"/>
      <c r="BZ29" s="156"/>
      <c r="CA29" s="156"/>
      <c r="CB29" s="156"/>
      <c r="CC29" s="156"/>
      <c r="CD29" s="156"/>
      <c r="CE29" s="156"/>
      <c r="CF29" s="156"/>
      <c r="CG29" s="156"/>
      <c r="CH29" s="156"/>
      <c r="CI29" s="156"/>
      <c r="CJ29" s="156"/>
      <c r="CK29" s="156"/>
      <c r="CL29" s="156"/>
      <c r="CM29" s="156"/>
      <c r="CN29" s="156"/>
      <c r="CO29" s="156"/>
      <c r="CP29" s="156"/>
      <c r="CQ29" s="156"/>
      <c r="CR29" s="156"/>
      <c r="CS29" s="156"/>
      <c r="CT29" s="156"/>
      <c r="CU29" s="156"/>
      <c r="CV29" s="156"/>
      <c r="CW29" s="156"/>
      <c r="CX29" s="156"/>
      <c r="CY29" s="156"/>
      <c r="CZ29" s="156"/>
      <c r="DA29" s="156"/>
      <c r="DB29" s="156"/>
      <c r="DC29" s="156"/>
      <c r="DD29" s="156"/>
      <c r="DE29" s="156"/>
      <c r="DF29" s="156"/>
      <c r="DG29" s="156"/>
      <c r="DH29" s="156"/>
      <c r="DI29" s="156"/>
      <c r="DJ29" s="156"/>
      <c r="DK29" s="156"/>
      <c r="DL29" s="156"/>
      <c r="DM29" s="156"/>
      <c r="DN29" s="156"/>
      <c r="DO29" s="156"/>
      <c r="XCA29" s="138"/>
      <c r="XCB29" s="138"/>
      <c r="XCC29" s="138"/>
      <c r="XCD29" s="138"/>
      <c r="XCE29" s="138"/>
      <c r="XCF29" s="138"/>
      <c r="XCG29" s="138"/>
      <c r="XCH29" s="138"/>
      <c r="XCI29" s="138"/>
      <c r="XCJ29" s="138"/>
      <c r="XCK29" s="138"/>
      <c r="XCL29" s="138"/>
      <c r="XCM29" s="138"/>
      <c r="XCN29" s="138"/>
      <c r="XCO29" s="138"/>
      <c r="XCP29" s="138"/>
      <c r="XCQ29" s="138"/>
    </row>
    <row r="30" spans="1:119 16303:16319" s="143" customFormat="1">
      <c r="A30" s="143">
        <v>61000</v>
      </c>
      <c r="B30" s="159" t="s">
        <v>35</v>
      </c>
      <c r="C30" s="140" t="s">
        <v>43</v>
      </c>
      <c r="D30" s="150"/>
      <c r="E30" s="150"/>
      <c r="F30" s="150"/>
      <c r="G30" s="151"/>
      <c r="H30" s="150"/>
      <c r="I30" s="151"/>
      <c r="J30" s="150"/>
      <c r="K30" s="151"/>
      <c r="L30" s="150"/>
      <c r="M30" s="151"/>
      <c r="N30" s="150"/>
      <c r="O30" s="151"/>
      <c r="P30" s="154">
        <f t="shared" si="0"/>
        <v>0</v>
      </c>
      <c r="Q30" s="154">
        <f t="shared" si="1"/>
        <v>0</v>
      </c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6"/>
      <c r="CX30" s="156"/>
      <c r="CY30" s="156"/>
      <c r="CZ30" s="156"/>
      <c r="DA30" s="156"/>
      <c r="DB30" s="156"/>
      <c r="DC30" s="156"/>
      <c r="DD30" s="156"/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6"/>
      <c r="XCA30" s="138"/>
      <c r="XCB30" s="138"/>
      <c r="XCC30" s="138"/>
      <c r="XCD30" s="138"/>
      <c r="XCE30" s="138"/>
      <c r="XCF30" s="138"/>
      <c r="XCG30" s="138"/>
      <c r="XCH30" s="138"/>
      <c r="XCI30" s="138"/>
      <c r="XCJ30" s="138"/>
      <c r="XCK30" s="138"/>
      <c r="XCL30" s="138"/>
      <c r="XCM30" s="138"/>
      <c r="XCN30" s="138"/>
      <c r="XCO30" s="138"/>
      <c r="XCP30" s="138"/>
      <c r="XCQ30" s="138"/>
    </row>
    <row r="31" spans="1:119 16303:16319" s="143" customFormat="1">
      <c r="A31" s="143">
        <v>62000</v>
      </c>
      <c r="B31" s="159" t="s">
        <v>35</v>
      </c>
      <c r="C31" s="159" t="s">
        <v>368</v>
      </c>
      <c r="D31" s="150"/>
      <c r="E31" s="150"/>
      <c r="F31" s="150">
        <f>-'DS CA'!T3</f>
        <v>13684.8</v>
      </c>
      <c r="G31" s="151"/>
      <c r="H31" s="150"/>
      <c r="I31" s="151"/>
      <c r="J31" s="150"/>
      <c r="K31" s="151"/>
      <c r="L31" s="150"/>
      <c r="M31" s="151"/>
      <c r="N31" s="150"/>
      <c r="O31" s="151"/>
      <c r="P31" s="154">
        <f t="shared" si="0"/>
        <v>13684.8</v>
      </c>
      <c r="Q31" s="154">
        <f t="shared" si="1"/>
        <v>0</v>
      </c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  <c r="CT31" s="156"/>
      <c r="CU31" s="156"/>
      <c r="CV31" s="156"/>
      <c r="CW31" s="156"/>
      <c r="CX31" s="156"/>
      <c r="CY31" s="156"/>
      <c r="CZ31" s="156"/>
      <c r="DA31" s="156"/>
      <c r="DB31" s="156"/>
      <c r="DC31" s="156"/>
      <c r="DD31" s="156"/>
      <c r="DE31" s="156"/>
      <c r="DF31" s="156"/>
      <c r="DG31" s="156"/>
      <c r="DH31" s="156"/>
      <c r="DI31" s="156"/>
      <c r="DJ31" s="156"/>
      <c r="DK31" s="156"/>
      <c r="DL31" s="156"/>
      <c r="DM31" s="156"/>
      <c r="DN31" s="156"/>
      <c r="DO31" s="156"/>
      <c r="XCA31" s="138"/>
      <c r="XCB31" s="138"/>
      <c r="XCC31" s="138"/>
      <c r="XCD31" s="138"/>
      <c r="XCE31" s="138"/>
      <c r="XCF31" s="138"/>
      <c r="XCG31" s="138"/>
      <c r="XCH31" s="138"/>
      <c r="XCI31" s="138"/>
      <c r="XCJ31" s="138"/>
      <c r="XCK31" s="138"/>
      <c r="XCL31" s="138"/>
      <c r="XCM31" s="138"/>
      <c r="XCN31" s="138"/>
      <c r="XCO31" s="138"/>
      <c r="XCP31" s="138"/>
      <c r="XCQ31" s="138"/>
    </row>
    <row r="32" spans="1:119 16303:16319" s="143" customFormat="1">
      <c r="A32" s="143">
        <v>63000</v>
      </c>
      <c r="B32" s="159" t="s">
        <v>35</v>
      </c>
      <c r="C32" s="159" t="s">
        <v>369</v>
      </c>
      <c r="D32" s="150"/>
      <c r="E32" s="150"/>
      <c r="F32" s="150">
        <f>-'DS CA'!U3</f>
        <v>55050</v>
      </c>
      <c r="G32" s="151"/>
      <c r="H32" s="150"/>
      <c r="I32" s="151"/>
      <c r="J32" s="150"/>
      <c r="K32" s="151"/>
      <c r="L32" s="150"/>
      <c r="M32" s="151"/>
      <c r="N32" s="150"/>
      <c r="O32" s="151"/>
      <c r="P32" s="154">
        <f t="shared" si="0"/>
        <v>55050</v>
      </c>
      <c r="Q32" s="154">
        <f t="shared" si="1"/>
        <v>0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  <c r="CU32" s="156"/>
      <c r="CV32" s="156"/>
      <c r="CW32" s="156"/>
      <c r="CX32" s="156"/>
      <c r="CY32" s="156"/>
      <c r="CZ32" s="156"/>
      <c r="DA32" s="156"/>
      <c r="DB32" s="156"/>
      <c r="DC32" s="156"/>
      <c r="DD32" s="156"/>
      <c r="DE32" s="156"/>
      <c r="DF32" s="156"/>
      <c r="DG32" s="156"/>
      <c r="DH32" s="156"/>
      <c r="DI32" s="156"/>
      <c r="DJ32" s="156"/>
      <c r="DK32" s="156"/>
      <c r="DL32" s="156"/>
      <c r="DM32" s="156"/>
      <c r="DN32" s="156"/>
      <c r="DO32" s="156"/>
      <c r="XCA32" s="138"/>
      <c r="XCB32" s="138"/>
      <c r="XCC32" s="138"/>
      <c r="XCD32" s="138"/>
      <c r="XCE32" s="138"/>
      <c r="XCF32" s="138"/>
      <c r="XCG32" s="138"/>
      <c r="XCH32" s="138"/>
      <c r="XCI32" s="138"/>
      <c r="XCJ32" s="138"/>
      <c r="XCK32" s="138"/>
      <c r="XCL32" s="138"/>
      <c r="XCM32" s="138"/>
      <c r="XCN32" s="138"/>
      <c r="XCO32" s="138"/>
      <c r="XCP32" s="138"/>
      <c r="XCQ32" s="138"/>
    </row>
    <row r="33" spans="1:119 16303:16319" s="143" customFormat="1">
      <c r="A33" s="143">
        <v>64000</v>
      </c>
      <c r="B33" s="159" t="s">
        <v>35</v>
      </c>
      <c r="C33" s="140" t="s">
        <v>375</v>
      </c>
      <c r="D33" s="150"/>
      <c r="E33" s="150"/>
      <c r="F33" s="150">
        <f>-'DS CA'!M3</f>
        <v>22500</v>
      </c>
      <c r="G33" s="151"/>
      <c r="H33" s="150"/>
      <c r="I33" s="151"/>
      <c r="J33" s="150"/>
      <c r="K33" s="151"/>
      <c r="L33" s="150"/>
      <c r="M33" s="151"/>
      <c r="N33" s="150"/>
      <c r="O33" s="151"/>
      <c r="P33" s="154">
        <f t="shared" si="0"/>
        <v>22500</v>
      </c>
      <c r="Q33" s="154">
        <f t="shared" si="1"/>
        <v>0</v>
      </c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XCA33" s="138"/>
      <c r="XCB33" s="138"/>
      <c r="XCC33" s="138"/>
      <c r="XCD33" s="138"/>
      <c r="XCE33" s="138"/>
      <c r="XCF33" s="138"/>
      <c r="XCG33" s="138"/>
      <c r="XCH33" s="138"/>
      <c r="XCI33" s="138"/>
      <c r="XCJ33" s="138"/>
      <c r="XCK33" s="138"/>
      <c r="XCL33" s="138"/>
      <c r="XCM33" s="138"/>
      <c r="XCN33" s="138"/>
      <c r="XCO33" s="138"/>
      <c r="XCP33" s="138"/>
      <c r="XCQ33" s="138"/>
    </row>
    <row r="34" spans="1:119 16303:16319" s="143" customFormat="1">
      <c r="A34" s="143">
        <v>65000</v>
      </c>
      <c r="B34" s="159" t="s">
        <v>35</v>
      </c>
      <c r="C34" s="159" t="s">
        <v>37</v>
      </c>
      <c r="D34" s="150"/>
      <c r="E34" s="150"/>
      <c r="F34" s="150"/>
      <c r="G34" s="151"/>
      <c r="H34" s="150"/>
      <c r="I34" s="151"/>
      <c r="J34" s="150"/>
      <c r="K34" s="151"/>
      <c r="L34" s="150"/>
      <c r="M34" s="151"/>
      <c r="N34" s="150"/>
      <c r="O34" s="151"/>
      <c r="P34" s="154">
        <f t="shared" si="0"/>
        <v>0</v>
      </c>
      <c r="Q34" s="154">
        <f t="shared" si="1"/>
        <v>0</v>
      </c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  <c r="CU34" s="156"/>
      <c r="CV34" s="156"/>
      <c r="CW34" s="156"/>
      <c r="CX34" s="156"/>
      <c r="CY34" s="156"/>
      <c r="CZ34" s="156"/>
      <c r="DA34" s="156"/>
      <c r="DB34" s="156"/>
      <c r="DC34" s="156"/>
      <c r="DD34" s="156"/>
      <c r="DE34" s="156"/>
      <c r="DF34" s="156"/>
      <c r="DG34" s="156"/>
      <c r="DH34" s="156"/>
      <c r="DI34" s="156"/>
      <c r="DJ34" s="156"/>
      <c r="DK34" s="156"/>
      <c r="DL34" s="156"/>
      <c r="DM34" s="156"/>
      <c r="DN34" s="156"/>
      <c r="DO34" s="156"/>
      <c r="XCA34" s="138"/>
      <c r="XCB34" s="138"/>
      <c r="XCC34" s="138"/>
      <c r="XCD34" s="138"/>
      <c r="XCE34" s="138"/>
      <c r="XCF34" s="138"/>
      <c r="XCG34" s="138"/>
      <c r="XCH34" s="138"/>
      <c r="XCI34" s="138"/>
      <c r="XCJ34" s="138"/>
      <c r="XCK34" s="138"/>
      <c r="XCL34" s="138"/>
      <c r="XCM34" s="138"/>
      <c r="XCN34" s="138"/>
      <c r="XCO34" s="138"/>
      <c r="XCP34" s="138"/>
      <c r="XCQ34" s="138"/>
    </row>
    <row r="35" spans="1:119 16303:16319" s="143" customFormat="1">
      <c r="A35" s="143">
        <v>66000</v>
      </c>
      <c r="B35" s="159" t="s">
        <v>35</v>
      </c>
      <c r="C35" s="159" t="s">
        <v>38</v>
      </c>
      <c r="D35" s="150"/>
      <c r="E35" s="150"/>
      <c r="F35" s="150">
        <f>-'DS CA'!Q3</f>
        <v>6000</v>
      </c>
      <c r="G35" s="151"/>
      <c r="H35" s="150"/>
      <c r="I35" s="151"/>
      <c r="J35" s="150"/>
      <c r="K35" s="151"/>
      <c r="L35" s="150"/>
      <c r="M35" s="151"/>
      <c r="N35" s="150"/>
      <c r="O35" s="151"/>
      <c r="P35" s="154">
        <f t="shared" si="0"/>
        <v>6000</v>
      </c>
      <c r="Q35" s="154">
        <f t="shared" si="1"/>
        <v>0</v>
      </c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  <c r="CU35" s="156"/>
      <c r="CV35" s="156"/>
      <c r="CW35" s="156"/>
      <c r="CX35" s="156"/>
      <c r="CY35" s="156"/>
      <c r="CZ35" s="156"/>
      <c r="DA35" s="156"/>
      <c r="DB35" s="156"/>
      <c r="DC35" s="156"/>
      <c r="DD35" s="156"/>
      <c r="DE35" s="156"/>
      <c r="DF35" s="156"/>
      <c r="DG35" s="156"/>
      <c r="DH35" s="156"/>
      <c r="DI35" s="156"/>
      <c r="DJ35" s="156"/>
      <c r="DK35" s="156"/>
      <c r="DL35" s="156"/>
      <c r="DM35" s="156"/>
      <c r="DN35" s="156"/>
      <c r="DO35" s="156"/>
      <c r="XCA35" s="138"/>
      <c r="XCB35" s="138"/>
      <c r="XCC35" s="138"/>
      <c r="XCD35" s="138"/>
      <c r="XCE35" s="138"/>
      <c r="XCF35" s="138"/>
      <c r="XCG35" s="138"/>
      <c r="XCH35" s="138"/>
      <c r="XCI35" s="138"/>
      <c r="XCJ35" s="138"/>
      <c r="XCK35" s="138"/>
      <c r="XCL35" s="138"/>
      <c r="XCM35" s="138"/>
      <c r="XCN35" s="138"/>
      <c r="XCO35" s="138"/>
      <c r="XCP35" s="138"/>
      <c r="XCQ35" s="138"/>
    </row>
    <row r="36" spans="1:119 16303:16319" s="143" customFormat="1">
      <c r="A36" s="143">
        <v>67000</v>
      </c>
      <c r="B36" s="159" t="s">
        <v>35</v>
      </c>
      <c r="C36" s="140" t="s">
        <v>39</v>
      </c>
      <c r="D36" s="150"/>
      <c r="E36" s="150"/>
      <c r="F36" s="150">
        <f>-'DS CA'!X3</f>
        <v>10400</v>
      </c>
      <c r="G36" s="151"/>
      <c r="H36" s="150"/>
      <c r="I36" s="151"/>
      <c r="J36" s="150"/>
      <c r="K36" s="151"/>
      <c r="L36" s="150"/>
      <c r="M36" s="151"/>
      <c r="N36" s="150"/>
      <c r="O36" s="151"/>
      <c r="P36" s="154">
        <f t="shared" si="0"/>
        <v>10400</v>
      </c>
      <c r="Q36" s="154">
        <f t="shared" si="1"/>
        <v>0</v>
      </c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  <c r="CU36" s="156"/>
      <c r="CV36" s="156"/>
      <c r="CW36" s="156"/>
      <c r="CX36" s="156"/>
      <c r="CY36" s="156"/>
      <c r="CZ36" s="156"/>
      <c r="DA36" s="156"/>
      <c r="DB36" s="156"/>
      <c r="DC36" s="156"/>
      <c r="DD36" s="156"/>
      <c r="DE36" s="156"/>
      <c r="DF36" s="156"/>
      <c r="DG36" s="156"/>
      <c r="DH36" s="156"/>
      <c r="DI36" s="156"/>
      <c r="DJ36" s="156"/>
      <c r="DK36" s="156"/>
      <c r="DL36" s="156"/>
      <c r="DM36" s="156"/>
      <c r="DN36" s="156"/>
      <c r="DO36" s="156"/>
      <c r="XCA36" s="138"/>
      <c r="XCB36" s="138"/>
      <c r="XCC36" s="138"/>
      <c r="XCD36" s="138"/>
      <c r="XCE36" s="138"/>
      <c r="XCF36" s="138"/>
      <c r="XCG36" s="138"/>
      <c r="XCH36" s="138"/>
      <c r="XCI36" s="138"/>
      <c r="XCJ36" s="138"/>
      <c r="XCK36" s="138"/>
      <c r="XCL36" s="138"/>
      <c r="XCM36" s="138"/>
      <c r="XCN36" s="138"/>
      <c r="XCO36" s="138"/>
      <c r="XCP36" s="138"/>
      <c r="XCQ36" s="138"/>
    </row>
    <row r="37" spans="1:119 16303:16319" s="143" customFormat="1">
      <c r="A37" s="143">
        <v>68000</v>
      </c>
      <c r="B37" s="159" t="s">
        <v>35</v>
      </c>
      <c r="C37" s="159" t="s">
        <v>40</v>
      </c>
      <c r="D37" s="150"/>
      <c r="E37" s="150"/>
      <c r="F37" s="150"/>
      <c r="G37" s="151"/>
      <c r="H37" s="150"/>
      <c r="I37" s="151"/>
      <c r="J37" s="150"/>
      <c r="K37" s="151"/>
      <c r="L37" s="150"/>
      <c r="M37" s="151"/>
      <c r="N37" s="150"/>
      <c r="O37" s="151"/>
      <c r="P37" s="154">
        <f t="shared" si="0"/>
        <v>0</v>
      </c>
      <c r="Q37" s="154">
        <f t="shared" si="1"/>
        <v>0</v>
      </c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  <c r="AD37" s="156"/>
      <c r="AE37" s="156"/>
      <c r="AF37" s="156"/>
      <c r="AG37" s="156"/>
      <c r="AH37" s="156"/>
      <c r="AI37" s="156"/>
      <c r="AJ37" s="15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56"/>
      <c r="BC37" s="156"/>
      <c r="BD37" s="156"/>
      <c r="BE37" s="156"/>
      <c r="BF37" s="156"/>
      <c r="BG37" s="156"/>
      <c r="BH37" s="156"/>
      <c r="BI37" s="156"/>
      <c r="BJ37" s="156"/>
      <c r="BK37" s="156"/>
      <c r="BL37" s="156"/>
      <c r="BM37" s="156"/>
      <c r="BN37" s="156"/>
      <c r="BO37" s="156"/>
      <c r="BP37" s="156"/>
      <c r="BQ37" s="156"/>
      <c r="BR37" s="156"/>
      <c r="BS37" s="156"/>
      <c r="BT37" s="156"/>
      <c r="BU37" s="156"/>
      <c r="BV37" s="156"/>
      <c r="BW37" s="156"/>
      <c r="BX37" s="156"/>
      <c r="BY37" s="156"/>
      <c r="BZ37" s="156"/>
      <c r="CA37" s="156"/>
      <c r="CB37" s="156"/>
      <c r="CC37" s="156"/>
      <c r="CD37" s="156"/>
      <c r="CE37" s="156"/>
      <c r="CF37" s="156"/>
      <c r="CG37" s="156"/>
      <c r="CH37" s="156"/>
      <c r="CI37" s="156"/>
      <c r="CJ37" s="156"/>
      <c r="CK37" s="156"/>
      <c r="CL37" s="156"/>
      <c r="CM37" s="156"/>
      <c r="CN37" s="156"/>
      <c r="CO37" s="156"/>
      <c r="CP37" s="156"/>
      <c r="CQ37" s="156"/>
      <c r="CR37" s="156"/>
      <c r="CS37" s="156"/>
      <c r="CT37" s="156"/>
      <c r="CU37" s="156"/>
      <c r="CV37" s="156"/>
      <c r="CW37" s="156"/>
      <c r="CX37" s="156"/>
      <c r="CY37" s="156"/>
      <c r="CZ37" s="156"/>
      <c r="DA37" s="156"/>
      <c r="DB37" s="156"/>
      <c r="DC37" s="156"/>
      <c r="DD37" s="156"/>
      <c r="DE37" s="156"/>
      <c r="DF37" s="156"/>
      <c r="DG37" s="156"/>
      <c r="DH37" s="156"/>
      <c r="DI37" s="156"/>
      <c r="DJ37" s="156"/>
      <c r="DK37" s="156"/>
      <c r="DL37" s="156"/>
      <c r="DM37" s="156"/>
      <c r="DN37" s="156"/>
      <c r="DO37" s="156"/>
      <c r="XCA37" s="138"/>
      <c r="XCB37" s="138"/>
      <c r="XCC37" s="138"/>
      <c r="XCD37" s="138"/>
      <c r="XCE37" s="138"/>
      <c r="XCF37" s="138"/>
      <c r="XCG37" s="138"/>
      <c r="XCH37" s="138"/>
      <c r="XCI37" s="138"/>
      <c r="XCJ37" s="138"/>
      <c r="XCK37" s="138"/>
      <c r="XCL37" s="138"/>
      <c r="XCM37" s="138"/>
      <c r="XCN37" s="138"/>
      <c r="XCO37" s="138"/>
      <c r="XCP37" s="138"/>
      <c r="XCQ37" s="138"/>
    </row>
    <row r="38" spans="1:119 16303:16319" s="143" customFormat="1">
      <c r="A38" s="143">
        <v>69000</v>
      </c>
      <c r="B38" s="159" t="s">
        <v>35</v>
      </c>
      <c r="C38" s="143" t="s">
        <v>44</v>
      </c>
      <c r="D38" s="150"/>
      <c r="E38" s="150"/>
      <c r="F38" s="150">
        <f>-'DS CA'!V3</f>
        <v>40000</v>
      </c>
      <c r="G38" s="151"/>
      <c r="H38" s="150"/>
      <c r="I38" s="151"/>
      <c r="J38" s="150"/>
      <c r="K38" s="151"/>
      <c r="L38" s="150"/>
      <c r="M38" s="151"/>
      <c r="N38" s="150"/>
      <c r="O38" s="151"/>
      <c r="P38" s="154">
        <f t="shared" si="0"/>
        <v>40000</v>
      </c>
      <c r="Q38" s="154">
        <f t="shared" si="1"/>
        <v>0</v>
      </c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6"/>
      <c r="BR38" s="156"/>
      <c r="BS38" s="156"/>
      <c r="BT38" s="156"/>
      <c r="BU38" s="156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6"/>
      <c r="CG38" s="156"/>
      <c r="CH38" s="156"/>
      <c r="CI38" s="156"/>
      <c r="CJ38" s="156"/>
      <c r="CK38" s="156"/>
      <c r="CL38" s="156"/>
      <c r="CM38" s="156"/>
      <c r="CN38" s="156"/>
      <c r="CO38" s="156"/>
      <c r="CP38" s="156"/>
      <c r="CQ38" s="156"/>
      <c r="CR38" s="156"/>
      <c r="CS38" s="156"/>
      <c r="CT38" s="156"/>
      <c r="CU38" s="156"/>
      <c r="CV38" s="156"/>
      <c r="CW38" s="156"/>
      <c r="CX38" s="156"/>
      <c r="CY38" s="156"/>
      <c r="CZ38" s="156"/>
      <c r="DA38" s="156"/>
      <c r="DB38" s="156"/>
      <c r="DC38" s="156"/>
      <c r="DD38" s="156"/>
      <c r="DE38" s="156"/>
      <c r="DF38" s="156"/>
      <c r="DG38" s="156"/>
      <c r="DH38" s="156"/>
      <c r="DI38" s="156"/>
      <c r="DJ38" s="156"/>
      <c r="DK38" s="156"/>
      <c r="DL38" s="156"/>
      <c r="DM38" s="156"/>
      <c r="DN38" s="156"/>
      <c r="DO38" s="156"/>
      <c r="XCA38" s="138"/>
      <c r="XCB38" s="138"/>
      <c r="XCC38" s="138"/>
      <c r="XCD38" s="138"/>
      <c r="XCE38" s="138"/>
      <c r="XCF38" s="138"/>
      <c r="XCG38" s="138"/>
      <c r="XCH38" s="138"/>
      <c r="XCI38" s="138"/>
      <c r="XCJ38" s="138"/>
      <c r="XCK38" s="138"/>
      <c r="XCL38" s="138"/>
      <c r="XCM38" s="138"/>
      <c r="XCN38" s="138"/>
      <c r="XCO38" s="138"/>
      <c r="XCP38" s="138"/>
      <c r="XCQ38" s="138"/>
    </row>
    <row r="39" spans="1:119 16303:16319" s="143" customFormat="1">
      <c r="A39" s="143">
        <v>70000</v>
      </c>
      <c r="B39" s="159" t="s">
        <v>35</v>
      </c>
      <c r="C39" s="143" t="s">
        <v>41</v>
      </c>
      <c r="D39" s="150"/>
      <c r="E39" s="150"/>
      <c r="F39" s="150">
        <f>-'DS CA'!P3</f>
        <v>1736</v>
      </c>
      <c r="G39" s="151"/>
      <c r="H39" s="150"/>
      <c r="I39" s="151"/>
      <c r="J39" s="150"/>
      <c r="K39" s="151"/>
      <c r="L39" s="150"/>
      <c r="M39" s="151"/>
      <c r="N39" s="150"/>
      <c r="O39" s="151"/>
      <c r="P39" s="154">
        <f t="shared" si="0"/>
        <v>1736</v>
      </c>
      <c r="Q39" s="154">
        <f t="shared" si="1"/>
        <v>0</v>
      </c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6"/>
      <c r="BR39" s="156"/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156"/>
      <c r="CS39" s="156"/>
      <c r="CT39" s="156"/>
      <c r="CU39" s="156"/>
      <c r="CV39" s="156"/>
      <c r="CW39" s="156"/>
      <c r="CX39" s="156"/>
      <c r="CY39" s="156"/>
      <c r="CZ39" s="156"/>
      <c r="DA39" s="156"/>
      <c r="DB39" s="156"/>
      <c r="DC39" s="156"/>
      <c r="DD39" s="156"/>
      <c r="DE39" s="156"/>
      <c r="DF39" s="156"/>
      <c r="DG39" s="156"/>
      <c r="DH39" s="156"/>
      <c r="DI39" s="156"/>
      <c r="DJ39" s="156"/>
      <c r="DK39" s="156"/>
      <c r="DL39" s="156"/>
      <c r="DM39" s="156"/>
      <c r="DN39" s="156"/>
      <c r="DO39" s="156"/>
      <c r="XCA39" s="138"/>
      <c r="XCB39" s="138"/>
      <c r="XCC39" s="138"/>
      <c r="XCD39" s="138"/>
      <c r="XCE39" s="138"/>
      <c r="XCF39" s="138"/>
      <c r="XCG39" s="138"/>
      <c r="XCH39" s="138"/>
      <c r="XCI39" s="138"/>
      <c r="XCJ39" s="138"/>
      <c r="XCK39" s="138"/>
      <c r="XCL39" s="138"/>
      <c r="XCM39" s="138"/>
      <c r="XCN39" s="138"/>
      <c r="XCO39" s="138"/>
      <c r="XCP39" s="138"/>
      <c r="XCQ39" s="138"/>
    </row>
    <row r="40" spans="1:119 16303:16319" s="143" customFormat="1">
      <c r="A40" s="143">
        <v>71000</v>
      </c>
      <c r="B40" s="159" t="s">
        <v>35</v>
      </c>
      <c r="C40" s="140" t="s">
        <v>354</v>
      </c>
      <c r="D40" s="150"/>
      <c r="E40" s="150"/>
      <c r="F40" s="150">
        <f>-'DS CA'!S3</f>
        <v>5360</v>
      </c>
      <c r="G40" s="151"/>
      <c r="H40" s="150"/>
      <c r="I40" s="151"/>
      <c r="J40" s="150"/>
      <c r="K40" s="151"/>
      <c r="L40" s="150"/>
      <c r="M40" s="151"/>
      <c r="N40" s="150"/>
      <c r="O40" s="151"/>
      <c r="P40" s="154">
        <f t="shared" si="0"/>
        <v>5360</v>
      </c>
      <c r="Q40" s="154">
        <f t="shared" si="1"/>
        <v>0</v>
      </c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56"/>
      <c r="BC40" s="156"/>
      <c r="BD40" s="156"/>
      <c r="BE40" s="156"/>
      <c r="BF40" s="156"/>
      <c r="BG40" s="156"/>
      <c r="BH40" s="156"/>
      <c r="BI40" s="156"/>
      <c r="BJ40" s="156"/>
      <c r="BK40" s="156"/>
      <c r="BL40" s="156"/>
      <c r="BM40" s="156"/>
      <c r="BN40" s="156"/>
      <c r="BO40" s="156"/>
      <c r="BP40" s="156"/>
      <c r="BQ40" s="156"/>
      <c r="BR40" s="156"/>
      <c r="BS40" s="156"/>
      <c r="BT40" s="156"/>
      <c r="BU40" s="156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156"/>
      <c r="CS40" s="156"/>
      <c r="CT40" s="156"/>
      <c r="CU40" s="156"/>
      <c r="CV40" s="156"/>
      <c r="CW40" s="156"/>
      <c r="CX40" s="156"/>
      <c r="CY40" s="156"/>
      <c r="CZ40" s="156"/>
      <c r="DA40" s="156"/>
      <c r="DB40" s="156"/>
      <c r="DC40" s="156"/>
      <c r="DD40" s="156"/>
      <c r="DE40" s="156"/>
      <c r="DF40" s="156"/>
      <c r="DG40" s="156"/>
      <c r="DH40" s="156"/>
      <c r="DI40" s="156"/>
      <c r="DJ40" s="156"/>
      <c r="DK40" s="156"/>
      <c r="DL40" s="156"/>
      <c r="DM40" s="156"/>
      <c r="DN40" s="156"/>
      <c r="DO40" s="156"/>
      <c r="XCA40" s="138"/>
      <c r="XCB40" s="138"/>
      <c r="XCC40" s="138"/>
      <c r="XCD40" s="138"/>
      <c r="XCE40" s="138"/>
      <c r="XCF40" s="138"/>
      <c r="XCG40" s="138"/>
      <c r="XCH40" s="138"/>
      <c r="XCI40" s="138"/>
      <c r="XCJ40" s="138"/>
      <c r="XCK40" s="138"/>
      <c r="XCL40" s="138"/>
      <c r="XCM40" s="138"/>
      <c r="XCN40" s="138"/>
      <c r="XCO40" s="138"/>
      <c r="XCP40" s="138"/>
      <c r="XCQ40" s="138"/>
    </row>
    <row r="41" spans="1:119 16303:16319" s="143" customFormat="1">
      <c r="A41" s="143">
        <v>71500</v>
      </c>
      <c r="B41" s="159" t="s">
        <v>35</v>
      </c>
      <c r="C41" s="140" t="s">
        <v>454</v>
      </c>
      <c r="D41" s="150"/>
      <c r="E41" s="150"/>
      <c r="F41" s="150">
        <f>-'DS CA'!R3</f>
        <v>18465</v>
      </c>
      <c r="G41" s="151"/>
      <c r="H41" s="150"/>
      <c r="I41" s="151"/>
      <c r="J41" s="150"/>
      <c r="K41" s="151"/>
      <c r="L41" s="150"/>
      <c r="M41" s="151"/>
      <c r="N41" s="150"/>
      <c r="O41" s="151"/>
      <c r="P41" s="154">
        <f t="shared" si="0"/>
        <v>18465</v>
      </c>
      <c r="Q41" s="154">
        <f t="shared" si="1"/>
        <v>0</v>
      </c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156"/>
      <c r="BA41" s="156"/>
      <c r="BB41" s="156"/>
      <c r="BC41" s="156"/>
      <c r="BD41" s="156"/>
      <c r="BE41" s="156"/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  <c r="BP41" s="156"/>
      <c r="BQ41" s="156"/>
      <c r="BR41" s="156"/>
      <c r="BS41" s="156"/>
      <c r="BT41" s="156"/>
      <c r="BU41" s="156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156"/>
      <c r="CS41" s="156"/>
      <c r="CT41" s="156"/>
      <c r="CU41" s="156"/>
      <c r="CV41" s="156"/>
      <c r="CW41" s="156"/>
      <c r="CX41" s="156"/>
      <c r="CY41" s="156"/>
      <c r="CZ41" s="156"/>
      <c r="DA41" s="156"/>
      <c r="DB41" s="156"/>
      <c r="DC41" s="156"/>
      <c r="DD41" s="156"/>
      <c r="DE41" s="156"/>
      <c r="DF41" s="156"/>
      <c r="DG41" s="156"/>
      <c r="DH41" s="156"/>
      <c r="DI41" s="156"/>
      <c r="DJ41" s="156"/>
      <c r="DK41" s="156"/>
      <c r="DL41" s="156"/>
      <c r="DM41" s="156"/>
      <c r="DN41" s="156"/>
      <c r="DO41" s="156"/>
      <c r="XCA41" s="138"/>
      <c r="XCB41" s="138"/>
      <c r="XCC41" s="138"/>
      <c r="XCD41" s="138"/>
      <c r="XCE41" s="138"/>
      <c r="XCF41" s="138"/>
      <c r="XCG41" s="138"/>
      <c r="XCH41" s="138"/>
      <c r="XCI41" s="138"/>
      <c r="XCJ41" s="138"/>
      <c r="XCK41" s="138"/>
      <c r="XCL41" s="138"/>
      <c r="XCM41" s="138"/>
      <c r="XCN41" s="138"/>
      <c r="XCO41" s="138"/>
      <c r="XCP41" s="138"/>
      <c r="XCQ41" s="138"/>
    </row>
    <row r="42" spans="1:119 16303:16319" s="143" customFormat="1">
      <c r="A42" s="143">
        <v>72000</v>
      </c>
      <c r="B42" s="159" t="s">
        <v>35</v>
      </c>
      <c r="C42" s="159" t="s">
        <v>42</v>
      </c>
      <c r="D42" s="150"/>
      <c r="E42" s="150"/>
      <c r="F42" s="150">
        <f>-'DS CA'!J3</f>
        <v>800.03</v>
      </c>
      <c r="G42" s="151"/>
      <c r="H42" s="150">
        <f>-'DS SAV'!I3</f>
        <v>280</v>
      </c>
      <c r="I42" s="151"/>
      <c r="J42" s="150">
        <f>-US!I1</f>
        <v>100.35034</v>
      </c>
      <c r="K42" s="151"/>
      <c r="L42" s="150"/>
      <c r="M42" s="151"/>
      <c r="N42" s="150">
        <v>10000</v>
      </c>
      <c r="O42" s="151"/>
      <c r="P42" s="154">
        <f t="shared" si="0"/>
        <v>11180.38034</v>
      </c>
      <c r="Q42" s="154">
        <f t="shared" si="1"/>
        <v>0</v>
      </c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6"/>
      <c r="BR42" s="156"/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  <c r="CT42" s="156"/>
      <c r="CU42" s="156"/>
      <c r="CV42" s="156"/>
      <c r="CW42" s="156"/>
      <c r="CX42" s="156"/>
      <c r="CY42" s="156"/>
      <c r="CZ42" s="156"/>
      <c r="DA42" s="156"/>
      <c r="DB42" s="156"/>
      <c r="DC42" s="156"/>
      <c r="DD42" s="156"/>
      <c r="DE42" s="156"/>
      <c r="DF42" s="156"/>
      <c r="DG42" s="156"/>
      <c r="DH42" s="156"/>
      <c r="DI42" s="156"/>
      <c r="DJ42" s="156"/>
      <c r="DK42" s="156"/>
      <c r="DL42" s="156"/>
      <c r="DM42" s="156"/>
      <c r="DN42" s="156"/>
      <c r="DO42" s="156"/>
      <c r="XCA42" s="138"/>
      <c r="XCB42" s="138"/>
      <c r="XCC42" s="138"/>
      <c r="XCD42" s="138"/>
      <c r="XCE42" s="138"/>
      <c r="XCF42" s="138"/>
      <c r="XCG42" s="138"/>
      <c r="XCH42" s="138"/>
      <c r="XCI42" s="138"/>
      <c r="XCJ42" s="138"/>
      <c r="XCK42" s="138"/>
      <c r="XCL42" s="138"/>
      <c r="XCM42" s="138"/>
      <c r="XCN42" s="138"/>
      <c r="XCO42" s="138"/>
      <c r="XCP42" s="138"/>
      <c r="XCQ42" s="138"/>
    </row>
    <row r="43" spans="1:119 16303:16319" s="143" customFormat="1">
      <c r="A43" s="143">
        <v>73000</v>
      </c>
      <c r="B43" s="159" t="s">
        <v>35</v>
      </c>
      <c r="C43" s="140" t="s">
        <v>398</v>
      </c>
      <c r="D43" s="150"/>
      <c r="E43" s="150"/>
      <c r="F43" s="150"/>
      <c r="G43" s="151"/>
      <c r="H43" s="150"/>
      <c r="I43" s="151"/>
      <c r="J43" s="150"/>
      <c r="K43" s="151"/>
      <c r="L43" s="150"/>
      <c r="M43" s="151"/>
      <c r="N43" s="150"/>
      <c r="O43" s="151"/>
      <c r="P43" s="154">
        <f t="shared" si="0"/>
        <v>0</v>
      </c>
      <c r="Q43" s="154">
        <f t="shared" si="1"/>
        <v>0</v>
      </c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6"/>
      <c r="DI43" s="156"/>
      <c r="DJ43" s="156"/>
      <c r="DK43" s="156"/>
      <c r="DL43" s="156"/>
      <c r="DM43" s="156"/>
      <c r="DN43" s="156"/>
      <c r="DO43" s="156"/>
      <c r="XCA43" s="138"/>
      <c r="XCB43" s="138"/>
      <c r="XCC43" s="138"/>
      <c r="XCD43" s="138"/>
      <c r="XCE43" s="138"/>
      <c r="XCF43" s="138"/>
      <c r="XCG43" s="138"/>
      <c r="XCH43" s="138"/>
      <c r="XCI43" s="138"/>
      <c r="XCJ43" s="138"/>
      <c r="XCK43" s="138"/>
      <c r="XCL43" s="138"/>
      <c r="XCM43" s="138"/>
      <c r="XCN43" s="138"/>
      <c r="XCO43" s="138"/>
      <c r="XCP43" s="138"/>
      <c r="XCQ43" s="138"/>
    </row>
    <row r="44" spans="1:119 16303:16319" s="143" customFormat="1">
      <c r="A44" s="143">
        <v>74000</v>
      </c>
      <c r="B44" s="159" t="s">
        <v>35</v>
      </c>
      <c r="C44" s="159" t="s">
        <v>46</v>
      </c>
      <c r="D44" s="150"/>
      <c r="E44" s="150"/>
      <c r="F44" s="150">
        <f>-'DS CA'!W3</f>
        <v>1182.2</v>
      </c>
      <c r="G44" s="151"/>
      <c r="H44" s="150"/>
      <c r="I44" s="151"/>
      <c r="J44" s="150"/>
      <c r="K44" s="151"/>
      <c r="L44" s="150"/>
      <c r="M44" s="151"/>
      <c r="N44" s="150"/>
      <c r="O44" s="151"/>
      <c r="P44" s="154">
        <f t="shared" si="0"/>
        <v>1182.2</v>
      </c>
      <c r="Q44" s="154">
        <f t="shared" si="1"/>
        <v>0</v>
      </c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  <c r="BB44" s="156"/>
      <c r="BC44" s="156"/>
      <c r="BD44" s="156"/>
      <c r="BE44" s="156"/>
      <c r="BF44" s="156"/>
      <c r="BG44" s="156"/>
      <c r="BH44" s="156"/>
      <c r="BI44" s="156"/>
      <c r="BJ44" s="156"/>
      <c r="BK44" s="156"/>
      <c r="BL44" s="156"/>
      <c r="BM44" s="156"/>
      <c r="BN44" s="156"/>
      <c r="BO44" s="156"/>
      <c r="BP44" s="156"/>
      <c r="BQ44" s="156"/>
      <c r="BR44" s="156"/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  <c r="CT44" s="156"/>
      <c r="CU44" s="156"/>
      <c r="CV44" s="156"/>
      <c r="CW44" s="156"/>
      <c r="CX44" s="156"/>
      <c r="CY44" s="156"/>
      <c r="CZ44" s="156"/>
      <c r="DA44" s="156"/>
      <c r="DB44" s="156"/>
      <c r="DC44" s="156"/>
      <c r="DD44" s="156"/>
      <c r="DE44" s="156"/>
      <c r="DF44" s="156"/>
      <c r="DG44" s="156"/>
      <c r="DH44" s="156"/>
      <c r="DI44" s="156"/>
      <c r="DJ44" s="156"/>
      <c r="DK44" s="156"/>
      <c r="DL44" s="156"/>
      <c r="DM44" s="156"/>
      <c r="DN44" s="156"/>
      <c r="DO44" s="156"/>
      <c r="XCA44" s="138"/>
      <c r="XCB44" s="138"/>
      <c r="XCC44" s="138"/>
      <c r="XCD44" s="138"/>
      <c r="XCE44" s="138"/>
      <c r="XCF44" s="138"/>
      <c r="XCG44" s="138"/>
      <c r="XCH44" s="138"/>
      <c r="XCI44" s="138"/>
      <c r="XCJ44" s="138"/>
      <c r="XCK44" s="138"/>
      <c r="XCL44" s="138"/>
      <c r="XCM44" s="138"/>
      <c r="XCN44" s="138"/>
      <c r="XCO44" s="138"/>
      <c r="XCP44" s="138"/>
      <c r="XCQ44" s="138"/>
    </row>
    <row r="45" spans="1:119 16303:16319" s="143" customFormat="1">
      <c r="A45" s="143">
        <v>75000</v>
      </c>
      <c r="B45" s="159" t="s">
        <v>35</v>
      </c>
      <c r="C45" s="143" t="s">
        <v>43</v>
      </c>
      <c r="D45" s="150"/>
      <c r="E45" s="150"/>
      <c r="F45" s="150">
        <f>-'DS CA'!L3</f>
        <v>1218.57</v>
      </c>
      <c r="G45" s="151"/>
      <c r="H45" s="150"/>
      <c r="I45" s="151"/>
      <c r="J45" s="150"/>
      <c r="K45" s="151"/>
      <c r="L45" s="150"/>
      <c r="M45" s="151"/>
      <c r="N45" s="150"/>
      <c r="O45" s="151"/>
      <c r="P45" s="154">
        <f t="shared" si="0"/>
        <v>1218.57</v>
      </c>
      <c r="Q45" s="154">
        <f t="shared" si="1"/>
        <v>0</v>
      </c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  <c r="BC45" s="156"/>
      <c r="BD45" s="156"/>
      <c r="BE45" s="156"/>
      <c r="BF45" s="156"/>
      <c r="BG45" s="156"/>
      <c r="BH45" s="156"/>
      <c r="BI45" s="156"/>
      <c r="BJ45" s="156"/>
      <c r="BK45" s="156"/>
      <c r="BL45" s="156"/>
      <c r="BM45" s="156"/>
      <c r="BN45" s="156"/>
      <c r="BO45" s="156"/>
      <c r="BP45" s="156"/>
      <c r="BQ45" s="156"/>
      <c r="BR45" s="156"/>
      <c r="BS45" s="156"/>
      <c r="BT45" s="156"/>
      <c r="BU45" s="156"/>
      <c r="BV45" s="156"/>
      <c r="BW45" s="156"/>
      <c r="BX45" s="156"/>
      <c r="BY45" s="156"/>
      <c r="BZ45" s="156"/>
      <c r="CA45" s="156"/>
      <c r="CB45" s="156"/>
      <c r="CC45" s="156"/>
      <c r="CD45" s="156"/>
      <c r="CE45" s="156"/>
      <c r="CF45" s="156"/>
      <c r="CG45" s="156"/>
      <c r="CH45" s="156"/>
      <c r="CI45" s="156"/>
      <c r="CJ45" s="156"/>
      <c r="CK45" s="156"/>
      <c r="CL45" s="156"/>
      <c r="CM45" s="156"/>
      <c r="CN45" s="156"/>
      <c r="CO45" s="156"/>
      <c r="CP45" s="156"/>
      <c r="CQ45" s="156"/>
      <c r="CR45" s="156"/>
      <c r="CS45" s="156"/>
      <c r="CT45" s="156"/>
      <c r="CU45" s="156"/>
      <c r="CV45" s="156"/>
      <c r="CW45" s="156"/>
      <c r="CX45" s="156"/>
      <c r="CY45" s="156"/>
      <c r="CZ45" s="156"/>
      <c r="DA45" s="156"/>
      <c r="DB45" s="156"/>
      <c r="DC45" s="156"/>
      <c r="DD45" s="156"/>
      <c r="DE45" s="156"/>
      <c r="DF45" s="156"/>
      <c r="DG45" s="156"/>
      <c r="DH45" s="156"/>
      <c r="DI45" s="156"/>
      <c r="DJ45" s="156"/>
      <c r="DK45" s="156"/>
      <c r="DL45" s="156"/>
      <c r="DM45" s="156"/>
      <c r="DN45" s="156"/>
      <c r="DO45" s="156"/>
      <c r="XCA45" s="138"/>
      <c r="XCB45" s="138"/>
      <c r="XCC45" s="138"/>
      <c r="XCD45" s="138"/>
      <c r="XCE45" s="138"/>
      <c r="XCF45" s="138"/>
      <c r="XCG45" s="138"/>
      <c r="XCH45" s="138"/>
      <c r="XCI45" s="138"/>
      <c r="XCJ45" s="138"/>
      <c r="XCK45" s="138"/>
      <c r="XCL45" s="138"/>
      <c r="XCM45" s="138"/>
      <c r="XCN45" s="138"/>
      <c r="XCO45" s="138"/>
      <c r="XCP45" s="138"/>
      <c r="XCQ45" s="138"/>
    </row>
    <row r="46" spans="1:119 16303:16319" s="143" customFormat="1">
      <c r="A46" s="143">
        <v>76000</v>
      </c>
      <c r="B46" s="159" t="s">
        <v>35</v>
      </c>
      <c r="C46" s="143" t="s">
        <v>403</v>
      </c>
      <c r="D46" s="150"/>
      <c r="E46" s="150"/>
      <c r="F46" s="150"/>
      <c r="G46" s="151"/>
      <c r="H46" s="150"/>
      <c r="I46" s="151"/>
      <c r="J46" s="150"/>
      <c r="K46" s="151"/>
      <c r="L46" s="150"/>
      <c r="M46" s="151"/>
      <c r="N46" s="150"/>
      <c r="O46" s="151"/>
      <c r="P46" s="154">
        <f t="shared" si="0"/>
        <v>0</v>
      </c>
      <c r="Q46" s="154">
        <f t="shared" si="1"/>
        <v>0</v>
      </c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6"/>
      <c r="BR46" s="156"/>
      <c r="BS46" s="156"/>
      <c r="BT46" s="156"/>
      <c r="BU46" s="156"/>
      <c r="BV46" s="156"/>
      <c r="BW46" s="156"/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  <c r="CT46" s="156"/>
      <c r="CU46" s="156"/>
      <c r="CV46" s="156"/>
      <c r="CW46" s="156"/>
      <c r="CX46" s="156"/>
      <c r="CY46" s="156"/>
      <c r="CZ46" s="156"/>
      <c r="DA46" s="156"/>
      <c r="DB46" s="156"/>
      <c r="DC46" s="156"/>
      <c r="DD46" s="156"/>
      <c r="DE46" s="156"/>
      <c r="DF46" s="156"/>
      <c r="DG46" s="156"/>
      <c r="DH46" s="156"/>
      <c r="DI46" s="156"/>
      <c r="DJ46" s="156"/>
      <c r="DK46" s="156"/>
      <c r="DL46" s="156"/>
      <c r="DM46" s="156"/>
      <c r="DN46" s="156"/>
      <c r="DO46" s="156"/>
      <c r="XCA46" s="138"/>
      <c r="XCB46" s="138"/>
      <c r="XCC46" s="138"/>
      <c r="XCD46" s="138"/>
      <c r="XCE46" s="138"/>
      <c r="XCF46" s="138"/>
      <c r="XCG46" s="138"/>
      <c r="XCH46" s="138"/>
      <c r="XCI46" s="138"/>
      <c r="XCJ46" s="138"/>
      <c r="XCK46" s="138"/>
      <c r="XCL46" s="138"/>
      <c r="XCM46" s="138"/>
      <c r="XCN46" s="138"/>
      <c r="XCO46" s="138"/>
      <c r="XCP46" s="138"/>
      <c r="XCQ46" s="138"/>
    </row>
    <row r="47" spans="1:119 16303:16319" s="143" customFormat="1">
      <c r="A47" s="143">
        <v>77000</v>
      </c>
      <c r="B47" s="159" t="s">
        <v>35</v>
      </c>
      <c r="C47" s="143" t="s">
        <v>415</v>
      </c>
      <c r="D47" s="150"/>
      <c r="E47" s="150"/>
      <c r="F47" s="150">
        <f>-'DS CA'!N3</f>
        <v>9168</v>
      </c>
      <c r="G47" s="151"/>
      <c r="H47" s="150"/>
      <c r="I47" s="151"/>
      <c r="J47" s="150"/>
      <c r="K47" s="151"/>
      <c r="L47" s="150"/>
      <c r="M47" s="151"/>
      <c r="N47" s="150"/>
      <c r="O47" s="151"/>
      <c r="P47" s="154">
        <f t="shared" si="0"/>
        <v>9168</v>
      </c>
      <c r="Q47" s="154">
        <f t="shared" si="1"/>
        <v>0</v>
      </c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  <c r="CT47" s="156"/>
      <c r="CU47" s="156"/>
      <c r="CV47" s="156"/>
      <c r="CW47" s="156"/>
      <c r="CX47" s="156"/>
      <c r="CY47" s="156"/>
      <c r="CZ47" s="156"/>
      <c r="DA47" s="156"/>
      <c r="DB47" s="156"/>
      <c r="DC47" s="156"/>
      <c r="DD47" s="156"/>
      <c r="DE47" s="156"/>
      <c r="DF47" s="156"/>
      <c r="DG47" s="156"/>
      <c r="DH47" s="156"/>
      <c r="DI47" s="156"/>
      <c r="DJ47" s="156"/>
      <c r="DK47" s="156"/>
      <c r="DL47" s="156"/>
      <c r="DM47" s="156"/>
      <c r="DN47" s="156"/>
      <c r="DO47" s="156"/>
      <c r="XCA47" s="138"/>
      <c r="XCB47" s="138"/>
      <c r="XCC47" s="138"/>
      <c r="XCD47" s="138"/>
      <c r="XCE47" s="138"/>
      <c r="XCF47" s="138"/>
      <c r="XCG47" s="138"/>
      <c r="XCH47" s="138"/>
      <c r="XCI47" s="138"/>
      <c r="XCJ47" s="138"/>
      <c r="XCK47" s="138"/>
      <c r="XCL47" s="138"/>
      <c r="XCM47" s="138"/>
      <c r="XCN47" s="138"/>
      <c r="XCO47" s="138"/>
      <c r="XCP47" s="138"/>
      <c r="XCQ47" s="138"/>
    </row>
    <row r="48" spans="1:119 16303:16319" s="143" customFormat="1">
      <c r="A48" s="143">
        <v>78000</v>
      </c>
      <c r="B48" s="159" t="s">
        <v>35</v>
      </c>
      <c r="C48" s="143" t="s">
        <v>416</v>
      </c>
      <c r="D48" s="150"/>
      <c r="E48" s="150"/>
      <c r="F48" s="150">
        <f>-'DS CA'!Y3</f>
        <v>4920</v>
      </c>
      <c r="G48" s="151"/>
      <c r="H48" s="150"/>
      <c r="I48" s="151"/>
      <c r="J48" s="150"/>
      <c r="K48" s="151"/>
      <c r="L48" s="150"/>
      <c r="M48" s="151"/>
      <c r="N48" s="150"/>
      <c r="O48" s="151"/>
      <c r="P48" s="154">
        <f t="shared" si="0"/>
        <v>4920</v>
      </c>
      <c r="Q48" s="154">
        <f t="shared" si="1"/>
        <v>0</v>
      </c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  <c r="BC48" s="156"/>
      <c r="BD48" s="156"/>
      <c r="BE48" s="156"/>
      <c r="BF48" s="156"/>
      <c r="BG48" s="156"/>
      <c r="BH48" s="156"/>
      <c r="BI48" s="156"/>
      <c r="BJ48" s="156"/>
      <c r="BK48" s="156"/>
      <c r="BL48" s="156"/>
      <c r="BM48" s="156"/>
      <c r="BN48" s="156"/>
      <c r="BO48" s="156"/>
      <c r="BP48" s="156"/>
      <c r="BQ48" s="156"/>
      <c r="BR48" s="156"/>
      <c r="BS48" s="156"/>
      <c r="BT48" s="156"/>
      <c r="BU48" s="156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  <c r="CU48" s="156"/>
      <c r="CV48" s="156"/>
      <c r="CW48" s="156"/>
      <c r="CX48" s="156"/>
      <c r="CY48" s="156"/>
      <c r="CZ48" s="156"/>
      <c r="DA48" s="156"/>
      <c r="DB48" s="156"/>
      <c r="DC48" s="156"/>
      <c r="DD48" s="156"/>
      <c r="DE48" s="156"/>
      <c r="DF48" s="156"/>
      <c r="DG48" s="156"/>
      <c r="DH48" s="156"/>
      <c r="DI48" s="156"/>
      <c r="DJ48" s="156"/>
      <c r="DK48" s="156"/>
      <c r="DL48" s="156"/>
      <c r="DM48" s="156"/>
      <c r="DN48" s="156"/>
      <c r="DO48" s="156"/>
      <c r="XCA48" s="138"/>
      <c r="XCB48" s="138"/>
      <c r="XCC48" s="138"/>
      <c r="XCD48" s="138"/>
      <c r="XCE48" s="138"/>
      <c r="XCF48" s="138"/>
      <c r="XCG48" s="138"/>
      <c r="XCH48" s="138"/>
      <c r="XCI48" s="138"/>
      <c r="XCJ48" s="138"/>
      <c r="XCK48" s="138"/>
      <c r="XCL48" s="138"/>
      <c r="XCM48" s="138"/>
      <c r="XCN48" s="138"/>
      <c r="XCO48" s="138"/>
      <c r="XCP48" s="138"/>
      <c r="XCQ48" s="138"/>
    </row>
    <row r="49" spans="1:119 16303:16319" s="143" customFormat="1">
      <c r="A49" s="143">
        <v>79000</v>
      </c>
      <c r="B49" s="159" t="s">
        <v>35</v>
      </c>
      <c r="C49" s="143" t="s">
        <v>433</v>
      </c>
      <c r="D49" s="150"/>
      <c r="E49" s="150"/>
      <c r="F49" s="150">
        <f>-'DS CA'!O3</f>
        <v>552</v>
      </c>
      <c r="G49" s="151"/>
      <c r="H49" s="150"/>
      <c r="I49" s="151"/>
      <c r="J49" s="150"/>
      <c r="K49" s="151"/>
      <c r="L49" s="150"/>
      <c r="M49" s="151"/>
      <c r="N49" s="150"/>
      <c r="O49" s="151"/>
      <c r="P49" s="154">
        <f t="shared" si="0"/>
        <v>552</v>
      </c>
      <c r="Q49" s="154">
        <f t="shared" si="1"/>
        <v>0</v>
      </c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I49" s="156"/>
      <c r="BJ49" s="156"/>
      <c r="BK49" s="156"/>
      <c r="BL49" s="156"/>
      <c r="BM49" s="156"/>
      <c r="BN49" s="156"/>
      <c r="BO49" s="156"/>
      <c r="BP49" s="156"/>
      <c r="BQ49" s="156"/>
      <c r="BR49" s="156"/>
      <c r="BS49" s="156"/>
      <c r="BT49" s="156"/>
      <c r="BU49" s="156"/>
      <c r="BV49" s="156"/>
      <c r="BW49" s="156"/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  <c r="CU49" s="156"/>
      <c r="CV49" s="156"/>
      <c r="CW49" s="156"/>
      <c r="CX49" s="156"/>
      <c r="CY49" s="156"/>
      <c r="CZ49" s="156"/>
      <c r="DA49" s="156"/>
      <c r="DB49" s="156"/>
      <c r="DC49" s="156"/>
      <c r="DD49" s="156"/>
      <c r="DE49" s="156"/>
      <c r="DF49" s="156"/>
      <c r="DG49" s="156"/>
      <c r="DH49" s="156"/>
      <c r="DI49" s="156"/>
      <c r="DJ49" s="156"/>
      <c r="DK49" s="156"/>
      <c r="DL49" s="156"/>
      <c r="DM49" s="156"/>
      <c r="DN49" s="156"/>
      <c r="DO49" s="156"/>
      <c r="XCA49" s="138"/>
      <c r="XCB49" s="138"/>
      <c r="XCC49" s="138"/>
      <c r="XCD49" s="138"/>
      <c r="XCE49" s="138"/>
      <c r="XCF49" s="138"/>
      <c r="XCG49" s="138"/>
      <c r="XCH49" s="138"/>
      <c r="XCI49" s="138"/>
      <c r="XCJ49" s="138"/>
      <c r="XCK49" s="138"/>
      <c r="XCL49" s="138"/>
      <c r="XCM49" s="138"/>
      <c r="XCN49" s="138"/>
      <c r="XCO49" s="138"/>
      <c r="XCP49" s="138"/>
      <c r="XCQ49" s="138"/>
    </row>
    <row r="50" spans="1:119 16303:16319" s="143" customFormat="1">
      <c r="B50" s="159" t="s">
        <v>35</v>
      </c>
      <c r="C50" s="140"/>
      <c r="D50" s="150"/>
      <c r="E50" s="150"/>
      <c r="F50" s="150"/>
      <c r="G50" s="151"/>
      <c r="H50" s="150"/>
      <c r="I50" s="151"/>
      <c r="J50" s="150"/>
      <c r="K50" s="151"/>
      <c r="L50" s="150"/>
      <c r="M50" s="151"/>
      <c r="N50" s="150"/>
      <c r="O50" s="151"/>
      <c r="P50" s="154">
        <f t="shared" si="0"/>
        <v>0</v>
      </c>
      <c r="Q50" s="154">
        <f t="shared" si="1"/>
        <v>0</v>
      </c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Q50" s="156"/>
      <c r="BR50" s="156"/>
      <c r="BS50" s="156"/>
      <c r="BT50" s="156"/>
      <c r="BU50" s="156"/>
      <c r="BV50" s="156"/>
      <c r="BW50" s="156"/>
      <c r="BX50" s="156"/>
      <c r="BY50" s="156"/>
      <c r="BZ50" s="156"/>
      <c r="CA50" s="156"/>
      <c r="CB50" s="156"/>
      <c r="CC50" s="156"/>
      <c r="CD50" s="156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  <c r="CT50" s="156"/>
      <c r="CU50" s="156"/>
      <c r="CV50" s="156"/>
      <c r="CW50" s="156"/>
      <c r="CX50" s="156"/>
      <c r="CY50" s="156"/>
      <c r="CZ50" s="156"/>
      <c r="DA50" s="156"/>
      <c r="DB50" s="156"/>
      <c r="DC50" s="156"/>
      <c r="DD50" s="156"/>
      <c r="DE50" s="156"/>
      <c r="DF50" s="156"/>
      <c r="DG50" s="156"/>
      <c r="DH50" s="156"/>
      <c r="DI50" s="156"/>
      <c r="DJ50" s="156"/>
      <c r="DK50" s="156"/>
      <c r="DL50" s="156"/>
      <c r="DM50" s="156"/>
      <c r="DN50" s="156"/>
      <c r="DO50" s="156"/>
      <c r="XCA50" s="138"/>
      <c r="XCB50" s="138"/>
      <c r="XCC50" s="138"/>
      <c r="XCD50" s="138"/>
      <c r="XCE50" s="138"/>
      <c r="XCF50" s="138"/>
      <c r="XCG50" s="138"/>
      <c r="XCH50" s="138"/>
      <c r="XCI50" s="138"/>
      <c r="XCJ50" s="138"/>
      <c r="XCK50" s="138"/>
      <c r="XCL50" s="138"/>
      <c r="XCM50" s="138"/>
      <c r="XCN50" s="138"/>
      <c r="XCO50" s="138"/>
      <c r="XCP50" s="138"/>
      <c r="XCQ50" s="138"/>
    </row>
    <row r="51" spans="1:119 16303:16319" s="143" customFormat="1">
      <c r="B51" s="159" t="s">
        <v>35</v>
      </c>
      <c r="C51" s="140"/>
      <c r="D51" s="150"/>
      <c r="E51" s="150"/>
      <c r="F51" s="150"/>
      <c r="G51" s="151"/>
      <c r="H51" s="150"/>
      <c r="I51" s="151"/>
      <c r="J51" s="150"/>
      <c r="K51" s="151"/>
      <c r="L51" s="150"/>
      <c r="M51" s="151"/>
      <c r="N51" s="150"/>
      <c r="O51" s="151"/>
      <c r="P51" s="154">
        <f t="shared" si="0"/>
        <v>0</v>
      </c>
      <c r="Q51" s="154">
        <f t="shared" si="1"/>
        <v>0</v>
      </c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I51" s="156"/>
      <c r="BJ51" s="156"/>
      <c r="BK51" s="156"/>
      <c r="BL51" s="156"/>
      <c r="BM51" s="156"/>
      <c r="BN51" s="156"/>
      <c r="BO51" s="156"/>
      <c r="BP51" s="156"/>
      <c r="BQ51" s="156"/>
      <c r="BR51" s="156"/>
      <c r="BS51" s="156"/>
      <c r="BT51" s="156"/>
      <c r="BU51" s="156"/>
      <c r="BV51" s="156"/>
      <c r="BW51" s="156"/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  <c r="CU51" s="156"/>
      <c r="CV51" s="156"/>
      <c r="CW51" s="156"/>
      <c r="CX51" s="156"/>
      <c r="CY51" s="156"/>
      <c r="CZ51" s="156"/>
      <c r="DA51" s="156"/>
      <c r="DB51" s="156"/>
      <c r="DC51" s="156"/>
      <c r="DD51" s="156"/>
      <c r="DE51" s="156"/>
      <c r="DF51" s="156"/>
      <c r="DG51" s="156"/>
      <c r="DH51" s="156"/>
      <c r="DI51" s="156"/>
      <c r="DJ51" s="156"/>
      <c r="DK51" s="156"/>
      <c r="DL51" s="156"/>
      <c r="DM51" s="156"/>
      <c r="DN51" s="156"/>
      <c r="DO51" s="156"/>
      <c r="XCA51" s="138"/>
      <c r="XCB51" s="138"/>
      <c r="XCC51" s="138"/>
      <c r="XCD51" s="138"/>
      <c r="XCE51" s="138"/>
      <c r="XCF51" s="138"/>
      <c r="XCG51" s="138"/>
      <c r="XCH51" s="138"/>
      <c r="XCI51" s="138"/>
      <c r="XCJ51" s="138"/>
      <c r="XCK51" s="138"/>
      <c r="XCL51" s="138"/>
      <c r="XCM51" s="138"/>
      <c r="XCN51" s="138"/>
      <c r="XCO51" s="138"/>
      <c r="XCP51" s="138"/>
      <c r="XCQ51" s="138"/>
    </row>
    <row r="52" spans="1:119 16303:16319" s="143" customFormat="1">
      <c r="B52" s="159" t="s">
        <v>35</v>
      </c>
      <c r="C52" s="140"/>
      <c r="D52" s="150"/>
      <c r="E52" s="150"/>
      <c r="F52" s="150"/>
      <c r="G52" s="151"/>
      <c r="H52" s="150"/>
      <c r="I52" s="151"/>
      <c r="J52" s="150"/>
      <c r="K52" s="151"/>
      <c r="L52" s="150"/>
      <c r="M52" s="151"/>
      <c r="N52" s="150"/>
      <c r="O52" s="151"/>
      <c r="P52" s="154">
        <f t="shared" si="0"/>
        <v>0</v>
      </c>
      <c r="Q52" s="154">
        <f t="shared" si="1"/>
        <v>0</v>
      </c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I52" s="156"/>
      <c r="BJ52" s="156"/>
      <c r="BK52" s="156"/>
      <c r="BL52" s="156"/>
      <c r="BM52" s="156"/>
      <c r="BN52" s="156"/>
      <c r="BO52" s="156"/>
      <c r="BP52" s="156"/>
      <c r="BQ52" s="156"/>
      <c r="BR52" s="156"/>
      <c r="BS52" s="156"/>
      <c r="BT52" s="156"/>
      <c r="BU52" s="156"/>
      <c r="BV52" s="156"/>
      <c r="BW52" s="156"/>
      <c r="BX52" s="156"/>
      <c r="BY52" s="156"/>
      <c r="BZ52" s="156"/>
      <c r="CA52" s="156"/>
      <c r="CB52" s="156"/>
      <c r="CC52" s="156"/>
      <c r="CD52" s="156"/>
      <c r="CE52" s="156"/>
      <c r="CF52" s="156"/>
      <c r="CG52" s="156"/>
      <c r="CH52" s="156"/>
      <c r="CI52" s="156"/>
      <c r="CJ52" s="156"/>
      <c r="CK52" s="156"/>
      <c r="CL52" s="156"/>
      <c r="CM52" s="156"/>
      <c r="CN52" s="156"/>
      <c r="CO52" s="156"/>
      <c r="CP52" s="156"/>
      <c r="CQ52" s="156"/>
      <c r="CR52" s="156"/>
      <c r="CS52" s="156"/>
      <c r="CT52" s="156"/>
      <c r="CU52" s="156"/>
      <c r="CV52" s="156"/>
      <c r="CW52" s="156"/>
      <c r="CX52" s="156"/>
      <c r="CY52" s="156"/>
      <c r="CZ52" s="156"/>
      <c r="DA52" s="156"/>
      <c r="DB52" s="156"/>
      <c r="DC52" s="156"/>
      <c r="DD52" s="156"/>
      <c r="DE52" s="156"/>
      <c r="DF52" s="156"/>
      <c r="DG52" s="156"/>
      <c r="DH52" s="156"/>
      <c r="DI52" s="156"/>
      <c r="DJ52" s="156"/>
      <c r="DK52" s="156"/>
      <c r="DL52" s="156"/>
      <c r="DM52" s="156"/>
      <c r="DN52" s="156"/>
      <c r="DO52" s="156"/>
      <c r="XCA52" s="138"/>
      <c r="XCB52" s="138"/>
      <c r="XCC52" s="138"/>
      <c r="XCD52" s="138"/>
      <c r="XCE52" s="138"/>
      <c r="XCF52" s="138"/>
      <c r="XCG52" s="138"/>
      <c r="XCH52" s="138"/>
      <c r="XCI52" s="138"/>
      <c r="XCJ52" s="138"/>
      <c r="XCK52" s="138"/>
      <c r="XCL52" s="138"/>
      <c r="XCM52" s="138"/>
      <c r="XCN52" s="138"/>
      <c r="XCO52" s="138"/>
      <c r="XCP52" s="138"/>
      <c r="XCQ52" s="138"/>
    </row>
    <row r="53" spans="1:119 16303:16319" s="143" customFormat="1">
      <c r="B53" s="159" t="s">
        <v>35</v>
      </c>
      <c r="C53" s="140"/>
      <c r="D53" s="150"/>
      <c r="E53" s="150"/>
      <c r="F53" s="150"/>
      <c r="G53" s="151"/>
      <c r="H53" s="150"/>
      <c r="I53" s="151"/>
      <c r="J53" s="150"/>
      <c r="K53" s="151"/>
      <c r="L53" s="150"/>
      <c r="M53" s="151"/>
      <c r="N53" s="150"/>
      <c r="O53" s="151"/>
      <c r="P53" s="154">
        <f t="shared" si="0"/>
        <v>0</v>
      </c>
      <c r="Q53" s="154">
        <f t="shared" si="1"/>
        <v>0</v>
      </c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  <c r="BF53" s="156"/>
      <c r="BG53" s="156"/>
      <c r="BH53" s="156"/>
      <c r="BI53" s="156"/>
      <c r="BJ53" s="156"/>
      <c r="BK53" s="156"/>
      <c r="BL53" s="156"/>
      <c r="BM53" s="156"/>
      <c r="BN53" s="156"/>
      <c r="BO53" s="156"/>
      <c r="BP53" s="156"/>
      <c r="BQ53" s="156"/>
      <c r="BR53" s="156"/>
      <c r="BS53" s="156"/>
      <c r="BT53" s="156"/>
      <c r="BU53" s="156"/>
      <c r="BV53" s="156"/>
      <c r="BW53" s="156"/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6"/>
      <c r="CO53" s="156"/>
      <c r="CP53" s="156"/>
      <c r="CQ53" s="156"/>
      <c r="CR53" s="156"/>
      <c r="CS53" s="156"/>
      <c r="CT53" s="156"/>
      <c r="CU53" s="156"/>
      <c r="CV53" s="156"/>
      <c r="CW53" s="156"/>
      <c r="CX53" s="156"/>
      <c r="CY53" s="156"/>
      <c r="CZ53" s="156"/>
      <c r="DA53" s="156"/>
      <c r="DB53" s="156"/>
      <c r="DC53" s="156"/>
      <c r="DD53" s="156"/>
      <c r="DE53" s="156"/>
      <c r="DF53" s="156"/>
      <c r="DG53" s="156"/>
      <c r="DH53" s="156"/>
      <c r="DI53" s="156"/>
      <c r="DJ53" s="156"/>
      <c r="DK53" s="156"/>
      <c r="DL53" s="156"/>
      <c r="DM53" s="156"/>
      <c r="DN53" s="156"/>
      <c r="DO53" s="156"/>
      <c r="XCA53" s="138"/>
      <c r="XCB53" s="138"/>
      <c r="XCC53" s="138"/>
      <c r="XCD53" s="138"/>
      <c r="XCE53" s="138"/>
      <c r="XCF53" s="138"/>
      <c r="XCG53" s="138"/>
      <c r="XCH53" s="138"/>
      <c r="XCI53" s="138"/>
      <c r="XCJ53" s="138"/>
      <c r="XCK53" s="138"/>
      <c r="XCL53" s="138"/>
      <c r="XCM53" s="138"/>
      <c r="XCN53" s="138"/>
      <c r="XCO53" s="138"/>
      <c r="XCP53" s="138"/>
      <c r="XCQ53" s="138"/>
    </row>
    <row r="54" spans="1:119 16303:16319" s="143" customFormat="1">
      <c r="B54" s="159" t="s">
        <v>35</v>
      </c>
      <c r="C54" s="140"/>
      <c r="D54" s="150"/>
      <c r="E54" s="150"/>
      <c r="F54" s="150"/>
      <c r="G54" s="151"/>
      <c r="H54" s="150"/>
      <c r="I54" s="151"/>
      <c r="J54" s="150"/>
      <c r="K54" s="151"/>
      <c r="L54" s="150"/>
      <c r="M54" s="151"/>
      <c r="N54" s="150"/>
      <c r="O54" s="151"/>
      <c r="P54" s="154">
        <f t="shared" si="0"/>
        <v>0</v>
      </c>
      <c r="Q54" s="154">
        <f t="shared" si="1"/>
        <v>0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  <c r="BT54" s="156"/>
      <c r="BU54" s="156"/>
      <c r="BV54" s="156"/>
      <c r="BW54" s="156"/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  <c r="CT54" s="156"/>
      <c r="CU54" s="156"/>
      <c r="CV54" s="156"/>
      <c r="CW54" s="156"/>
      <c r="CX54" s="156"/>
      <c r="CY54" s="156"/>
      <c r="CZ54" s="156"/>
      <c r="DA54" s="156"/>
      <c r="DB54" s="156"/>
      <c r="DC54" s="156"/>
      <c r="DD54" s="156"/>
      <c r="DE54" s="156"/>
      <c r="DF54" s="156"/>
      <c r="DG54" s="156"/>
      <c r="DH54" s="156"/>
      <c r="DI54" s="156"/>
      <c r="DJ54" s="156"/>
      <c r="DK54" s="156"/>
      <c r="DL54" s="156"/>
      <c r="DM54" s="156"/>
      <c r="DN54" s="156"/>
      <c r="DO54" s="156"/>
      <c r="XCA54" s="138"/>
      <c r="XCB54" s="138"/>
      <c r="XCC54" s="138"/>
      <c r="XCD54" s="138"/>
      <c r="XCE54" s="138"/>
      <c r="XCF54" s="138"/>
      <c r="XCG54" s="138"/>
      <c r="XCH54" s="138"/>
      <c r="XCI54" s="138"/>
      <c r="XCJ54" s="138"/>
      <c r="XCK54" s="138"/>
      <c r="XCL54" s="138"/>
      <c r="XCM54" s="138"/>
      <c r="XCN54" s="138"/>
      <c r="XCO54" s="138"/>
      <c r="XCP54" s="138"/>
      <c r="XCQ54" s="138"/>
    </row>
    <row r="55" spans="1:119 16303:16319" s="143" customFormat="1">
      <c r="B55" s="159" t="s">
        <v>35</v>
      </c>
      <c r="C55" s="140"/>
      <c r="D55" s="150">
        <f t="shared" ref="D55:Q55" si="2">SUM(D5:D54)</f>
        <v>100100</v>
      </c>
      <c r="E55" s="151">
        <f t="shared" si="2"/>
        <v>100100</v>
      </c>
      <c r="F55" s="150">
        <f t="shared" si="2"/>
        <v>330999.99999999994</v>
      </c>
      <c r="G55" s="150">
        <f t="shared" si="2"/>
        <v>331000</v>
      </c>
      <c r="H55" s="150">
        <f t="shared" si="2"/>
        <v>783632.1</v>
      </c>
      <c r="I55" s="151">
        <f t="shared" si="2"/>
        <v>783632.1</v>
      </c>
      <c r="J55" s="150">
        <f t="shared" si="2"/>
        <v>407788.00400000002</v>
      </c>
      <c r="K55" s="151">
        <f t="shared" si="2"/>
        <v>407788.00400000002</v>
      </c>
      <c r="L55" s="150">
        <f t="shared" si="2"/>
        <v>0</v>
      </c>
      <c r="M55" s="151">
        <f t="shared" si="2"/>
        <v>0</v>
      </c>
      <c r="N55" s="150">
        <f t="shared" si="2"/>
        <v>109433</v>
      </c>
      <c r="O55" s="151">
        <f t="shared" si="2"/>
        <v>109433.334566</v>
      </c>
      <c r="P55" s="155">
        <f t="shared" si="2"/>
        <v>710070.10399999982</v>
      </c>
      <c r="Q55" s="158">
        <f t="shared" si="2"/>
        <v>710070.43856599997</v>
      </c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Q55" s="156"/>
      <c r="BR55" s="156"/>
      <c r="BS55" s="156"/>
      <c r="BT55" s="156"/>
      <c r="BU55" s="156"/>
      <c r="BV55" s="156"/>
      <c r="BW55" s="156"/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  <c r="CT55" s="156"/>
      <c r="CU55" s="156"/>
      <c r="CV55" s="156"/>
      <c r="CW55" s="156"/>
      <c r="CX55" s="156"/>
      <c r="CY55" s="156"/>
      <c r="CZ55" s="156"/>
      <c r="DA55" s="156"/>
      <c r="DB55" s="156"/>
      <c r="DC55" s="156"/>
      <c r="DD55" s="156"/>
      <c r="DE55" s="156"/>
      <c r="DF55" s="156"/>
      <c r="DG55" s="156"/>
      <c r="DH55" s="156"/>
      <c r="DI55" s="156"/>
      <c r="DJ55" s="156"/>
      <c r="DK55" s="156"/>
      <c r="DL55" s="156"/>
      <c r="DM55" s="156"/>
      <c r="DN55" s="156"/>
      <c r="DO55" s="156"/>
      <c r="XCA55" s="138"/>
      <c r="XCB55" s="138"/>
      <c r="XCC55" s="138"/>
      <c r="XCD55" s="138"/>
      <c r="XCE55" s="138"/>
      <c r="XCF55" s="138"/>
      <c r="XCG55" s="138"/>
      <c r="XCH55" s="138"/>
      <c r="XCI55" s="138"/>
      <c r="XCJ55" s="138"/>
      <c r="XCK55" s="138"/>
      <c r="XCL55" s="138"/>
      <c r="XCM55" s="138"/>
      <c r="XCN55" s="138"/>
      <c r="XCO55" s="138"/>
      <c r="XCP55" s="138"/>
      <c r="XCQ55" s="138"/>
    </row>
    <row r="56" spans="1:119 16303:16319" s="143" customFormat="1">
      <c r="D56" s="150"/>
      <c r="E56" s="151"/>
      <c r="F56" s="150"/>
      <c r="G56" s="151"/>
      <c r="H56" s="150"/>
      <c r="I56" s="151"/>
      <c r="J56" s="150"/>
      <c r="K56" s="151"/>
      <c r="L56" s="150"/>
      <c r="M56" s="151"/>
      <c r="N56" s="150"/>
      <c r="O56" s="151"/>
      <c r="P56" s="154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6"/>
      <c r="BF56" s="156"/>
      <c r="BG56" s="156"/>
      <c r="BH56" s="156"/>
      <c r="BI56" s="156"/>
      <c r="BJ56" s="156"/>
      <c r="BK56" s="156"/>
      <c r="BL56" s="156"/>
      <c r="BM56" s="156"/>
      <c r="BN56" s="156"/>
      <c r="BO56" s="156"/>
      <c r="BP56" s="156"/>
      <c r="BQ56" s="156"/>
      <c r="BR56" s="156"/>
      <c r="BS56" s="156"/>
      <c r="BT56" s="156"/>
      <c r="BU56" s="156"/>
      <c r="BV56" s="156"/>
      <c r="BW56" s="156"/>
      <c r="BX56" s="156"/>
      <c r="BY56" s="156"/>
      <c r="BZ56" s="156"/>
      <c r="CA56" s="156"/>
      <c r="CB56" s="156"/>
      <c r="CC56" s="156"/>
      <c r="CD56" s="156"/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  <c r="CT56" s="156"/>
      <c r="CU56" s="156"/>
      <c r="CV56" s="156"/>
      <c r="CW56" s="156"/>
      <c r="CX56" s="156"/>
      <c r="CY56" s="156"/>
      <c r="CZ56" s="156"/>
      <c r="DA56" s="156"/>
      <c r="DB56" s="156"/>
      <c r="DC56" s="156"/>
      <c r="DD56" s="156"/>
      <c r="DE56" s="156"/>
      <c r="DF56" s="156"/>
      <c r="DG56" s="156"/>
      <c r="DH56" s="156"/>
      <c r="DI56" s="156"/>
      <c r="DJ56" s="156"/>
      <c r="DK56" s="156"/>
      <c r="DL56" s="156"/>
      <c r="DM56" s="156"/>
      <c r="DN56" s="156"/>
      <c r="DO56" s="156"/>
      <c r="XCA56" s="138"/>
      <c r="XCB56" s="138"/>
      <c r="XCC56" s="138"/>
      <c r="XCD56" s="138"/>
      <c r="XCE56" s="138"/>
      <c r="XCF56" s="138"/>
      <c r="XCG56" s="138"/>
      <c r="XCH56" s="138"/>
      <c r="XCI56" s="138"/>
      <c r="XCJ56" s="138"/>
      <c r="XCK56" s="138"/>
      <c r="XCL56" s="138"/>
      <c r="XCM56" s="138"/>
      <c r="XCN56" s="138"/>
      <c r="XCO56" s="138"/>
      <c r="XCP56" s="138"/>
      <c r="XCQ56" s="138"/>
    </row>
    <row r="57" spans="1:119 16303:16319" s="143" customFormat="1">
      <c r="D57" s="150"/>
      <c r="E57" s="151">
        <f t="shared" ref="E57:I57" si="3">+D55-E55</f>
        <v>0</v>
      </c>
      <c r="F57" s="150"/>
      <c r="G57" s="151">
        <f t="shared" si="3"/>
        <v>0</v>
      </c>
      <c r="H57" s="150"/>
      <c r="I57" s="151">
        <f t="shared" si="3"/>
        <v>0</v>
      </c>
      <c r="J57" s="150"/>
      <c r="K57" s="151">
        <f t="shared" ref="K57:O57" si="4">+J55-K55</f>
        <v>0</v>
      </c>
      <c r="L57" s="150"/>
      <c r="M57" s="151">
        <f t="shared" si="4"/>
        <v>0</v>
      </c>
      <c r="N57" s="150"/>
      <c r="O57" s="151">
        <f t="shared" si="4"/>
        <v>-0.33456600000499748</v>
      </c>
      <c r="P57" s="156"/>
      <c r="Q57" s="151">
        <f>+P55-Q55</f>
        <v>-0.33456600015051663</v>
      </c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I57" s="156"/>
      <c r="BJ57" s="156"/>
      <c r="BK57" s="156"/>
      <c r="BL57" s="156"/>
      <c r="BM57" s="156"/>
      <c r="BN57" s="156"/>
      <c r="BO57" s="156"/>
      <c r="BP57" s="156"/>
      <c r="BQ57" s="156"/>
      <c r="BR57" s="156"/>
      <c r="BS57" s="156"/>
      <c r="BT57" s="156"/>
      <c r="BU57" s="156"/>
      <c r="BV57" s="156"/>
      <c r="BW57" s="156"/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  <c r="CU57" s="156"/>
      <c r="CV57" s="156"/>
      <c r="CW57" s="156"/>
      <c r="CX57" s="156"/>
      <c r="CY57" s="156"/>
      <c r="CZ57" s="156"/>
      <c r="DA57" s="156"/>
      <c r="DB57" s="156"/>
      <c r="DC57" s="156"/>
      <c r="DD57" s="156"/>
      <c r="DE57" s="156"/>
      <c r="DF57" s="156"/>
      <c r="DG57" s="156"/>
      <c r="DH57" s="156"/>
      <c r="DI57" s="156"/>
      <c r="DJ57" s="156"/>
      <c r="DK57" s="156"/>
      <c r="DL57" s="156"/>
      <c r="DM57" s="156"/>
      <c r="DN57" s="156"/>
      <c r="DO57" s="156"/>
      <c r="XCA57" s="138"/>
      <c r="XCB57" s="138"/>
      <c r="XCC57" s="138"/>
      <c r="XCD57" s="138"/>
      <c r="XCE57" s="138"/>
      <c r="XCF57" s="138"/>
      <c r="XCG57" s="138"/>
      <c r="XCH57" s="138"/>
      <c r="XCI57" s="138"/>
      <c r="XCJ57" s="138"/>
      <c r="XCK57" s="138"/>
      <c r="XCL57" s="138"/>
      <c r="XCM57" s="138"/>
      <c r="XCN57" s="138"/>
      <c r="XCO57" s="138"/>
      <c r="XCP57" s="138"/>
      <c r="XCQ57" s="138"/>
    </row>
    <row r="58" spans="1:119 16303:16319" s="143" customFormat="1">
      <c r="D58" s="150"/>
      <c r="E58" s="151"/>
      <c r="F58" s="150">
        <f t="shared" ref="F58:O58" si="5">SUM(F28:F54)</f>
        <v>191036.6</v>
      </c>
      <c r="G58" s="151">
        <f t="shared" si="5"/>
        <v>0</v>
      </c>
      <c r="H58" s="150">
        <f t="shared" si="5"/>
        <v>280</v>
      </c>
      <c r="I58" s="151">
        <f t="shared" si="5"/>
        <v>852.1</v>
      </c>
      <c r="J58" s="150">
        <f t="shared" si="5"/>
        <v>100.35034</v>
      </c>
      <c r="K58" s="151">
        <f t="shared" si="5"/>
        <v>84.658339999999995</v>
      </c>
      <c r="L58" s="150">
        <f t="shared" si="5"/>
        <v>0</v>
      </c>
      <c r="M58" s="151">
        <f t="shared" si="5"/>
        <v>0</v>
      </c>
      <c r="N58" s="150">
        <f t="shared" si="5"/>
        <v>10000</v>
      </c>
      <c r="O58" s="151">
        <f t="shared" si="5"/>
        <v>0</v>
      </c>
      <c r="P58" s="156">
        <f>SUM(P26:P54)</f>
        <v>201416.95034000001</v>
      </c>
      <c r="Q58" s="156">
        <f>SUM(Q26:Q54)</f>
        <v>100370.09290600001</v>
      </c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  <c r="BB58" s="156"/>
      <c r="BC58" s="156"/>
      <c r="BD58" s="156"/>
      <c r="BE58" s="156"/>
      <c r="BF58" s="156"/>
      <c r="BG58" s="156"/>
      <c r="BH58" s="156"/>
      <c r="BI58" s="156"/>
      <c r="BJ58" s="156"/>
      <c r="BK58" s="156"/>
      <c r="BL58" s="156"/>
      <c r="BM58" s="156"/>
      <c r="BN58" s="156"/>
      <c r="BO58" s="156"/>
      <c r="BP58" s="156"/>
      <c r="BQ58" s="156"/>
      <c r="BR58" s="156"/>
      <c r="BS58" s="156"/>
      <c r="BT58" s="156"/>
      <c r="BU58" s="156"/>
      <c r="BV58" s="156"/>
      <c r="BW58" s="156"/>
      <c r="BX58" s="156"/>
      <c r="BY58" s="156"/>
      <c r="BZ58" s="156"/>
      <c r="CA58" s="156"/>
      <c r="CB58" s="156"/>
      <c r="CC58" s="156"/>
      <c r="CD58" s="156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  <c r="CT58" s="156"/>
      <c r="CU58" s="156"/>
      <c r="CV58" s="156"/>
      <c r="CW58" s="156"/>
      <c r="CX58" s="156"/>
      <c r="CY58" s="156"/>
      <c r="CZ58" s="156"/>
      <c r="DA58" s="156"/>
      <c r="DB58" s="156"/>
      <c r="DC58" s="156"/>
      <c r="DD58" s="156"/>
      <c r="DE58" s="156"/>
      <c r="DF58" s="156"/>
      <c r="DG58" s="156"/>
      <c r="DH58" s="156"/>
      <c r="DI58" s="156"/>
      <c r="DJ58" s="156"/>
      <c r="DK58" s="156"/>
      <c r="DL58" s="156"/>
      <c r="DM58" s="156"/>
      <c r="DN58" s="156"/>
      <c r="DO58" s="156"/>
      <c r="XCA58" s="138"/>
      <c r="XCB58" s="138"/>
      <c r="XCC58" s="138"/>
      <c r="XCD58" s="138"/>
      <c r="XCE58" s="138"/>
      <c r="XCF58" s="138"/>
      <c r="XCG58" s="138"/>
      <c r="XCH58" s="138"/>
      <c r="XCI58" s="138"/>
      <c r="XCJ58" s="138"/>
      <c r="XCK58" s="138"/>
      <c r="XCL58" s="138"/>
      <c r="XCM58" s="138"/>
      <c r="XCN58" s="138"/>
      <c r="XCO58" s="138"/>
      <c r="XCP58" s="138"/>
      <c r="XCQ58" s="138"/>
    </row>
    <row r="59" spans="1:119 16303:16319" s="143" customFormat="1">
      <c r="B59" s="140"/>
      <c r="D59" s="150"/>
      <c r="E59" s="151"/>
      <c r="F59" s="150"/>
      <c r="G59" s="151">
        <f t="shared" ref="G59:K59" si="6">+G58-F58</f>
        <v>-191036.6</v>
      </c>
      <c r="H59" s="150"/>
      <c r="I59" s="151">
        <f t="shared" si="6"/>
        <v>572.1</v>
      </c>
      <c r="J59" s="150"/>
      <c r="K59" s="151">
        <f t="shared" si="6"/>
        <v>-15.692000000000007</v>
      </c>
      <c r="L59" s="150"/>
      <c r="M59" s="151">
        <f t="shared" ref="M59:Q59" si="7">+M58-L58</f>
        <v>0</v>
      </c>
      <c r="N59" s="150"/>
      <c r="O59" s="151">
        <f t="shared" si="7"/>
        <v>-10000</v>
      </c>
      <c r="P59" s="156"/>
      <c r="Q59" s="151">
        <f t="shared" si="7"/>
        <v>-101046.85743400001</v>
      </c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  <c r="BC59" s="156"/>
      <c r="BD59" s="156"/>
      <c r="BE59" s="156"/>
      <c r="BF59" s="156"/>
      <c r="BG59" s="156"/>
      <c r="BH59" s="156"/>
      <c r="BI59" s="156"/>
      <c r="BJ59" s="156"/>
      <c r="BK59" s="156"/>
      <c r="BL59" s="156"/>
      <c r="BM59" s="156"/>
      <c r="BN59" s="156"/>
      <c r="BO59" s="156"/>
      <c r="BP59" s="156"/>
      <c r="BQ59" s="156"/>
      <c r="BR59" s="156"/>
      <c r="BS59" s="156"/>
      <c r="BT59" s="156"/>
      <c r="BU59" s="156"/>
      <c r="BV59" s="156"/>
      <c r="BW59" s="156"/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  <c r="CU59" s="156"/>
      <c r="CV59" s="156"/>
      <c r="CW59" s="156"/>
      <c r="CX59" s="156"/>
      <c r="CY59" s="156"/>
      <c r="CZ59" s="156"/>
      <c r="DA59" s="156"/>
      <c r="DB59" s="156"/>
      <c r="DC59" s="156"/>
      <c r="DD59" s="156"/>
      <c r="DE59" s="156"/>
      <c r="DF59" s="156"/>
      <c r="DG59" s="156"/>
      <c r="DH59" s="156"/>
      <c r="DI59" s="156"/>
      <c r="DJ59" s="156"/>
      <c r="DK59" s="156"/>
      <c r="DL59" s="156"/>
      <c r="DM59" s="156"/>
      <c r="DN59" s="156"/>
      <c r="DO59" s="156"/>
      <c r="XCA59" s="138"/>
      <c r="XCB59" s="138"/>
      <c r="XCC59" s="138"/>
      <c r="XCD59" s="138"/>
      <c r="XCE59" s="138"/>
      <c r="XCF59" s="138"/>
      <c r="XCG59" s="138"/>
      <c r="XCH59" s="138"/>
      <c r="XCI59" s="138"/>
      <c r="XCJ59" s="138"/>
      <c r="XCK59" s="138"/>
      <c r="XCL59" s="138"/>
      <c r="XCM59" s="138"/>
      <c r="XCN59" s="138"/>
      <c r="XCO59" s="138"/>
      <c r="XCP59" s="138"/>
      <c r="XCQ59" s="138"/>
    </row>
    <row r="60" spans="1:119 16303:16319" s="143" customFormat="1">
      <c r="D60" s="150"/>
      <c r="E60" s="151"/>
      <c r="F60" s="150"/>
      <c r="G60" s="151"/>
      <c r="H60" s="150"/>
      <c r="I60" s="151"/>
      <c r="J60" s="150"/>
      <c r="K60" s="151"/>
      <c r="L60" s="150"/>
      <c r="M60" s="151"/>
      <c r="N60" s="150"/>
      <c r="O60" s="151"/>
      <c r="P60" s="156"/>
      <c r="Q60" s="151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  <c r="AC60" s="156"/>
      <c r="AD60" s="156"/>
      <c r="AE60" s="156"/>
      <c r="AF60" s="156"/>
      <c r="AG60" s="156"/>
      <c r="AH60" s="156"/>
      <c r="AI60" s="156"/>
      <c r="AJ60" s="156"/>
      <c r="AK60" s="156"/>
      <c r="AL60" s="156"/>
      <c r="AM60" s="156"/>
      <c r="AN60" s="156"/>
      <c r="AO60" s="156"/>
      <c r="AP60" s="156"/>
      <c r="AQ60" s="156"/>
      <c r="AR60" s="156"/>
      <c r="AS60" s="156"/>
      <c r="AT60" s="156"/>
      <c r="AU60" s="156"/>
      <c r="AV60" s="156"/>
      <c r="AW60" s="156"/>
      <c r="AX60" s="156"/>
      <c r="AY60" s="156"/>
      <c r="AZ60" s="156"/>
      <c r="BA60" s="156"/>
      <c r="BB60" s="156"/>
      <c r="BC60" s="156"/>
      <c r="BD60" s="156"/>
      <c r="BE60" s="156"/>
      <c r="BF60" s="156"/>
      <c r="BG60" s="156"/>
      <c r="BH60" s="156"/>
      <c r="BI60" s="156"/>
      <c r="BJ60" s="156"/>
      <c r="BK60" s="156"/>
      <c r="BL60" s="156"/>
      <c r="BM60" s="156"/>
      <c r="BN60" s="156"/>
      <c r="BO60" s="156"/>
      <c r="BP60" s="156"/>
      <c r="BQ60" s="156"/>
      <c r="BR60" s="156"/>
      <c r="BS60" s="156"/>
      <c r="BT60" s="156"/>
      <c r="BU60" s="156"/>
      <c r="BV60" s="156"/>
      <c r="BW60" s="156"/>
      <c r="BX60" s="156"/>
      <c r="BY60" s="156"/>
      <c r="BZ60" s="156"/>
      <c r="CA60" s="156"/>
      <c r="CB60" s="156"/>
      <c r="CC60" s="156"/>
      <c r="CD60" s="156"/>
      <c r="CE60" s="156"/>
      <c r="CF60" s="156"/>
      <c r="CG60" s="156"/>
      <c r="CH60" s="156"/>
      <c r="CI60" s="156"/>
      <c r="CJ60" s="156"/>
      <c r="CK60" s="156"/>
      <c r="CL60" s="156"/>
      <c r="CM60" s="156"/>
      <c r="CN60" s="156"/>
      <c r="CO60" s="156"/>
      <c r="CP60" s="156"/>
      <c r="CQ60" s="156"/>
      <c r="CR60" s="156"/>
      <c r="CS60" s="156"/>
      <c r="CT60" s="156"/>
      <c r="CU60" s="156"/>
      <c r="CV60" s="156"/>
      <c r="CW60" s="156"/>
      <c r="CX60" s="156"/>
      <c r="CY60" s="156"/>
      <c r="CZ60" s="156"/>
      <c r="DA60" s="156"/>
      <c r="DB60" s="156"/>
      <c r="DC60" s="156"/>
      <c r="DD60" s="156"/>
      <c r="DE60" s="156"/>
      <c r="DF60" s="156"/>
      <c r="DG60" s="156"/>
      <c r="DH60" s="156"/>
      <c r="DI60" s="156"/>
      <c r="DJ60" s="156"/>
      <c r="DK60" s="156"/>
      <c r="DL60" s="156"/>
      <c r="DM60" s="156"/>
      <c r="DN60" s="156"/>
      <c r="DO60" s="156"/>
      <c r="XCA60" s="138"/>
      <c r="XCB60" s="138"/>
      <c r="XCC60" s="138"/>
      <c r="XCD60" s="138"/>
      <c r="XCE60" s="138"/>
      <c r="XCF60" s="138"/>
      <c r="XCG60" s="138"/>
      <c r="XCH60" s="138"/>
      <c r="XCI60" s="138"/>
      <c r="XCJ60" s="138"/>
      <c r="XCK60" s="138"/>
      <c r="XCL60" s="138"/>
      <c r="XCM60" s="138"/>
      <c r="XCN60" s="138"/>
      <c r="XCO60" s="138"/>
      <c r="XCP60" s="138"/>
      <c r="XCQ60" s="138"/>
    </row>
    <row r="61" spans="1:119 16303:16319" s="143" customFormat="1">
      <c r="XCA61" s="138"/>
      <c r="XCB61" s="138"/>
      <c r="XCC61" s="138"/>
      <c r="XCD61" s="138"/>
      <c r="XCE61" s="138"/>
      <c r="XCF61" s="138"/>
      <c r="XCG61" s="138"/>
      <c r="XCH61" s="138"/>
      <c r="XCI61" s="138"/>
      <c r="XCJ61" s="138"/>
      <c r="XCK61" s="138"/>
      <c r="XCL61" s="138"/>
      <c r="XCM61" s="138"/>
      <c r="XCN61" s="138"/>
      <c r="XCO61" s="138"/>
      <c r="XCP61" s="138"/>
      <c r="XCQ61" s="138"/>
    </row>
    <row r="62" spans="1:119 16303:16319" s="143" customFormat="1">
      <c r="XCA62" s="138"/>
      <c r="XCB62" s="138"/>
      <c r="XCC62" s="138"/>
      <c r="XCD62" s="138"/>
      <c r="XCE62" s="138"/>
      <c r="XCF62" s="138"/>
      <c r="XCG62" s="138"/>
      <c r="XCH62" s="138"/>
      <c r="XCI62" s="138"/>
      <c r="XCJ62" s="138"/>
      <c r="XCK62" s="138"/>
      <c r="XCL62" s="138"/>
      <c r="XCM62" s="138"/>
      <c r="XCN62" s="138"/>
      <c r="XCO62" s="138"/>
      <c r="XCP62" s="138"/>
      <c r="XCQ62" s="138"/>
    </row>
    <row r="63" spans="1:119 16303:16319" s="143" customFormat="1">
      <c r="XCA63" s="138"/>
      <c r="XCB63" s="138"/>
      <c r="XCC63" s="138"/>
      <c r="XCD63" s="138"/>
      <c r="XCE63" s="138"/>
      <c r="XCF63" s="138"/>
      <c r="XCG63" s="138"/>
      <c r="XCH63" s="138"/>
      <c r="XCI63" s="138"/>
      <c r="XCJ63" s="138"/>
      <c r="XCK63" s="138"/>
      <c r="XCL63" s="138"/>
      <c r="XCM63" s="138"/>
      <c r="XCN63" s="138"/>
      <c r="XCO63" s="138"/>
      <c r="XCP63" s="138"/>
      <c r="XCQ63" s="138"/>
    </row>
    <row r="64" spans="1:119 16303:16319" s="143" customFormat="1">
      <c r="XCA64" s="138"/>
      <c r="XCB64" s="138"/>
      <c r="XCC64" s="138"/>
      <c r="XCD64" s="138"/>
      <c r="XCE64" s="138"/>
      <c r="XCF64" s="138"/>
      <c r="XCG64" s="138"/>
      <c r="XCH64" s="138"/>
      <c r="XCI64" s="138"/>
      <c r="XCJ64" s="138"/>
      <c r="XCK64" s="138"/>
      <c r="XCL64" s="138"/>
      <c r="XCM64" s="138"/>
      <c r="XCN64" s="138"/>
      <c r="XCO64" s="138"/>
      <c r="XCP64" s="138"/>
      <c r="XCQ64" s="138"/>
    </row>
    <row r="65" spans="16303:16319" s="143" customFormat="1">
      <c r="XCA65" s="138"/>
      <c r="XCB65" s="138"/>
      <c r="XCC65" s="138"/>
      <c r="XCD65" s="138"/>
      <c r="XCE65" s="138"/>
      <c r="XCF65" s="138"/>
      <c r="XCG65" s="138"/>
      <c r="XCH65" s="138"/>
      <c r="XCI65" s="138"/>
      <c r="XCJ65" s="138"/>
      <c r="XCK65" s="138"/>
      <c r="XCL65" s="138"/>
      <c r="XCM65" s="138"/>
      <c r="XCN65" s="138"/>
      <c r="XCO65" s="138"/>
      <c r="XCP65" s="138"/>
      <c r="XCQ65" s="138"/>
    </row>
    <row r="66" spans="16303:16319" s="143" customFormat="1">
      <c r="XCA66" s="138"/>
      <c r="XCB66" s="138"/>
      <c r="XCC66" s="138"/>
      <c r="XCD66" s="138"/>
      <c r="XCE66" s="138"/>
      <c r="XCF66" s="138"/>
      <c r="XCG66" s="138"/>
      <c r="XCH66" s="138"/>
      <c r="XCI66" s="138"/>
      <c r="XCJ66" s="138"/>
      <c r="XCK66" s="138"/>
      <c r="XCL66" s="138"/>
      <c r="XCM66" s="138"/>
      <c r="XCN66" s="138"/>
      <c r="XCO66" s="138"/>
      <c r="XCP66" s="138"/>
      <c r="XCQ66" s="138"/>
    </row>
    <row r="67" spans="16303:16319" s="143" customFormat="1">
      <c r="XCA67" s="138"/>
      <c r="XCB67" s="138"/>
      <c r="XCC67" s="138"/>
      <c r="XCD67" s="138"/>
      <c r="XCE67" s="138"/>
      <c r="XCF67" s="138"/>
      <c r="XCG67" s="138"/>
      <c r="XCH67" s="138"/>
      <c r="XCI67" s="138"/>
      <c r="XCJ67" s="138"/>
      <c r="XCK67" s="138"/>
      <c r="XCL67" s="138"/>
      <c r="XCM67" s="138"/>
      <c r="XCN67" s="138"/>
      <c r="XCO67" s="138"/>
      <c r="XCP67" s="138"/>
      <c r="XCQ67" s="138"/>
    </row>
    <row r="68" spans="16303:16319" s="143" customFormat="1">
      <c r="XCA68" s="138"/>
      <c r="XCB68" s="138"/>
      <c r="XCC68" s="138"/>
      <c r="XCD68" s="138"/>
      <c r="XCE68" s="138"/>
      <c r="XCF68" s="138"/>
      <c r="XCG68" s="138"/>
      <c r="XCH68" s="138"/>
      <c r="XCI68" s="138"/>
      <c r="XCJ68" s="138"/>
      <c r="XCK68" s="138"/>
      <c r="XCL68" s="138"/>
      <c r="XCM68" s="138"/>
      <c r="XCN68" s="138"/>
      <c r="XCO68" s="138"/>
      <c r="XCP68" s="138"/>
      <c r="XCQ68" s="138"/>
    </row>
    <row r="69" spans="16303:16319" s="143" customFormat="1">
      <c r="XCA69" s="138"/>
      <c r="XCB69" s="138"/>
      <c r="XCC69" s="138"/>
      <c r="XCD69" s="138"/>
      <c r="XCE69" s="138"/>
      <c r="XCF69" s="138"/>
      <c r="XCG69" s="138"/>
      <c r="XCH69" s="138"/>
      <c r="XCI69" s="138"/>
      <c r="XCJ69" s="138"/>
      <c r="XCK69" s="138"/>
      <c r="XCL69" s="138"/>
      <c r="XCM69" s="138"/>
      <c r="XCN69" s="138"/>
      <c r="XCO69" s="138"/>
      <c r="XCP69" s="138"/>
      <c r="XCQ69" s="138"/>
    </row>
    <row r="70" spans="16303:16319" s="143" customFormat="1">
      <c r="XCA70" s="138"/>
      <c r="XCB70" s="138"/>
      <c r="XCC70" s="138"/>
      <c r="XCD70" s="138"/>
      <c r="XCE70" s="138"/>
      <c r="XCF70" s="138"/>
      <c r="XCG70" s="138"/>
      <c r="XCH70" s="138"/>
      <c r="XCI70" s="138"/>
      <c r="XCJ70" s="138"/>
      <c r="XCK70" s="138"/>
      <c r="XCL70" s="138"/>
      <c r="XCM70" s="138"/>
      <c r="XCN70" s="138"/>
      <c r="XCO70" s="138"/>
      <c r="XCP70" s="138"/>
      <c r="XCQ70" s="138"/>
    </row>
    <row r="71" spans="16303:16319" s="143" customFormat="1">
      <c r="XCA71" s="138"/>
      <c r="XCB71" s="138"/>
      <c r="XCC71" s="138"/>
      <c r="XCD71" s="138"/>
      <c r="XCE71" s="138"/>
      <c r="XCF71" s="138"/>
      <c r="XCG71" s="138"/>
      <c r="XCH71" s="138"/>
      <c r="XCI71" s="138"/>
      <c r="XCJ71" s="138"/>
      <c r="XCK71" s="138"/>
      <c r="XCL71" s="138"/>
      <c r="XCM71" s="138"/>
      <c r="XCN71" s="138"/>
      <c r="XCO71" s="138"/>
      <c r="XCP71" s="138"/>
      <c r="XCQ71" s="138"/>
    </row>
    <row r="72" spans="16303:16319" s="143" customFormat="1">
      <c r="XCA72" s="138"/>
      <c r="XCB72" s="138"/>
      <c r="XCC72" s="138"/>
      <c r="XCD72" s="138"/>
      <c r="XCE72" s="138"/>
      <c r="XCF72" s="138"/>
      <c r="XCG72" s="138"/>
      <c r="XCH72" s="138"/>
      <c r="XCI72" s="138"/>
      <c r="XCJ72" s="138"/>
      <c r="XCK72" s="138"/>
      <c r="XCL72" s="138"/>
      <c r="XCM72" s="138"/>
      <c r="XCN72" s="138"/>
      <c r="XCO72" s="138"/>
      <c r="XCP72" s="138"/>
      <c r="XCQ72" s="138"/>
    </row>
    <row r="73" spans="16303:16319" s="143" customFormat="1">
      <c r="XCA73" s="138"/>
      <c r="XCB73" s="138"/>
      <c r="XCC73" s="138"/>
      <c r="XCD73" s="138"/>
      <c r="XCE73" s="138"/>
      <c r="XCF73" s="138"/>
      <c r="XCG73" s="138"/>
      <c r="XCH73" s="138"/>
      <c r="XCI73" s="138"/>
      <c r="XCJ73" s="138"/>
      <c r="XCK73" s="138"/>
      <c r="XCL73" s="138"/>
      <c r="XCM73" s="138"/>
      <c r="XCN73" s="138"/>
      <c r="XCO73" s="138"/>
      <c r="XCP73" s="138"/>
      <c r="XCQ73" s="138"/>
    </row>
    <row r="74" spans="16303:16319" s="143" customFormat="1">
      <c r="XCA74" s="138"/>
      <c r="XCB74" s="138"/>
      <c r="XCC74" s="138"/>
      <c r="XCD74" s="138"/>
      <c r="XCE74" s="138"/>
      <c r="XCF74" s="138"/>
      <c r="XCG74" s="138"/>
      <c r="XCH74" s="138"/>
      <c r="XCI74" s="138"/>
      <c r="XCJ74" s="138"/>
      <c r="XCK74" s="138"/>
      <c r="XCL74" s="138"/>
      <c r="XCM74" s="138"/>
      <c r="XCN74" s="138"/>
      <c r="XCO74" s="138"/>
      <c r="XCP74" s="138"/>
      <c r="XCQ74" s="138"/>
    </row>
    <row r="75" spans="16303:16319" s="143" customFormat="1">
      <c r="XCA75" s="138"/>
      <c r="XCB75" s="138"/>
      <c r="XCC75" s="138"/>
      <c r="XCD75" s="138"/>
      <c r="XCE75" s="138"/>
      <c r="XCF75" s="138"/>
      <c r="XCG75" s="138"/>
      <c r="XCH75" s="138"/>
      <c r="XCI75" s="138"/>
      <c r="XCJ75" s="138"/>
      <c r="XCK75" s="138"/>
      <c r="XCL75" s="138"/>
      <c r="XCM75" s="138"/>
      <c r="XCN75" s="138"/>
      <c r="XCO75" s="138"/>
      <c r="XCP75" s="138"/>
      <c r="XCQ75" s="138"/>
    </row>
    <row r="76" spans="16303:16319" s="143" customFormat="1">
      <c r="XCA76" s="138"/>
      <c r="XCB76" s="138"/>
      <c r="XCC76" s="138"/>
      <c r="XCD76" s="138"/>
      <c r="XCE76" s="138"/>
      <c r="XCF76" s="138"/>
      <c r="XCG76" s="138"/>
      <c r="XCH76" s="138"/>
      <c r="XCI76" s="138"/>
      <c r="XCJ76" s="138"/>
      <c r="XCK76" s="138"/>
      <c r="XCL76" s="138"/>
      <c r="XCM76" s="138"/>
      <c r="XCN76" s="138"/>
      <c r="XCO76" s="138"/>
      <c r="XCP76" s="138"/>
      <c r="XCQ76" s="138"/>
    </row>
    <row r="77" spans="16303:16319" s="143" customFormat="1">
      <c r="XCA77" s="138"/>
      <c r="XCB77" s="138"/>
      <c r="XCC77" s="138"/>
      <c r="XCD77" s="138"/>
      <c r="XCE77" s="138"/>
      <c r="XCF77" s="138"/>
      <c r="XCG77" s="138"/>
      <c r="XCH77" s="138"/>
      <c r="XCI77" s="138"/>
      <c r="XCJ77" s="138"/>
      <c r="XCK77" s="138"/>
      <c r="XCL77" s="138"/>
      <c r="XCM77" s="138"/>
      <c r="XCN77" s="138"/>
      <c r="XCO77" s="138"/>
      <c r="XCP77" s="138"/>
      <c r="XCQ77" s="138"/>
    </row>
    <row r="78" spans="16303:16319" s="143" customFormat="1">
      <c r="XCA78" s="138"/>
      <c r="XCB78" s="138"/>
      <c r="XCC78" s="138"/>
      <c r="XCD78" s="138"/>
      <c r="XCE78" s="138"/>
      <c r="XCF78" s="138"/>
      <c r="XCG78" s="138"/>
      <c r="XCH78" s="138"/>
      <c r="XCI78" s="138"/>
      <c r="XCJ78" s="138"/>
      <c r="XCK78" s="138"/>
      <c r="XCL78" s="138"/>
      <c r="XCM78" s="138"/>
      <c r="XCN78" s="138"/>
      <c r="XCO78" s="138"/>
      <c r="XCP78" s="138"/>
      <c r="XCQ78" s="138"/>
    </row>
    <row r="79" spans="16303:16319" s="143" customFormat="1">
      <c r="XCA79" s="138"/>
      <c r="XCB79" s="138"/>
      <c r="XCC79" s="138"/>
      <c r="XCD79" s="138"/>
      <c r="XCE79" s="138"/>
      <c r="XCF79" s="138"/>
      <c r="XCG79" s="138"/>
      <c r="XCH79" s="138"/>
      <c r="XCI79" s="138"/>
      <c r="XCJ79" s="138"/>
      <c r="XCK79" s="138"/>
      <c r="XCL79" s="138"/>
      <c r="XCM79" s="138"/>
      <c r="XCN79" s="138"/>
      <c r="XCO79" s="138"/>
      <c r="XCP79" s="138"/>
      <c r="XCQ79" s="138"/>
    </row>
    <row r="80" spans="16303:16319" s="143" customFormat="1">
      <c r="XCA80" s="138"/>
      <c r="XCB80" s="138"/>
      <c r="XCC80" s="138"/>
      <c r="XCD80" s="138"/>
      <c r="XCE80" s="138"/>
      <c r="XCF80" s="138"/>
      <c r="XCG80" s="138"/>
      <c r="XCH80" s="138"/>
      <c r="XCI80" s="138"/>
      <c r="XCJ80" s="138"/>
      <c r="XCK80" s="138"/>
      <c r="XCL80" s="138"/>
      <c r="XCM80" s="138"/>
      <c r="XCN80" s="138"/>
      <c r="XCO80" s="138"/>
      <c r="XCP80" s="138"/>
      <c r="XCQ80" s="138"/>
    </row>
    <row r="81" spans="16303:16319" s="143" customFormat="1">
      <c r="XCA81" s="138"/>
      <c r="XCB81" s="138"/>
      <c r="XCC81" s="138"/>
      <c r="XCD81" s="138"/>
      <c r="XCE81" s="138"/>
      <c r="XCF81" s="138"/>
      <c r="XCG81" s="138"/>
      <c r="XCH81" s="138"/>
      <c r="XCI81" s="138"/>
      <c r="XCJ81" s="138"/>
      <c r="XCK81" s="138"/>
      <c r="XCL81" s="138"/>
      <c r="XCM81" s="138"/>
      <c r="XCN81" s="138"/>
      <c r="XCO81" s="138"/>
      <c r="XCP81" s="138"/>
      <c r="XCQ81" s="138"/>
    </row>
    <row r="82" spans="16303:16319" s="143" customFormat="1">
      <c r="XCA82" s="138"/>
      <c r="XCB82" s="138"/>
      <c r="XCC82" s="138"/>
      <c r="XCD82" s="138"/>
      <c r="XCE82" s="138"/>
      <c r="XCF82" s="138"/>
      <c r="XCG82" s="138"/>
      <c r="XCH82" s="138"/>
      <c r="XCI82" s="138"/>
      <c r="XCJ82" s="138"/>
      <c r="XCK82" s="138"/>
      <c r="XCL82" s="138"/>
      <c r="XCM82" s="138"/>
      <c r="XCN82" s="138"/>
      <c r="XCO82" s="138"/>
      <c r="XCP82" s="138"/>
      <c r="XCQ82" s="138"/>
    </row>
    <row r="83" spans="16303:16319" s="143" customFormat="1">
      <c r="XCA83" s="138"/>
      <c r="XCB83" s="138"/>
      <c r="XCC83" s="138"/>
      <c r="XCD83" s="138"/>
      <c r="XCE83" s="138"/>
      <c r="XCF83" s="138"/>
      <c r="XCG83" s="138"/>
      <c r="XCH83" s="138"/>
      <c r="XCI83" s="138"/>
      <c r="XCJ83" s="138"/>
      <c r="XCK83" s="138"/>
      <c r="XCL83" s="138"/>
      <c r="XCM83" s="138"/>
      <c r="XCN83" s="138"/>
      <c r="XCO83" s="138"/>
      <c r="XCP83" s="138"/>
      <c r="XCQ83" s="138"/>
    </row>
    <row r="84" spans="16303:16319" s="143" customFormat="1">
      <c r="XCA84" s="138"/>
      <c r="XCB84" s="138"/>
      <c r="XCC84" s="138"/>
      <c r="XCD84" s="138"/>
      <c r="XCE84" s="138"/>
      <c r="XCF84" s="138"/>
      <c r="XCG84" s="138"/>
      <c r="XCH84" s="138"/>
      <c r="XCI84" s="138"/>
      <c r="XCJ84" s="138"/>
      <c r="XCK84" s="138"/>
      <c r="XCL84" s="138"/>
      <c r="XCM84" s="138"/>
      <c r="XCN84" s="138"/>
      <c r="XCO84" s="138"/>
      <c r="XCP84" s="138"/>
      <c r="XCQ84" s="138"/>
    </row>
    <row r="85" spans="16303:16319" s="143" customFormat="1">
      <c r="XCA85" s="138"/>
      <c r="XCB85" s="138"/>
      <c r="XCC85" s="138"/>
      <c r="XCD85" s="138"/>
      <c r="XCE85" s="138"/>
      <c r="XCF85" s="138"/>
      <c r="XCG85" s="138"/>
      <c r="XCH85" s="138"/>
      <c r="XCI85" s="138"/>
      <c r="XCJ85" s="138"/>
      <c r="XCK85" s="138"/>
      <c r="XCL85" s="138"/>
      <c r="XCM85" s="138"/>
      <c r="XCN85" s="138"/>
      <c r="XCO85" s="138"/>
      <c r="XCP85" s="138"/>
      <c r="XCQ85" s="138"/>
    </row>
    <row r="86" spans="16303:16319" s="143" customFormat="1">
      <c r="XCA86" s="138"/>
      <c r="XCB86" s="138"/>
      <c r="XCC86" s="138"/>
      <c r="XCD86" s="138"/>
      <c r="XCE86" s="138"/>
      <c r="XCF86" s="138"/>
      <c r="XCG86" s="138"/>
      <c r="XCH86" s="138"/>
      <c r="XCI86" s="138"/>
      <c r="XCJ86" s="138"/>
      <c r="XCK86" s="138"/>
      <c r="XCL86" s="138"/>
      <c r="XCM86" s="138"/>
      <c r="XCN86" s="138"/>
      <c r="XCO86" s="138"/>
      <c r="XCP86" s="138"/>
      <c r="XCQ86" s="138"/>
    </row>
    <row r="87" spans="16303:16319" s="143" customFormat="1">
      <c r="XCA87" s="138"/>
      <c r="XCB87" s="138"/>
      <c r="XCC87" s="138"/>
      <c r="XCD87" s="138"/>
      <c r="XCE87" s="138"/>
      <c r="XCF87" s="138"/>
      <c r="XCG87" s="138"/>
      <c r="XCH87" s="138"/>
      <c r="XCI87" s="138"/>
      <c r="XCJ87" s="138"/>
      <c r="XCK87" s="138"/>
      <c r="XCL87" s="138"/>
      <c r="XCM87" s="138"/>
      <c r="XCN87" s="138"/>
      <c r="XCO87" s="138"/>
      <c r="XCP87" s="138"/>
      <c r="XCQ87" s="138"/>
    </row>
    <row r="88" spans="16303:16319" s="143" customFormat="1">
      <c r="XCA88" s="138"/>
      <c r="XCB88" s="138"/>
      <c r="XCC88" s="138"/>
      <c r="XCD88" s="138"/>
      <c r="XCE88" s="138"/>
      <c r="XCF88" s="138"/>
      <c r="XCG88" s="138"/>
      <c r="XCH88" s="138"/>
      <c r="XCI88" s="138"/>
      <c r="XCJ88" s="138"/>
      <c r="XCK88" s="138"/>
      <c r="XCL88" s="138"/>
      <c r="XCM88" s="138"/>
      <c r="XCN88" s="138"/>
      <c r="XCO88" s="138"/>
      <c r="XCP88" s="138"/>
      <c r="XCQ88" s="138"/>
    </row>
    <row r="89" spans="16303:16319" s="143" customFormat="1">
      <c r="XCA89" s="138"/>
      <c r="XCB89" s="138"/>
      <c r="XCC89" s="138"/>
      <c r="XCD89" s="138"/>
      <c r="XCE89" s="138"/>
      <c r="XCF89" s="138"/>
      <c r="XCG89" s="138"/>
      <c r="XCH89" s="138"/>
      <c r="XCI89" s="138"/>
      <c r="XCJ89" s="138"/>
      <c r="XCK89" s="138"/>
      <c r="XCL89" s="138"/>
      <c r="XCM89" s="138"/>
      <c r="XCN89" s="138"/>
      <c r="XCO89" s="138"/>
      <c r="XCP89" s="138"/>
      <c r="XCQ89" s="138"/>
    </row>
    <row r="90" spans="16303:16319" s="143" customFormat="1">
      <c r="XCA90" s="138"/>
      <c r="XCB90" s="138"/>
      <c r="XCC90" s="138"/>
      <c r="XCD90" s="138"/>
      <c r="XCE90" s="138"/>
      <c r="XCF90" s="138"/>
      <c r="XCG90" s="138"/>
      <c r="XCH90" s="138"/>
      <c r="XCI90" s="138"/>
      <c r="XCJ90" s="138"/>
      <c r="XCK90" s="138"/>
      <c r="XCL90" s="138"/>
      <c r="XCM90" s="138"/>
      <c r="XCN90" s="138"/>
      <c r="XCO90" s="138"/>
      <c r="XCP90" s="138"/>
      <c r="XCQ90" s="138"/>
    </row>
    <row r="91" spans="16303:16319" s="143" customFormat="1">
      <c r="XCA91" s="138"/>
      <c r="XCB91" s="138"/>
      <c r="XCC91" s="138"/>
      <c r="XCD91" s="138"/>
      <c r="XCE91" s="138"/>
      <c r="XCF91" s="138"/>
      <c r="XCG91" s="138"/>
      <c r="XCH91" s="138"/>
      <c r="XCI91" s="138"/>
      <c r="XCJ91" s="138"/>
      <c r="XCK91" s="138"/>
      <c r="XCL91" s="138"/>
      <c r="XCM91" s="138"/>
      <c r="XCN91" s="138"/>
      <c r="XCO91" s="138"/>
      <c r="XCP91" s="138"/>
      <c r="XCQ91" s="138"/>
    </row>
    <row r="92" spans="16303:16319" s="143" customFormat="1">
      <c r="XCA92" s="138"/>
      <c r="XCB92" s="138"/>
      <c r="XCC92" s="138"/>
      <c r="XCD92" s="138"/>
      <c r="XCE92" s="138"/>
      <c r="XCF92" s="138"/>
      <c r="XCG92" s="138"/>
      <c r="XCH92" s="138"/>
      <c r="XCI92" s="138"/>
      <c r="XCJ92" s="138"/>
      <c r="XCK92" s="138"/>
      <c r="XCL92" s="138"/>
      <c r="XCM92" s="138"/>
      <c r="XCN92" s="138"/>
      <c r="XCO92" s="138"/>
      <c r="XCP92" s="138"/>
      <c r="XCQ92" s="138"/>
    </row>
    <row r="93" spans="16303:16319" s="143" customFormat="1">
      <c r="XCA93" s="138"/>
      <c r="XCB93" s="138"/>
      <c r="XCC93" s="138"/>
      <c r="XCD93" s="138"/>
      <c r="XCE93" s="138"/>
      <c r="XCF93" s="138"/>
      <c r="XCG93" s="138"/>
      <c r="XCH93" s="138"/>
      <c r="XCI93" s="138"/>
      <c r="XCJ93" s="138"/>
      <c r="XCK93" s="138"/>
      <c r="XCL93" s="138"/>
      <c r="XCM93" s="138"/>
      <c r="XCN93" s="138"/>
      <c r="XCO93" s="138"/>
      <c r="XCP93" s="138"/>
      <c r="XCQ93" s="138"/>
    </row>
    <row r="94" spans="16303:16319" s="143" customFormat="1">
      <c r="XCA94" s="138"/>
      <c r="XCB94" s="138"/>
      <c r="XCC94" s="138"/>
      <c r="XCD94" s="138"/>
      <c r="XCE94" s="138"/>
      <c r="XCF94" s="138"/>
      <c r="XCG94" s="138"/>
      <c r="XCH94" s="138"/>
      <c r="XCI94" s="138"/>
      <c r="XCJ94" s="138"/>
      <c r="XCK94" s="138"/>
      <c r="XCL94" s="138"/>
      <c r="XCM94" s="138"/>
      <c r="XCN94" s="138"/>
      <c r="XCO94" s="138"/>
      <c r="XCP94" s="138"/>
      <c r="XCQ94" s="138"/>
    </row>
    <row r="95" spans="16303:16319" s="143" customFormat="1">
      <c r="XCA95" s="138"/>
      <c r="XCB95" s="138"/>
      <c r="XCC95" s="138"/>
      <c r="XCD95" s="138"/>
      <c r="XCE95" s="138"/>
      <c r="XCF95" s="138"/>
      <c r="XCG95" s="138"/>
      <c r="XCH95" s="138"/>
      <c r="XCI95" s="138"/>
      <c r="XCJ95" s="138"/>
      <c r="XCK95" s="138"/>
      <c r="XCL95" s="138"/>
      <c r="XCM95" s="138"/>
      <c r="XCN95" s="138"/>
      <c r="XCO95" s="138"/>
      <c r="XCP95" s="138"/>
      <c r="XCQ95" s="138"/>
    </row>
    <row r="96" spans="16303:16319" s="143" customFormat="1">
      <c r="XCA96" s="138"/>
      <c r="XCB96" s="138"/>
      <c r="XCC96" s="138"/>
      <c r="XCD96" s="138"/>
      <c r="XCE96" s="138"/>
      <c r="XCF96" s="138"/>
      <c r="XCG96" s="138"/>
      <c r="XCH96" s="138"/>
      <c r="XCI96" s="138"/>
      <c r="XCJ96" s="138"/>
      <c r="XCK96" s="138"/>
      <c r="XCL96" s="138"/>
      <c r="XCM96" s="138"/>
      <c r="XCN96" s="138"/>
      <c r="XCO96" s="138"/>
      <c r="XCP96" s="138"/>
      <c r="XCQ96" s="138"/>
    </row>
    <row r="97" spans="16303:16319" s="143" customFormat="1">
      <c r="XCA97" s="138"/>
      <c r="XCB97" s="138"/>
      <c r="XCC97" s="138"/>
      <c r="XCD97" s="138"/>
      <c r="XCE97" s="138"/>
      <c r="XCF97" s="138"/>
      <c r="XCG97" s="138"/>
      <c r="XCH97" s="138"/>
      <c r="XCI97" s="138"/>
      <c r="XCJ97" s="138"/>
      <c r="XCK97" s="138"/>
      <c r="XCL97" s="138"/>
      <c r="XCM97" s="138"/>
      <c r="XCN97" s="138"/>
      <c r="XCO97" s="138"/>
      <c r="XCP97" s="138"/>
      <c r="XCQ97" s="138"/>
    </row>
    <row r="98" spans="16303:16319" s="143" customFormat="1">
      <c r="XCA98" s="138"/>
      <c r="XCB98" s="138"/>
      <c r="XCC98" s="138"/>
      <c r="XCD98" s="138"/>
      <c r="XCE98" s="138"/>
      <c r="XCF98" s="138"/>
      <c r="XCG98" s="138"/>
      <c r="XCH98" s="138"/>
      <c r="XCI98" s="138"/>
      <c r="XCJ98" s="138"/>
      <c r="XCK98" s="138"/>
      <c r="XCL98" s="138"/>
      <c r="XCM98" s="138"/>
      <c r="XCN98" s="138"/>
      <c r="XCO98" s="138"/>
      <c r="XCP98" s="138"/>
      <c r="XCQ98" s="138"/>
    </row>
    <row r="99" spans="16303:16319" s="143" customFormat="1">
      <c r="XCA99" s="138"/>
      <c r="XCB99" s="138"/>
      <c r="XCC99" s="138"/>
      <c r="XCD99" s="138"/>
      <c r="XCE99" s="138"/>
      <c r="XCF99" s="138"/>
      <c r="XCG99" s="138"/>
      <c r="XCH99" s="138"/>
      <c r="XCI99" s="138"/>
      <c r="XCJ99" s="138"/>
      <c r="XCK99" s="138"/>
      <c r="XCL99" s="138"/>
      <c r="XCM99" s="138"/>
      <c r="XCN99" s="138"/>
      <c r="XCO99" s="138"/>
      <c r="XCP99" s="138"/>
      <c r="XCQ99" s="138"/>
    </row>
    <row r="100" spans="16303:16319" s="143" customFormat="1">
      <c r="XCA100" s="138"/>
      <c r="XCB100" s="138"/>
      <c r="XCC100" s="138"/>
      <c r="XCD100" s="138"/>
      <c r="XCE100" s="138"/>
      <c r="XCF100" s="138"/>
      <c r="XCG100" s="138"/>
      <c r="XCH100" s="138"/>
      <c r="XCI100" s="138"/>
      <c r="XCJ100" s="138"/>
      <c r="XCK100" s="138"/>
      <c r="XCL100" s="138"/>
      <c r="XCM100" s="138"/>
      <c r="XCN100" s="138"/>
      <c r="XCO100" s="138"/>
      <c r="XCP100" s="138"/>
      <c r="XCQ100" s="138"/>
    </row>
    <row r="101" spans="16303:16319" s="143" customFormat="1">
      <c r="XCA101" s="138"/>
      <c r="XCB101" s="138"/>
      <c r="XCC101" s="138"/>
      <c r="XCD101" s="138"/>
      <c r="XCE101" s="138"/>
      <c r="XCF101" s="138"/>
      <c r="XCG101" s="138"/>
      <c r="XCH101" s="138"/>
      <c r="XCI101" s="138"/>
      <c r="XCJ101" s="138"/>
      <c r="XCK101" s="138"/>
      <c r="XCL101" s="138"/>
      <c r="XCM101" s="138"/>
      <c r="XCN101" s="138"/>
      <c r="XCO101" s="138"/>
      <c r="XCP101" s="138"/>
      <c r="XCQ101" s="138"/>
    </row>
    <row r="102" spans="16303:16319" s="143" customFormat="1">
      <c r="XCA102" s="138"/>
      <c r="XCB102" s="138"/>
      <c r="XCC102" s="138"/>
      <c r="XCD102" s="138"/>
      <c r="XCE102" s="138"/>
      <c r="XCF102" s="138"/>
      <c r="XCG102" s="138"/>
      <c r="XCH102" s="138"/>
      <c r="XCI102" s="138"/>
      <c r="XCJ102" s="138"/>
      <c r="XCK102" s="138"/>
      <c r="XCL102" s="138"/>
      <c r="XCM102" s="138"/>
      <c r="XCN102" s="138"/>
      <c r="XCO102" s="138"/>
      <c r="XCP102" s="138"/>
      <c r="XCQ102" s="138"/>
    </row>
    <row r="103" spans="16303:16319" s="143" customFormat="1">
      <c r="XCA103" s="138"/>
      <c r="XCB103" s="138"/>
      <c r="XCC103" s="138"/>
      <c r="XCD103" s="138"/>
      <c r="XCE103" s="138"/>
      <c r="XCF103" s="138"/>
      <c r="XCG103" s="138"/>
      <c r="XCH103" s="138"/>
      <c r="XCI103" s="138"/>
      <c r="XCJ103" s="138"/>
      <c r="XCK103" s="138"/>
      <c r="XCL103" s="138"/>
      <c r="XCM103" s="138"/>
      <c r="XCN103" s="138"/>
      <c r="XCO103" s="138"/>
      <c r="XCP103" s="138"/>
      <c r="XCQ103" s="138"/>
    </row>
    <row r="104" spans="16303:16319" s="143" customFormat="1">
      <c r="XCA104" s="138"/>
      <c r="XCB104" s="138"/>
      <c r="XCC104" s="138"/>
      <c r="XCD104" s="138"/>
      <c r="XCE104" s="138"/>
      <c r="XCF104" s="138"/>
      <c r="XCG104" s="138"/>
      <c r="XCH104" s="138"/>
      <c r="XCI104" s="138"/>
      <c r="XCJ104" s="138"/>
      <c r="XCK104" s="138"/>
      <c r="XCL104" s="138"/>
      <c r="XCM104" s="138"/>
      <c r="XCN104" s="138"/>
      <c r="XCO104" s="138"/>
      <c r="XCP104" s="138"/>
      <c r="XCQ104" s="138"/>
    </row>
    <row r="105" spans="16303:16319" s="143" customFormat="1">
      <c r="XCA105" s="138"/>
      <c r="XCB105" s="138"/>
      <c r="XCC105" s="138"/>
      <c r="XCD105" s="138"/>
      <c r="XCE105" s="138"/>
      <c r="XCF105" s="138"/>
      <c r="XCG105" s="138"/>
      <c r="XCH105" s="138"/>
      <c r="XCI105" s="138"/>
      <c r="XCJ105" s="138"/>
      <c r="XCK105" s="138"/>
      <c r="XCL105" s="138"/>
      <c r="XCM105" s="138"/>
      <c r="XCN105" s="138"/>
      <c r="XCO105" s="138"/>
      <c r="XCP105" s="138"/>
      <c r="XCQ105" s="138"/>
    </row>
    <row r="106" spans="16303:16319" s="143" customFormat="1">
      <c r="XCA106" s="138"/>
      <c r="XCB106" s="138"/>
      <c r="XCC106" s="138"/>
      <c r="XCD106" s="138"/>
      <c r="XCE106" s="138"/>
      <c r="XCF106" s="138"/>
      <c r="XCG106" s="138"/>
      <c r="XCH106" s="138"/>
      <c r="XCI106" s="138"/>
      <c r="XCJ106" s="138"/>
      <c r="XCK106" s="138"/>
      <c r="XCL106" s="138"/>
      <c r="XCM106" s="138"/>
      <c r="XCN106" s="138"/>
      <c r="XCO106" s="138"/>
      <c r="XCP106" s="138"/>
      <c r="XCQ106" s="138"/>
    </row>
    <row r="107" spans="16303:16319" s="143" customFormat="1">
      <c r="XCA107" s="138"/>
      <c r="XCB107" s="138"/>
      <c r="XCC107" s="138"/>
      <c r="XCD107" s="138"/>
      <c r="XCE107" s="138"/>
      <c r="XCF107" s="138"/>
      <c r="XCG107" s="138"/>
      <c r="XCH107" s="138"/>
      <c r="XCI107" s="138"/>
      <c r="XCJ107" s="138"/>
      <c r="XCK107" s="138"/>
      <c r="XCL107" s="138"/>
      <c r="XCM107" s="138"/>
      <c r="XCN107" s="138"/>
      <c r="XCO107" s="138"/>
      <c r="XCP107" s="138"/>
      <c r="XCQ107" s="138"/>
    </row>
    <row r="108" spans="16303:16319" s="143" customFormat="1">
      <c r="XCA108" s="138"/>
      <c r="XCB108" s="138"/>
      <c r="XCC108" s="138"/>
      <c r="XCD108" s="138"/>
      <c r="XCE108" s="138"/>
      <c r="XCF108" s="138"/>
      <c r="XCG108" s="138"/>
      <c r="XCH108" s="138"/>
      <c r="XCI108" s="138"/>
      <c r="XCJ108" s="138"/>
      <c r="XCK108" s="138"/>
      <c r="XCL108" s="138"/>
      <c r="XCM108" s="138"/>
      <c r="XCN108" s="138"/>
      <c r="XCO108" s="138"/>
      <c r="XCP108" s="138"/>
      <c r="XCQ108" s="138"/>
    </row>
    <row r="109" spans="16303:16319" s="143" customFormat="1">
      <c r="XCA109" s="138"/>
      <c r="XCB109" s="138"/>
      <c r="XCC109" s="138"/>
      <c r="XCD109" s="138"/>
      <c r="XCE109" s="138"/>
      <c r="XCF109" s="138"/>
      <c r="XCG109" s="138"/>
      <c r="XCH109" s="138"/>
      <c r="XCI109" s="138"/>
      <c r="XCJ109" s="138"/>
      <c r="XCK109" s="138"/>
      <c r="XCL109" s="138"/>
      <c r="XCM109" s="138"/>
      <c r="XCN109" s="138"/>
      <c r="XCO109" s="138"/>
      <c r="XCP109" s="138"/>
      <c r="XCQ109" s="138"/>
    </row>
    <row r="110" spans="16303:16319" s="143" customFormat="1">
      <c r="XCA110" s="138"/>
      <c r="XCB110" s="138"/>
      <c r="XCC110" s="138"/>
      <c r="XCD110" s="138"/>
      <c r="XCE110" s="138"/>
      <c r="XCF110" s="138"/>
      <c r="XCG110" s="138"/>
      <c r="XCH110" s="138"/>
      <c r="XCI110" s="138"/>
      <c r="XCJ110" s="138"/>
      <c r="XCK110" s="138"/>
      <c r="XCL110" s="138"/>
      <c r="XCM110" s="138"/>
      <c r="XCN110" s="138"/>
      <c r="XCO110" s="138"/>
      <c r="XCP110" s="138"/>
      <c r="XCQ110" s="138"/>
    </row>
    <row r="111" spans="16303:16319" s="143" customFormat="1">
      <c r="XCA111" s="138"/>
      <c r="XCB111" s="138"/>
      <c r="XCC111" s="138"/>
      <c r="XCD111" s="138"/>
      <c r="XCE111" s="138"/>
      <c r="XCF111" s="138"/>
      <c r="XCG111" s="138"/>
      <c r="XCH111" s="138"/>
      <c r="XCI111" s="138"/>
      <c r="XCJ111" s="138"/>
      <c r="XCK111" s="138"/>
      <c r="XCL111" s="138"/>
      <c r="XCM111" s="138"/>
      <c r="XCN111" s="138"/>
      <c r="XCO111" s="138"/>
      <c r="XCP111" s="138"/>
      <c r="XCQ111" s="138"/>
    </row>
    <row r="112" spans="16303:16319" s="143" customFormat="1">
      <c r="XCA112" s="138"/>
      <c r="XCB112" s="138"/>
      <c r="XCC112" s="138"/>
      <c r="XCD112" s="138"/>
      <c r="XCE112" s="138"/>
      <c r="XCF112" s="138"/>
      <c r="XCG112" s="138"/>
      <c r="XCH112" s="138"/>
      <c r="XCI112" s="138"/>
      <c r="XCJ112" s="138"/>
      <c r="XCK112" s="138"/>
      <c r="XCL112" s="138"/>
      <c r="XCM112" s="138"/>
      <c r="XCN112" s="138"/>
      <c r="XCO112" s="138"/>
      <c r="XCP112" s="138"/>
      <c r="XCQ112" s="138"/>
    </row>
    <row r="113" spans="16303:16319" s="143" customFormat="1">
      <c r="XCA113" s="138"/>
      <c r="XCB113" s="138"/>
      <c r="XCC113" s="138"/>
      <c r="XCD113" s="138"/>
      <c r="XCE113" s="138"/>
      <c r="XCF113" s="138"/>
      <c r="XCG113" s="138"/>
      <c r="XCH113" s="138"/>
      <c r="XCI113" s="138"/>
      <c r="XCJ113" s="138"/>
      <c r="XCK113" s="138"/>
      <c r="XCL113" s="138"/>
      <c r="XCM113" s="138"/>
      <c r="XCN113" s="138"/>
      <c r="XCO113" s="138"/>
      <c r="XCP113" s="138"/>
      <c r="XCQ113" s="138"/>
    </row>
    <row r="114" spans="16303:16319" s="143" customFormat="1">
      <c r="XCA114" s="138"/>
      <c r="XCB114" s="138"/>
      <c r="XCC114" s="138"/>
      <c r="XCD114" s="138"/>
      <c r="XCE114" s="138"/>
      <c r="XCF114" s="138"/>
      <c r="XCG114" s="138"/>
      <c r="XCH114" s="138"/>
      <c r="XCI114" s="138"/>
      <c r="XCJ114" s="138"/>
      <c r="XCK114" s="138"/>
      <c r="XCL114" s="138"/>
      <c r="XCM114" s="138"/>
      <c r="XCN114" s="138"/>
      <c r="XCO114" s="138"/>
      <c r="XCP114" s="138"/>
      <c r="XCQ114" s="138"/>
    </row>
    <row r="115" spans="16303:16319" s="143" customFormat="1">
      <c r="XCA115" s="138"/>
      <c r="XCB115" s="138"/>
      <c r="XCC115" s="138"/>
      <c r="XCD115" s="138"/>
      <c r="XCE115" s="138"/>
      <c r="XCF115" s="138"/>
      <c r="XCG115" s="138"/>
      <c r="XCH115" s="138"/>
      <c r="XCI115" s="138"/>
      <c r="XCJ115" s="138"/>
      <c r="XCK115" s="138"/>
      <c r="XCL115" s="138"/>
      <c r="XCM115" s="138"/>
      <c r="XCN115" s="138"/>
      <c r="XCO115" s="138"/>
      <c r="XCP115" s="138"/>
      <c r="XCQ115" s="138"/>
    </row>
    <row r="116" spans="16303:16319" s="143" customFormat="1">
      <c r="XCA116" s="138"/>
      <c r="XCB116" s="138"/>
      <c r="XCC116" s="138"/>
      <c r="XCD116" s="138"/>
      <c r="XCE116" s="138"/>
      <c r="XCF116" s="138"/>
      <c r="XCG116" s="138"/>
      <c r="XCH116" s="138"/>
      <c r="XCI116" s="138"/>
      <c r="XCJ116" s="138"/>
      <c r="XCK116" s="138"/>
      <c r="XCL116" s="138"/>
      <c r="XCM116" s="138"/>
      <c r="XCN116" s="138"/>
      <c r="XCO116" s="138"/>
      <c r="XCP116" s="138"/>
      <c r="XCQ116" s="138"/>
    </row>
    <row r="117" spans="16303:16319" s="143" customFormat="1">
      <c r="XCA117" s="138"/>
      <c r="XCB117" s="138"/>
      <c r="XCC117" s="138"/>
      <c r="XCD117" s="138"/>
      <c r="XCE117" s="138"/>
      <c r="XCF117" s="138"/>
      <c r="XCG117" s="138"/>
      <c r="XCH117" s="138"/>
      <c r="XCI117" s="138"/>
      <c r="XCJ117" s="138"/>
      <c r="XCK117" s="138"/>
      <c r="XCL117" s="138"/>
      <c r="XCM117" s="138"/>
      <c r="XCN117" s="138"/>
      <c r="XCO117" s="138"/>
      <c r="XCP117" s="138"/>
      <c r="XCQ117" s="138"/>
    </row>
    <row r="118" spans="16303:16319" s="143" customFormat="1">
      <c r="XCA118" s="138"/>
      <c r="XCB118" s="138"/>
      <c r="XCC118" s="138"/>
      <c r="XCD118" s="138"/>
      <c r="XCE118" s="138"/>
      <c r="XCF118" s="138"/>
      <c r="XCG118" s="138"/>
      <c r="XCH118" s="138"/>
      <c r="XCI118" s="138"/>
      <c r="XCJ118" s="138"/>
      <c r="XCK118" s="138"/>
      <c r="XCL118" s="138"/>
      <c r="XCM118" s="138"/>
      <c r="XCN118" s="138"/>
      <c r="XCO118" s="138"/>
      <c r="XCP118" s="138"/>
      <c r="XCQ118" s="138"/>
    </row>
    <row r="119" spans="16303:16319" s="143" customFormat="1">
      <c r="XCA119" s="138"/>
      <c r="XCB119" s="138"/>
      <c r="XCC119" s="138"/>
      <c r="XCD119" s="138"/>
      <c r="XCE119" s="138"/>
      <c r="XCF119" s="138"/>
      <c r="XCG119" s="138"/>
      <c r="XCH119" s="138"/>
      <c r="XCI119" s="138"/>
      <c r="XCJ119" s="138"/>
      <c r="XCK119" s="138"/>
      <c r="XCL119" s="138"/>
      <c r="XCM119" s="138"/>
      <c r="XCN119" s="138"/>
      <c r="XCO119" s="138"/>
      <c r="XCP119" s="138"/>
      <c r="XCQ119" s="138"/>
    </row>
    <row r="120" spans="16303:16319" s="143" customFormat="1">
      <c r="XCA120" s="138"/>
      <c r="XCB120" s="138"/>
      <c r="XCC120" s="138"/>
      <c r="XCD120" s="138"/>
      <c r="XCE120" s="138"/>
      <c r="XCF120" s="138"/>
      <c r="XCG120" s="138"/>
      <c r="XCH120" s="138"/>
      <c r="XCI120" s="138"/>
      <c r="XCJ120" s="138"/>
      <c r="XCK120" s="138"/>
      <c r="XCL120" s="138"/>
      <c r="XCM120" s="138"/>
      <c r="XCN120" s="138"/>
      <c r="XCO120" s="138"/>
      <c r="XCP120" s="138"/>
      <c r="XCQ120" s="138"/>
    </row>
    <row r="121" spans="16303:16319" s="143" customFormat="1">
      <c r="XCA121" s="138"/>
      <c r="XCB121" s="138"/>
      <c r="XCC121" s="138"/>
      <c r="XCD121" s="138"/>
      <c r="XCE121" s="138"/>
      <c r="XCF121" s="138"/>
      <c r="XCG121" s="138"/>
      <c r="XCH121" s="138"/>
      <c r="XCI121" s="138"/>
      <c r="XCJ121" s="138"/>
      <c r="XCK121" s="138"/>
      <c r="XCL121" s="138"/>
      <c r="XCM121" s="138"/>
      <c r="XCN121" s="138"/>
      <c r="XCO121" s="138"/>
      <c r="XCP121" s="138"/>
      <c r="XCQ121" s="138"/>
    </row>
    <row r="122" spans="16303:16319" s="143" customFormat="1">
      <c r="XCA122" s="138"/>
      <c r="XCB122" s="138"/>
      <c r="XCC122" s="138"/>
      <c r="XCD122" s="138"/>
      <c r="XCE122" s="138"/>
      <c r="XCF122" s="138"/>
      <c r="XCG122" s="138"/>
      <c r="XCH122" s="138"/>
      <c r="XCI122" s="138"/>
      <c r="XCJ122" s="138"/>
      <c r="XCK122" s="138"/>
      <c r="XCL122" s="138"/>
      <c r="XCM122" s="138"/>
      <c r="XCN122" s="138"/>
      <c r="XCO122" s="138"/>
      <c r="XCP122" s="138"/>
      <c r="XCQ122" s="138"/>
    </row>
    <row r="123" spans="16303:16319" s="143" customFormat="1">
      <c r="XCA123" s="138"/>
      <c r="XCB123" s="138"/>
      <c r="XCC123" s="138"/>
      <c r="XCD123" s="138"/>
      <c r="XCE123" s="138"/>
      <c r="XCF123" s="138"/>
      <c r="XCG123" s="138"/>
      <c r="XCH123" s="138"/>
      <c r="XCI123" s="138"/>
      <c r="XCJ123" s="138"/>
      <c r="XCK123" s="138"/>
      <c r="XCL123" s="138"/>
      <c r="XCM123" s="138"/>
      <c r="XCN123" s="138"/>
      <c r="XCO123" s="138"/>
      <c r="XCP123" s="138"/>
      <c r="XCQ123" s="138"/>
    </row>
    <row r="124" spans="16303:16319" s="143" customFormat="1">
      <c r="XCA124" s="138"/>
      <c r="XCB124" s="138"/>
      <c r="XCC124" s="138"/>
      <c r="XCD124" s="138"/>
      <c r="XCE124" s="138"/>
      <c r="XCF124" s="138"/>
      <c r="XCG124" s="138"/>
      <c r="XCH124" s="138"/>
      <c r="XCI124" s="138"/>
      <c r="XCJ124" s="138"/>
      <c r="XCK124" s="138"/>
      <c r="XCL124" s="138"/>
      <c r="XCM124" s="138"/>
      <c r="XCN124" s="138"/>
      <c r="XCO124" s="138"/>
      <c r="XCP124" s="138"/>
      <c r="XCQ124" s="138"/>
    </row>
    <row r="125" spans="16303:16319" s="143" customFormat="1">
      <c r="XCA125" s="138"/>
      <c r="XCB125" s="138"/>
      <c r="XCC125" s="138"/>
      <c r="XCD125" s="138"/>
      <c r="XCE125" s="138"/>
      <c r="XCF125" s="138"/>
      <c r="XCG125" s="138"/>
      <c r="XCH125" s="138"/>
      <c r="XCI125" s="138"/>
      <c r="XCJ125" s="138"/>
      <c r="XCK125" s="138"/>
      <c r="XCL125" s="138"/>
      <c r="XCM125" s="138"/>
      <c r="XCN125" s="138"/>
      <c r="XCO125" s="138"/>
      <c r="XCP125" s="138"/>
      <c r="XCQ125" s="138"/>
    </row>
    <row r="126" spans="16303:16319" s="143" customFormat="1">
      <c r="XCA126" s="138"/>
      <c r="XCB126" s="138"/>
      <c r="XCC126" s="138"/>
      <c r="XCD126" s="138"/>
      <c r="XCE126" s="138"/>
      <c r="XCF126" s="138"/>
      <c r="XCG126" s="138"/>
      <c r="XCH126" s="138"/>
      <c r="XCI126" s="138"/>
      <c r="XCJ126" s="138"/>
      <c r="XCK126" s="138"/>
      <c r="XCL126" s="138"/>
      <c r="XCM126" s="138"/>
      <c r="XCN126" s="138"/>
      <c r="XCO126" s="138"/>
      <c r="XCP126" s="138"/>
      <c r="XCQ126" s="138"/>
    </row>
    <row r="127" spans="16303:16319" s="143" customFormat="1">
      <c r="XCA127" s="138"/>
      <c r="XCB127" s="138"/>
      <c r="XCC127" s="138"/>
      <c r="XCD127" s="138"/>
      <c r="XCE127" s="138"/>
      <c r="XCF127" s="138"/>
      <c r="XCG127" s="138"/>
      <c r="XCH127" s="138"/>
      <c r="XCI127" s="138"/>
      <c r="XCJ127" s="138"/>
      <c r="XCK127" s="138"/>
      <c r="XCL127" s="138"/>
      <c r="XCM127" s="138"/>
      <c r="XCN127" s="138"/>
      <c r="XCO127" s="138"/>
      <c r="XCP127" s="138"/>
      <c r="XCQ127" s="138"/>
    </row>
    <row r="128" spans="16303:16319" s="143" customFormat="1">
      <c r="XCA128" s="138"/>
      <c r="XCB128" s="138"/>
      <c r="XCC128" s="138"/>
      <c r="XCD128" s="138"/>
      <c r="XCE128" s="138"/>
      <c r="XCF128" s="138"/>
      <c r="XCG128" s="138"/>
      <c r="XCH128" s="138"/>
      <c r="XCI128" s="138"/>
      <c r="XCJ128" s="138"/>
      <c r="XCK128" s="138"/>
      <c r="XCL128" s="138"/>
      <c r="XCM128" s="138"/>
      <c r="XCN128" s="138"/>
      <c r="XCO128" s="138"/>
      <c r="XCP128" s="138"/>
      <c r="XCQ128" s="138"/>
    </row>
    <row r="129" spans="16303:16319" s="143" customFormat="1">
      <c r="XCA129" s="138"/>
      <c r="XCB129" s="138"/>
      <c r="XCC129" s="138"/>
      <c r="XCD129" s="138"/>
      <c r="XCE129" s="138"/>
      <c r="XCF129" s="138"/>
      <c r="XCG129" s="138"/>
      <c r="XCH129" s="138"/>
      <c r="XCI129" s="138"/>
      <c r="XCJ129" s="138"/>
      <c r="XCK129" s="138"/>
      <c r="XCL129" s="138"/>
      <c r="XCM129" s="138"/>
      <c r="XCN129" s="138"/>
      <c r="XCO129" s="138"/>
      <c r="XCP129" s="138"/>
      <c r="XCQ129" s="138"/>
    </row>
    <row r="130" spans="16303:16319" s="143" customFormat="1">
      <c r="XCA130" s="138"/>
      <c r="XCB130" s="138"/>
      <c r="XCC130" s="138"/>
      <c r="XCD130" s="138"/>
      <c r="XCE130" s="138"/>
      <c r="XCF130" s="138"/>
      <c r="XCG130" s="138"/>
      <c r="XCH130" s="138"/>
      <c r="XCI130" s="138"/>
      <c r="XCJ130" s="138"/>
      <c r="XCK130" s="138"/>
      <c r="XCL130" s="138"/>
      <c r="XCM130" s="138"/>
      <c r="XCN130" s="138"/>
      <c r="XCO130" s="138"/>
      <c r="XCP130" s="138"/>
      <c r="XCQ130" s="138"/>
    </row>
    <row r="131" spans="16303:16319" s="143" customFormat="1">
      <c r="XCA131" s="138"/>
      <c r="XCB131" s="138"/>
      <c r="XCC131" s="138"/>
      <c r="XCD131" s="138"/>
      <c r="XCE131" s="138"/>
      <c r="XCF131" s="138"/>
      <c r="XCG131" s="138"/>
      <c r="XCH131" s="138"/>
      <c r="XCI131" s="138"/>
      <c r="XCJ131" s="138"/>
      <c r="XCK131" s="138"/>
      <c r="XCL131" s="138"/>
      <c r="XCM131" s="138"/>
      <c r="XCN131" s="138"/>
      <c r="XCO131" s="138"/>
      <c r="XCP131" s="138"/>
      <c r="XCQ131" s="138"/>
    </row>
    <row r="132" spans="16303:16319" s="143" customFormat="1">
      <c r="XCA132" s="138"/>
      <c r="XCB132" s="138"/>
      <c r="XCC132" s="138"/>
      <c r="XCD132" s="138"/>
      <c r="XCE132" s="138"/>
      <c r="XCF132" s="138"/>
      <c r="XCG132" s="138"/>
      <c r="XCH132" s="138"/>
      <c r="XCI132" s="138"/>
      <c r="XCJ132" s="138"/>
      <c r="XCK132" s="138"/>
      <c r="XCL132" s="138"/>
      <c r="XCM132" s="138"/>
      <c r="XCN132" s="138"/>
      <c r="XCO132" s="138"/>
      <c r="XCP132" s="138"/>
      <c r="XCQ132" s="138"/>
    </row>
    <row r="133" spans="16303:16319" s="143" customFormat="1">
      <c r="XCA133" s="138"/>
      <c r="XCB133" s="138"/>
      <c r="XCC133" s="138"/>
      <c r="XCD133" s="138"/>
      <c r="XCE133" s="138"/>
      <c r="XCF133" s="138"/>
      <c r="XCG133" s="138"/>
      <c r="XCH133" s="138"/>
      <c r="XCI133" s="138"/>
      <c r="XCJ133" s="138"/>
      <c r="XCK133" s="138"/>
      <c r="XCL133" s="138"/>
      <c r="XCM133" s="138"/>
      <c r="XCN133" s="138"/>
      <c r="XCO133" s="138"/>
      <c r="XCP133" s="138"/>
      <c r="XCQ133" s="138"/>
    </row>
    <row r="134" spans="16303:16319" s="143" customFormat="1">
      <c r="XCA134" s="138"/>
      <c r="XCB134" s="138"/>
      <c r="XCC134" s="138"/>
      <c r="XCD134" s="138"/>
      <c r="XCE134" s="138"/>
      <c r="XCF134" s="138"/>
      <c r="XCG134" s="138"/>
      <c r="XCH134" s="138"/>
      <c r="XCI134" s="138"/>
      <c r="XCJ134" s="138"/>
      <c r="XCK134" s="138"/>
      <c r="XCL134" s="138"/>
      <c r="XCM134" s="138"/>
      <c r="XCN134" s="138"/>
      <c r="XCO134" s="138"/>
      <c r="XCP134" s="138"/>
      <c r="XCQ134" s="138"/>
    </row>
    <row r="135" spans="16303:16319" s="143" customFormat="1">
      <c r="XCA135" s="138"/>
      <c r="XCB135" s="138"/>
      <c r="XCC135" s="138"/>
      <c r="XCD135" s="138"/>
      <c r="XCE135" s="138"/>
      <c r="XCF135" s="138"/>
      <c r="XCG135" s="138"/>
      <c r="XCH135" s="138"/>
      <c r="XCI135" s="138"/>
      <c r="XCJ135" s="138"/>
      <c r="XCK135" s="138"/>
      <c r="XCL135" s="138"/>
      <c r="XCM135" s="138"/>
      <c r="XCN135" s="138"/>
      <c r="XCO135" s="138"/>
      <c r="XCP135" s="138"/>
      <c r="XCQ135" s="138"/>
    </row>
    <row r="136" spans="16303:16319" s="143" customFormat="1">
      <c r="XCA136" s="138"/>
      <c r="XCB136" s="138"/>
      <c r="XCC136" s="138"/>
      <c r="XCD136" s="138"/>
      <c r="XCE136" s="138"/>
      <c r="XCF136" s="138"/>
      <c r="XCG136" s="138"/>
      <c r="XCH136" s="138"/>
      <c r="XCI136" s="138"/>
      <c r="XCJ136" s="138"/>
      <c r="XCK136" s="138"/>
      <c r="XCL136" s="138"/>
      <c r="XCM136" s="138"/>
      <c r="XCN136" s="138"/>
      <c r="XCO136" s="138"/>
      <c r="XCP136" s="138"/>
      <c r="XCQ136" s="138"/>
    </row>
    <row r="137" spans="16303:16319" s="143" customFormat="1">
      <c r="XCA137" s="138"/>
      <c r="XCB137" s="138"/>
      <c r="XCC137" s="138"/>
      <c r="XCD137" s="138"/>
      <c r="XCE137" s="138"/>
      <c r="XCF137" s="138"/>
      <c r="XCG137" s="138"/>
      <c r="XCH137" s="138"/>
      <c r="XCI137" s="138"/>
      <c r="XCJ137" s="138"/>
      <c r="XCK137" s="138"/>
      <c r="XCL137" s="138"/>
      <c r="XCM137" s="138"/>
      <c r="XCN137" s="138"/>
      <c r="XCO137" s="138"/>
      <c r="XCP137" s="138"/>
      <c r="XCQ137" s="138"/>
    </row>
    <row r="138" spans="16303:16319" s="143" customFormat="1">
      <c r="XCA138" s="138"/>
      <c r="XCB138" s="138"/>
      <c r="XCC138" s="138"/>
      <c r="XCD138" s="138"/>
      <c r="XCE138" s="138"/>
      <c r="XCF138" s="138"/>
      <c r="XCG138" s="138"/>
      <c r="XCH138" s="138"/>
      <c r="XCI138" s="138"/>
      <c r="XCJ138" s="138"/>
      <c r="XCK138" s="138"/>
      <c r="XCL138" s="138"/>
      <c r="XCM138" s="138"/>
      <c r="XCN138" s="138"/>
      <c r="XCO138" s="138"/>
      <c r="XCP138" s="138"/>
      <c r="XCQ138" s="138"/>
    </row>
    <row r="139" spans="16303:16319" s="143" customFormat="1">
      <c r="XCA139" s="138"/>
      <c r="XCB139" s="138"/>
      <c r="XCC139" s="138"/>
      <c r="XCD139" s="138"/>
      <c r="XCE139" s="138"/>
      <c r="XCF139" s="138"/>
      <c r="XCG139" s="138"/>
      <c r="XCH139" s="138"/>
      <c r="XCI139" s="138"/>
      <c r="XCJ139" s="138"/>
      <c r="XCK139" s="138"/>
      <c r="XCL139" s="138"/>
      <c r="XCM139" s="138"/>
      <c r="XCN139" s="138"/>
      <c r="XCO139" s="138"/>
      <c r="XCP139" s="138"/>
      <c r="XCQ139" s="138"/>
    </row>
    <row r="140" spans="16303:16319" s="143" customFormat="1">
      <c r="XCA140" s="138"/>
      <c r="XCB140" s="138"/>
      <c r="XCC140" s="138"/>
      <c r="XCD140" s="138"/>
      <c r="XCE140" s="138"/>
      <c r="XCF140" s="138"/>
      <c r="XCG140" s="138"/>
      <c r="XCH140" s="138"/>
      <c r="XCI140" s="138"/>
      <c r="XCJ140" s="138"/>
      <c r="XCK140" s="138"/>
      <c r="XCL140" s="138"/>
      <c r="XCM140" s="138"/>
      <c r="XCN140" s="138"/>
      <c r="XCO140" s="138"/>
      <c r="XCP140" s="138"/>
      <c r="XCQ140" s="138"/>
    </row>
    <row r="141" spans="16303:16319" s="143" customFormat="1">
      <c r="XCA141" s="138"/>
      <c r="XCB141" s="138"/>
      <c r="XCC141" s="138"/>
      <c r="XCD141" s="138"/>
      <c r="XCE141" s="138"/>
      <c r="XCF141" s="138"/>
      <c r="XCG141" s="138"/>
      <c r="XCH141" s="138"/>
      <c r="XCI141" s="138"/>
      <c r="XCJ141" s="138"/>
      <c r="XCK141" s="138"/>
      <c r="XCL141" s="138"/>
      <c r="XCM141" s="138"/>
      <c r="XCN141" s="138"/>
      <c r="XCO141" s="138"/>
      <c r="XCP141" s="138"/>
      <c r="XCQ141" s="138"/>
    </row>
    <row r="142" spans="16303:16319" s="143" customFormat="1">
      <c r="XCA142" s="138"/>
      <c r="XCB142" s="138"/>
      <c r="XCC142" s="138"/>
      <c r="XCD142" s="138"/>
      <c r="XCE142" s="138"/>
      <c r="XCF142" s="138"/>
      <c r="XCG142" s="138"/>
      <c r="XCH142" s="138"/>
      <c r="XCI142" s="138"/>
      <c r="XCJ142" s="138"/>
      <c r="XCK142" s="138"/>
      <c r="XCL142" s="138"/>
      <c r="XCM142" s="138"/>
      <c r="XCN142" s="138"/>
      <c r="XCO142" s="138"/>
      <c r="XCP142" s="138"/>
      <c r="XCQ142" s="138"/>
    </row>
    <row r="143" spans="16303:16319" s="143" customFormat="1">
      <c r="XCA143" s="138"/>
      <c r="XCB143" s="138"/>
      <c r="XCC143" s="138"/>
      <c r="XCD143" s="138"/>
      <c r="XCE143" s="138"/>
      <c r="XCF143" s="138"/>
      <c r="XCG143" s="138"/>
      <c r="XCH143" s="138"/>
      <c r="XCI143" s="138"/>
      <c r="XCJ143" s="138"/>
      <c r="XCK143" s="138"/>
      <c r="XCL143" s="138"/>
      <c r="XCM143" s="138"/>
      <c r="XCN143" s="138"/>
      <c r="XCO143" s="138"/>
      <c r="XCP143" s="138"/>
      <c r="XCQ143" s="138"/>
    </row>
    <row r="144" spans="16303:16319" s="143" customFormat="1">
      <c r="XCA144" s="138"/>
      <c r="XCB144" s="138"/>
      <c r="XCC144" s="138"/>
      <c r="XCD144" s="138"/>
      <c r="XCE144" s="138"/>
      <c r="XCF144" s="138"/>
      <c r="XCG144" s="138"/>
      <c r="XCH144" s="138"/>
      <c r="XCI144" s="138"/>
      <c r="XCJ144" s="138"/>
      <c r="XCK144" s="138"/>
      <c r="XCL144" s="138"/>
      <c r="XCM144" s="138"/>
      <c r="XCN144" s="138"/>
      <c r="XCO144" s="138"/>
      <c r="XCP144" s="138"/>
      <c r="XCQ144" s="138"/>
    </row>
    <row r="145" spans="16303:16319" s="143" customFormat="1">
      <c r="XCA145" s="138"/>
      <c r="XCB145" s="138"/>
      <c r="XCC145" s="138"/>
      <c r="XCD145" s="138"/>
      <c r="XCE145" s="138"/>
      <c r="XCF145" s="138"/>
      <c r="XCG145" s="138"/>
      <c r="XCH145" s="138"/>
      <c r="XCI145" s="138"/>
      <c r="XCJ145" s="138"/>
      <c r="XCK145" s="138"/>
      <c r="XCL145" s="138"/>
      <c r="XCM145" s="138"/>
      <c r="XCN145" s="138"/>
      <c r="XCO145" s="138"/>
      <c r="XCP145" s="138"/>
      <c r="XCQ145" s="138"/>
    </row>
    <row r="146" spans="16303:16319" s="143" customFormat="1">
      <c r="XCA146" s="138"/>
      <c r="XCB146" s="138"/>
      <c r="XCC146" s="138"/>
      <c r="XCD146" s="138"/>
      <c r="XCE146" s="138"/>
      <c r="XCF146" s="138"/>
      <c r="XCG146" s="138"/>
      <c r="XCH146" s="138"/>
      <c r="XCI146" s="138"/>
      <c r="XCJ146" s="138"/>
      <c r="XCK146" s="138"/>
      <c r="XCL146" s="138"/>
      <c r="XCM146" s="138"/>
      <c r="XCN146" s="138"/>
      <c r="XCO146" s="138"/>
      <c r="XCP146" s="138"/>
      <c r="XCQ146" s="138"/>
    </row>
    <row r="147" spans="16303:16319" s="143" customFormat="1">
      <c r="XCA147" s="138"/>
      <c r="XCB147" s="138"/>
      <c r="XCC147" s="138"/>
      <c r="XCD147" s="138"/>
      <c r="XCE147" s="138"/>
      <c r="XCF147" s="138"/>
      <c r="XCG147" s="138"/>
      <c r="XCH147" s="138"/>
      <c r="XCI147" s="138"/>
      <c r="XCJ147" s="138"/>
      <c r="XCK147" s="138"/>
      <c r="XCL147" s="138"/>
      <c r="XCM147" s="138"/>
      <c r="XCN147" s="138"/>
      <c r="XCO147" s="138"/>
      <c r="XCP147" s="138"/>
      <c r="XCQ147" s="138"/>
    </row>
    <row r="148" spans="16303:16319" s="143" customFormat="1">
      <c r="XCA148" s="138"/>
      <c r="XCB148" s="138"/>
      <c r="XCC148" s="138"/>
      <c r="XCD148" s="138"/>
      <c r="XCE148" s="138"/>
      <c r="XCF148" s="138"/>
      <c r="XCG148" s="138"/>
      <c r="XCH148" s="138"/>
      <c r="XCI148" s="138"/>
      <c r="XCJ148" s="138"/>
      <c r="XCK148" s="138"/>
      <c r="XCL148" s="138"/>
      <c r="XCM148" s="138"/>
      <c r="XCN148" s="138"/>
      <c r="XCO148" s="138"/>
      <c r="XCP148" s="138"/>
      <c r="XCQ148" s="138"/>
    </row>
    <row r="149" spans="16303:16319" s="143" customFormat="1">
      <c r="XCA149" s="138"/>
      <c r="XCB149" s="138"/>
      <c r="XCC149" s="138"/>
      <c r="XCD149" s="138"/>
      <c r="XCE149" s="138"/>
      <c r="XCF149" s="138"/>
      <c r="XCG149" s="138"/>
      <c r="XCH149" s="138"/>
      <c r="XCI149" s="138"/>
      <c r="XCJ149" s="138"/>
      <c r="XCK149" s="138"/>
      <c r="XCL149" s="138"/>
      <c r="XCM149" s="138"/>
      <c r="XCN149" s="138"/>
      <c r="XCO149" s="138"/>
      <c r="XCP149" s="138"/>
      <c r="XCQ149" s="138"/>
    </row>
    <row r="150" spans="16303:16319" s="143" customFormat="1">
      <c r="XCA150" s="138"/>
      <c r="XCB150" s="138"/>
      <c r="XCC150" s="138"/>
      <c r="XCD150" s="138"/>
      <c r="XCE150" s="138"/>
      <c r="XCF150" s="138"/>
      <c r="XCG150" s="138"/>
      <c r="XCH150" s="138"/>
      <c r="XCI150" s="138"/>
      <c r="XCJ150" s="138"/>
      <c r="XCK150" s="138"/>
      <c r="XCL150" s="138"/>
      <c r="XCM150" s="138"/>
      <c r="XCN150" s="138"/>
      <c r="XCO150" s="138"/>
      <c r="XCP150" s="138"/>
      <c r="XCQ150" s="138"/>
    </row>
    <row r="151" spans="16303:16319" s="143" customFormat="1">
      <c r="XCA151" s="138"/>
      <c r="XCB151" s="138"/>
      <c r="XCC151" s="138"/>
      <c r="XCD151" s="138"/>
      <c r="XCE151" s="138"/>
      <c r="XCF151" s="138"/>
      <c r="XCG151" s="138"/>
      <c r="XCH151" s="138"/>
      <c r="XCI151" s="138"/>
      <c r="XCJ151" s="138"/>
      <c r="XCK151" s="138"/>
      <c r="XCL151" s="138"/>
      <c r="XCM151" s="138"/>
      <c r="XCN151" s="138"/>
      <c r="XCO151" s="138"/>
      <c r="XCP151" s="138"/>
      <c r="XCQ151" s="138"/>
    </row>
    <row r="152" spans="16303:16319" s="143" customFormat="1">
      <c r="XCA152" s="138"/>
      <c r="XCB152" s="138"/>
      <c r="XCC152" s="138"/>
      <c r="XCD152" s="138"/>
      <c r="XCE152" s="138"/>
      <c r="XCF152" s="138"/>
      <c r="XCG152" s="138"/>
      <c r="XCH152" s="138"/>
      <c r="XCI152" s="138"/>
      <c r="XCJ152" s="138"/>
      <c r="XCK152" s="138"/>
      <c r="XCL152" s="138"/>
      <c r="XCM152" s="138"/>
      <c r="XCN152" s="138"/>
      <c r="XCO152" s="138"/>
      <c r="XCP152" s="138"/>
      <c r="XCQ152" s="138"/>
    </row>
    <row r="153" spans="16303:16319" s="143" customFormat="1">
      <c r="XCA153" s="138"/>
      <c r="XCB153" s="138"/>
      <c r="XCC153" s="138"/>
      <c r="XCD153" s="138"/>
      <c r="XCE153" s="138"/>
      <c r="XCF153" s="138"/>
      <c r="XCG153" s="138"/>
      <c r="XCH153" s="138"/>
      <c r="XCI153" s="138"/>
      <c r="XCJ153" s="138"/>
      <c r="XCK153" s="138"/>
      <c r="XCL153" s="138"/>
      <c r="XCM153" s="138"/>
      <c r="XCN153" s="138"/>
      <c r="XCO153" s="138"/>
      <c r="XCP153" s="138"/>
      <c r="XCQ153" s="138"/>
    </row>
    <row r="154" spans="16303:16319" s="143" customFormat="1">
      <c r="XCA154" s="138"/>
      <c r="XCB154" s="138"/>
      <c r="XCC154" s="138"/>
      <c r="XCD154" s="138"/>
      <c r="XCE154" s="138"/>
      <c r="XCF154" s="138"/>
      <c r="XCG154" s="138"/>
      <c r="XCH154" s="138"/>
      <c r="XCI154" s="138"/>
      <c r="XCJ154" s="138"/>
      <c r="XCK154" s="138"/>
      <c r="XCL154" s="138"/>
      <c r="XCM154" s="138"/>
      <c r="XCN154" s="138"/>
      <c r="XCO154" s="138"/>
      <c r="XCP154" s="138"/>
      <c r="XCQ154" s="138"/>
    </row>
    <row r="155" spans="16303:16319" s="143" customFormat="1">
      <c r="XCA155" s="138"/>
      <c r="XCB155" s="138"/>
      <c r="XCC155" s="138"/>
      <c r="XCD155" s="138"/>
      <c r="XCE155" s="138"/>
      <c r="XCF155" s="138"/>
      <c r="XCG155" s="138"/>
      <c r="XCH155" s="138"/>
      <c r="XCI155" s="138"/>
      <c r="XCJ155" s="138"/>
      <c r="XCK155" s="138"/>
      <c r="XCL155" s="138"/>
      <c r="XCM155" s="138"/>
      <c r="XCN155" s="138"/>
      <c r="XCO155" s="138"/>
      <c r="XCP155" s="138"/>
      <c r="XCQ155" s="138"/>
    </row>
    <row r="156" spans="16303:16319" s="143" customFormat="1">
      <c r="XCA156" s="138"/>
      <c r="XCB156" s="138"/>
      <c r="XCC156" s="138"/>
      <c r="XCD156" s="138"/>
      <c r="XCE156" s="138"/>
      <c r="XCF156" s="138"/>
      <c r="XCG156" s="138"/>
      <c r="XCH156" s="138"/>
      <c r="XCI156" s="138"/>
      <c r="XCJ156" s="138"/>
      <c r="XCK156" s="138"/>
      <c r="XCL156" s="138"/>
      <c r="XCM156" s="138"/>
      <c r="XCN156" s="138"/>
      <c r="XCO156" s="138"/>
      <c r="XCP156" s="138"/>
      <c r="XCQ156" s="138"/>
    </row>
    <row r="157" spans="16303:16319" s="143" customFormat="1">
      <c r="XCA157" s="138"/>
      <c r="XCB157" s="138"/>
      <c r="XCC157" s="138"/>
      <c r="XCD157" s="138"/>
      <c r="XCE157" s="138"/>
      <c r="XCF157" s="138"/>
      <c r="XCG157" s="138"/>
      <c r="XCH157" s="138"/>
      <c r="XCI157" s="138"/>
      <c r="XCJ157" s="138"/>
      <c r="XCK157" s="138"/>
      <c r="XCL157" s="138"/>
      <c r="XCM157" s="138"/>
      <c r="XCN157" s="138"/>
      <c r="XCO157" s="138"/>
      <c r="XCP157" s="138"/>
      <c r="XCQ157" s="138"/>
    </row>
    <row r="158" spans="16303:16319" s="143" customFormat="1">
      <c r="XCA158" s="138"/>
      <c r="XCB158" s="138"/>
      <c r="XCC158" s="138"/>
      <c r="XCD158" s="138"/>
      <c r="XCE158" s="138"/>
      <c r="XCF158" s="138"/>
      <c r="XCG158" s="138"/>
      <c r="XCH158" s="138"/>
      <c r="XCI158" s="138"/>
      <c r="XCJ158" s="138"/>
      <c r="XCK158" s="138"/>
      <c r="XCL158" s="138"/>
      <c r="XCM158" s="138"/>
      <c r="XCN158" s="138"/>
      <c r="XCO158" s="138"/>
      <c r="XCP158" s="138"/>
      <c r="XCQ158" s="138"/>
    </row>
    <row r="159" spans="16303:16319" s="143" customFormat="1">
      <c r="XCA159" s="138"/>
      <c r="XCB159" s="138"/>
      <c r="XCC159" s="138"/>
      <c r="XCD159" s="138"/>
      <c r="XCE159" s="138"/>
      <c r="XCF159" s="138"/>
      <c r="XCG159" s="138"/>
      <c r="XCH159" s="138"/>
      <c r="XCI159" s="138"/>
      <c r="XCJ159" s="138"/>
      <c r="XCK159" s="138"/>
      <c r="XCL159" s="138"/>
      <c r="XCM159" s="138"/>
      <c r="XCN159" s="138"/>
      <c r="XCO159" s="138"/>
      <c r="XCP159" s="138"/>
      <c r="XCQ159" s="138"/>
    </row>
    <row r="160" spans="16303:16319" s="143" customFormat="1">
      <c r="XCA160" s="138"/>
      <c r="XCB160" s="138"/>
      <c r="XCC160" s="138"/>
      <c r="XCD160" s="138"/>
      <c r="XCE160" s="138"/>
      <c r="XCF160" s="138"/>
      <c r="XCG160" s="138"/>
      <c r="XCH160" s="138"/>
      <c r="XCI160" s="138"/>
      <c r="XCJ160" s="138"/>
      <c r="XCK160" s="138"/>
      <c r="XCL160" s="138"/>
      <c r="XCM160" s="138"/>
      <c r="XCN160" s="138"/>
      <c r="XCO160" s="138"/>
      <c r="XCP160" s="138"/>
      <c r="XCQ160" s="138"/>
    </row>
    <row r="161" spans="16303:16319" s="143" customFormat="1">
      <c r="XCA161" s="138"/>
      <c r="XCB161" s="138"/>
      <c r="XCC161" s="138"/>
      <c r="XCD161" s="138"/>
      <c r="XCE161" s="138"/>
      <c r="XCF161" s="138"/>
      <c r="XCG161" s="138"/>
      <c r="XCH161" s="138"/>
      <c r="XCI161" s="138"/>
      <c r="XCJ161" s="138"/>
      <c r="XCK161" s="138"/>
      <c r="XCL161" s="138"/>
      <c r="XCM161" s="138"/>
      <c r="XCN161" s="138"/>
      <c r="XCO161" s="138"/>
      <c r="XCP161" s="138"/>
      <c r="XCQ161" s="138"/>
    </row>
    <row r="162" spans="16303:16319" s="143" customFormat="1">
      <c r="XCA162" s="138"/>
      <c r="XCB162" s="138"/>
      <c r="XCC162" s="138"/>
      <c r="XCD162" s="138"/>
      <c r="XCE162" s="138"/>
      <c r="XCF162" s="138"/>
      <c r="XCG162" s="138"/>
      <c r="XCH162" s="138"/>
      <c r="XCI162" s="138"/>
      <c r="XCJ162" s="138"/>
      <c r="XCK162" s="138"/>
      <c r="XCL162" s="138"/>
      <c r="XCM162" s="138"/>
      <c r="XCN162" s="138"/>
      <c r="XCO162" s="138"/>
      <c r="XCP162" s="138"/>
      <c r="XCQ162" s="138"/>
    </row>
    <row r="163" spans="16303:16319" s="143" customFormat="1">
      <c r="XCA163" s="138"/>
      <c r="XCB163" s="138"/>
      <c r="XCC163" s="138"/>
      <c r="XCD163" s="138"/>
      <c r="XCE163" s="138"/>
      <c r="XCF163" s="138"/>
      <c r="XCG163" s="138"/>
      <c r="XCH163" s="138"/>
      <c r="XCI163" s="138"/>
      <c r="XCJ163" s="138"/>
      <c r="XCK163" s="138"/>
      <c r="XCL163" s="138"/>
      <c r="XCM163" s="138"/>
      <c r="XCN163" s="138"/>
      <c r="XCO163" s="138"/>
      <c r="XCP163" s="138"/>
      <c r="XCQ163" s="138"/>
    </row>
    <row r="164" spans="16303:16319" s="143" customFormat="1">
      <c r="XCA164" s="138"/>
      <c r="XCB164" s="138"/>
      <c r="XCC164" s="138"/>
      <c r="XCD164" s="138"/>
      <c r="XCE164" s="138"/>
      <c r="XCF164" s="138"/>
      <c r="XCG164" s="138"/>
      <c r="XCH164" s="138"/>
      <c r="XCI164" s="138"/>
      <c r="XCJ164" s="138"/>
      <c r="XCK164" s="138"/>
      <c r="XCL164" s="138"/>
      <c r="XCM164" s="138"/>
      <c r="XCN164" s="138"/>
      <c r="XCO164" s="138"/>
      <c r="XCP164" s="138"/>
      <c r="XCQ164" s="138"/>
    </row>
    <row r="165" spans="16303:16319" s="143" customFormat="1">
      <c r="XCA165" s="138"/>
      <c r="XCB165" s="138"/>
      <c r="XCC165" s="138"/>
      <c r="XCD165" s="138"/>
      <c r="XCE165" s="138"/>
      <c r="XCF165" s="138"/>
      <c r="XCG165" s="138"/>
      <c r="XCH165" s="138"/>
      <c r="XCI165" s="138"/>
      <c r="XCJ165" s="138"/>
      <c r="XCK165" s="138"/>
      <c r="XCL165" s="138"/>
      <c r="XCM165" s="138"/>
      <c r="XCN165" s="138"/>
      <c r="XCO165" s="138"/>
      <c r="XCP165" s="138"/>
      <c r="XCQ165" s="138"/>
    </row>
    <row r="166" spans="16303:16319" s="143" customFormat="1">
      <c r="XCA166" s="138"/>
      <c r="XCB166" s="138"/>
      <c r="XCC166" s="138"/>
      <c r="XCD166" s="138"/>
      <c r="XCE166" s="138"/>
      <c r="XCF166" s="138"/>
      <c r="XCG166" s="138"/>
      <c r="XCH166" s="138"/>
      <c r="XCI166" s="138"/>
      <c r="XCJ166" s="138"/>
      <c r="XCK166" s="138"/>
      <c r="XCL166" s="138"/>
      <c r="XCM166" s="138"/>
      <c r="XCN166" s="138"/>
      <c r="XCO166" s="138"/>
      <c r="XCP166" s="138"/>
      <c r="XCQ166" s="138"/>
    </row>
    <row r="167" spans="16303:16319" s="143" customFormat="1">
      <c r="XCA167" s="138"/>
      <c r="XCB167" s="138"/>
      <c r="XCC167" s="138"/>
      <c r="XCD167" s="138"/>
      <c r="XCE167" s="138"/>
      <c r="XCF167" s="138"/>
      <c r="XCG167" s="138"/>
      <c r="XCH167" s="138"/>
      <c r="XCI167" s="138"/>
      <c r="XCJ167" s="138"/>
      <c r="XCK167" s="138"/>
      <c r="XCL167" s="138"/>
      <c r="XCM167" s="138"/>
      <c r="XCN167" s="138"/>
      <c r="XCO167" s="138"/>
      <c r="XCP167" s="138"/>
      <c r="XCQ167" s="138"/>
    </row>
    <row r="168" spans="16303:16319" s="143" customFormat="1">
      <c r="XCA168" s="138"/>
      <c r="XCB168" s="138"/>
      <c r="XCC168" s="138"/>
      <c r="XCD168" s="138"/>
      <c r="XCE168" s="138"/>
      <c r="XCF168" s="138"/>
      <c r="XCG168" s="138"/>
      <c r="XCH168" s="138"/>
      <c r="XCI168" s="138"/>
      <c r="XCJ168" s="138"/>
      <c r="XCK168" s="138"/>
      <c r="XCL168" s="138"/>
      <c r="XCM168" s="138"/>
      <c r="XCN168" s="138"/>
      <c r="XCO168" s="138"/>
      <c r="XCP168" s="138"/>
      <c r="XCQ168" s="138"/>
    </row>
    <row r="169" spans="16303:16319" s="143" customFormat="1">
      <c r="XCA169" s="138"/>
      <c r="XCB169" s="138"/>
      <c r="XCC169" s="138"/>
      <c r="XCD169" s="138"/>
      <c r="XCE169" s="138"/>
      <c r="XCF169" s="138"/>
      <c r="XCG169" s="138"/>
      <c r="XCH169" s="138"/>
      <c r="XCI169" s="138"/>
      <c r="XCJ169" s="138"/>
      <c r="XCK169" s="138"/>
      <c r="XCL169" s="138"/>
      <c r="XCM169" s="138"/>
      <c r="XCN169" s="138"/>
      <c r="XCO169" s="138"/>
      <c r="XCP169" s="138"/>
      <c r="XCQ169" s="138"/>
    </row>
    <row r="170" spans="16303:16319" s="143" customFormat="1">
      <c r="XCA170" s="138"/>
      <c r="XCB170" s="138"/>
      <c r="XCC170" s="138"/>
      <c r="XCD170" s="138"/>
      <c r="XCE170" s="138"/>
      <c r="XCF170" s="138"/>
      <c r="XCG170" s="138"/>
      <c r="XCH170" s="138"/>
      <c r="XCI170" s="138"/>
      <c r="XCJ170" s="138"/>
      <c r="XCK170" s="138"/>
      <c r="XCL170" s="138"/>
      <c r="XCM170" s="138"/>
      <c r="XCN170" s="138"/>
      <c r="XCO170" s="138"/>
      <c r="XCP170" s="138"/>
      <c r="XCQ170" s="138"/>
    </row>
    <row r="171" spans="16303:16319" s="143" customFormat="1">
      <c r="XCA171" s="138"/>
      <c r="XCB171" s="138"/>
      <c r="XCC171" s="138"/>
      <c r="XCD171" s="138"/>
      <c r="XCE171" s="138"/>
      <c r="XCF171" s="138"/>
      <c r="XCG171" s="138"/>
      <c r="XCH171" s="138"/>
      <c r="XCI171" s="138"/>
      <c r="XCJ171" s="138"/>
      <c r="XCK171" s="138"/>
      <c r="XCL171" s="138"/>
      <c r="XCM171" s="138"/>
      <c r="XCN171" s="138"/>
      <c r="XCO171" s="138"/>
      <c r="XCP171" s="138"/>
      <c r="XCQ171" s="138"/>
    </row>
    <row r="172" spans="16303:16319" s="143" customFormat="1">
      <c r="XCA172" s="138"/>
      <c r="XCB172" s="138"/>
      <c r="XCC172" s="138"/>
      <c r="XCD172" s="138"/>
      <c r="XCE172" s="138"/>
      <c r="XCF172" s="138"/>
      <c r="XCG172" s="138"/>
      <c r="XCH172" s="138"/>
      <c r="XCI172" s="138"/>
      <c r="XCJ172" s="138"/>
      <c r="XCK172" s="138"/>
      <c r="XCL172" s="138"/>
      <c r="XCM172" s="138"/>
      <c r="XCN172" s="138"/>
      <c r="XCO172" s="138"/>
      <c r="XCP172" s="138"/>
      <c r="XCQ172" s="138"/>
    </row>
    <row r="173" spans="16303:16319" s="143" customFormat="1">
      <c r="XCA173" s="138"/>
      <c r="XCB173" s="138"/>
      <c r="XCC173" s="138"/>
      <c r="XCD173" s="138"/>
      <c r="XCE173" s="138"/>
      <c r="XCF173" s="138"/>
      <c r="XCG173" s="138"/>
      <c r="XCH173" s="138"/>
      <c r="XCI173" s="138"/>
      <c r="XCJ173" s="138"/>
      <c r="XCK173" s="138"/>
      <c r="XCL173" s="138"/>
      <c r="XCM173" s="138"/>
      <c r="XCN173" s="138"/>
      <c r="XCO173" s="138"/>
      <c r="XCP173" s="138"/>
      <c r="XCQ173" s="138"/>
    </row>
    <row r="174" spans="16303:16319" s="143" customFormat="1">
      <c r="XCA174" s="138"/>
      <c r="XCB174" s="138"/>
      <c r="XCC174" s="138"/>
      <c r="XCD174" s="138"/>
      <c r="XCE174" s="138"/>
      <c r="XCF174" s="138"/>
      <c r="XCG174" s="138"/>
      <c r="XCH174" s="138"/>
      <c r="XCI174" s="138"/>
      <c r="XCJ174" s="138"/>
      <c r="XCK174" s="138"/>
      <c r="XCL174" s="138"/>
      <c r="XCM174" s="138"/>
      <c r="XCN174" s="138"/>
      <c r="XCO174" s="138"/>
      <c r="XCP174" s="138"/>
      <c r="XCQ174" s="138"/>
    </row>
    <row r="175" spans="16303:16319" s="143" customFormat="1">
      <c r="XCA175" s="138"/>
      <c r="XCB175" s="138"/>
      <c r="XCC175" s="138"/>
      <c r="XCD175" s="138"/>
      <c r="XCE175" s="138"/>
      <c r="XCF175" s="138"/>
      <c r="XCG175" s="138"/>
      <c r="XCH175" s="138"/>
      <c r="XCI175" s="138"/>
      <c r="XCJ175" s="138"/>
      <c r="XCK175" s="138"/>
      <c r="XCL175" s="138"/>
      <c r="XCM175" s="138"/>
      <c r="XCN175" s="138"/>
      <c r="XCO175" s="138"/>
      <c r="XCP175" s="138"/>
      <c r="XCQ175" s="138"/>
    </row>
    <row r="176" spans="16303:16319" s="143" customFormat="1">
      <c r="XCA176" s="138"/>
      <c r="XCB176" s="138"/>
      <c r="XCC176" s="138"/>
      <c r="XCD176" s="138"/>
      <c r="XCE176" s="138"/>
      <c r="XCF176" s="138"/>
      <c r="XCG176" s="138"/>
      <c r="XCH176" s="138"/>
      <c r="XCI176" s="138"/>
      <c r="XCJ176" s="138"/>
      <c r="XCK176" s="138"/>
      <c r="XCL176" s="138"/>
      <c r="XCM176" s="138"/>
      <c r="XCN176" s="138"/>
      <c r="XCO176" s="138"/>
      <c r="XCP176" s="138"/>
      <c r="XCQ176" s="138"/>
    </row>
    <row r="177" spans="16303:16319" s="143" customFormat="1">
      <c r="XCA177" s="138"/>
      <c r="XCB177" s="138"/>
      <c r="XCC177" s="138"/>
      <c r="XCD177" s="138"/>
      <c r="XCE177" s="138"/>
      <c r="XCF177" s="138"/>
      <c r="XCG177" s="138"/>
      <c r="XCH177" s="138"/>
      <c r="XCI177" s="138"/>
      <c r="XCJ177" s="138"/>
      <c r="XCK177" s="138"/>
      <c r="XCL177" s="138"/>
      <c r="XCM177" s="138"/>
      <c r="XCN177" s="138"/>
      <c r="XCO177" s="138"/>
      <c r="XCP177" s="138"/>
      <c r="XCQ177" s="138"/>
    </row>
    <row r="178" spans="16303:16319" s="143" customFormat="1">
      <c r="XCA178" s="138"/>
      <c r="XCB178" s="138"/>
      <c r="XCC178" s="138"/>
      <c r="XCD178" s="138"/>
      <c r="XCE178" s="138"/>
      <c r="XCF178" s="138"/>
      <c r="XCG178" s="138"/>
      <c r="XCH178" s="138"/>
      <c r="XCI178" s="138"/>
      <c r="XCJ178" s="138"/>
      <c r="XCK178" s="138"/>
      <c r="XCL178" s="138"/>
      <c r="XCM178" s="138"/>
      <c r="XCN178" s="138"/>
      <c r="XCO178" s="138"/>
      <c r="XCP178" s="138"/>
      <c r="XCQ178" s="138"/>
    </row>
    <row r="179" spans="16303:16319" s="143" customFormat="1">
      <c r="XCA179" s="138"/>
      <c r="XCB179" s="138"/>
      <c r="XCC179" s="138"/>
      <c r="XCD179" s="138"/>
      <c r="XCE179" s="138"/>
      <c r="XCF179" s="138"/>
      <c r="XCG179" s="138"/>
      <c r="XCH179" s="138"/>
      <c r="XCI179" s="138"/>
      <c r="XCJ179" s="138"/>
      <c r="XCK179" s="138"/>
      <c r="XCL179" s="138"/>
      <c r="XCM179" s="138"/>
      <c r="XCN179" s="138"/>
      <c r="XCO179" s="138"/>
      <c r="XCP179" s="138"/>
      <c r="XCQ179" s="138"/>
    </row>
    <row r="180" spans="16303:16319" s="143" customFormat="1">
      <c r="XCA180" s="138"/>
      <c r="XCB180" s="138"/>
      <c r="XCC180" s="138"/>
      <c r="XCD180" s="138"/>
      <c r="XCE180" s="138"/>
      <c r="XCF180" s="138"/>
      <c r="XCG180" s="138"/>
      <c r="XCH180" s="138"/>
      <c r="XCI180" s="138"/>
      <c r="XCJ180" s="138"/>
      <c r="XCK180" s="138"/>
      <c r="XCL180" s="138"/>
      <c r="XCM180" s="138"/>
      <c r="XCN180" s="138"/>
      <c r="XCO180" s="138"/>
      <c r="XCP180" s="138"/>
      <c r="XCQ180" s="138"/>
    </row>
    <row r="181" spans="16303:16319" s="143" customFormat="1">
      <c r="XCA181" s="138"/>
      <c r="XCB181" s="138"/>
      <c r="XCC181" s="138"/>
      <c r="XCD181" s="138"/>
      <c r="XCE181" s="138"/>
      <c r="XCF181" s="138"/>
      <c r="XCG181" s="138"/>
      <c r="XCH181" s="138"/>
      <c r="XCI181" s="138"/>
      <c r="XCJ181" s="138"/>
      <c r="XCK181" s="138"/>
      <c r="XCL181" s="138"/>
      <c r="XCM181" s="138"/>
      <c r="XCN181" s="138"/>
      <c r="XCO181" s="138"/>
      <c r="XCP181" s="138"/>
      <c r="XCQ181" s="138"/>
    </row>
    <row r="182" spans="16303:16319" s="143" customFormat="1">
      <c r="XCA182" s="138"/>
      <c r="XCB182" s="138"/>
      <c r="XCC182" s="138"/>
      <c r="XCD182" s="138"/>
      <c r="XCE182" s="138"/>
      <c r="XCF182" s="138"/>
      <c r="XCG182" s="138"/>
      <c r="XCH182" s="138"/>
      <c r="XCI182" s="138"/>
      <c r="XCJ182" s="138"/>
      <c r="XCK182" s="138"/>
      <c r="XCL182" s="138"/>
      <c r="XCM182" s="138"/>
      <c r="XCN182" s="138"/>
      <c r="XCO182" s="138"/>
      <c r="XCP182" s="138"/>
      <c r="XCQ182" s="138"/>
    </row>
    <row r="183" spans="16303:16319" s="143" customFormat="1">
      <c r="XCA183" s="138"/>
      <c r="XCB183" s="138"/>
      <c r="XCC183" s="138"/>
      <c r="XCD183" s="138"/>
      <c r="XCE183" s="138"/>
      <c r="XCF183" s="138"/>
      <c r="XCG183" s="138"/>
      <c r="XCH183" s="138"/>
      <c r="XCI183" s="138"/>
      <c r="XCJ183" s="138"/>
      <c r="XCK183" s="138"/>
      <c r="XCL183" s="138"/>
      <c r="XCM183" s="138"/>
      <c r="XCN183" s="138"/>
      <c r="XCO183" s="138"/>
      <c r="XCP183" s="138"/>
      <c r="XCQ183" s="138"/>
    </row>
    <row r="184" spans="16303:16319" s="143" customFormat="1">
      <c r="XCA184" s="138"/>
      <c r="XCB184" s="138"/>
      <c r="XCC184" s="138"/>
      <c r="XCD184" s="138"/>
      <c r="XCE184" s="138"/>
      <c r="XCF184" s="138"/>
      <c r="XCG184" s="138"/>
      <c r="XCH184" s="138"/>
      <c r="XCI184" s="138"/>
      <c r="XCJ184" s="138"/>
      <c r="XCK184" s="138"/>
      <c r="XCL184" s="138"/>
      <c r="XCM184" s="138"/>
      <c r="XCN184" s="138"/>
      <c r="XCO184" s="138"/>
      <c r="XCP184" s="138"/>
      <c r="XCQ184" s="138"/>
    </row>
    <row r="185" spans="16303:16319" s="143" customFormat="1">
      <c r="XCA185" s="138"/>
      <c r="XCB185" s="138"/>
      <c r="XCC185" s="138"/>
      <c r="XCD185" s="138"/>
      <c r="XCE185" s="138"/>
      <c r="XCF185" s="138"/>
      <c r="XCG185" s="138"/>
      <c r="XCH185" s="138"/>
      <c r="XCI185" s="138"/>
      <c r="XCJ185" s="138"/>
      <c r="XCK185" s="138"/>
      <c r="XCL185" s="138"/>
      <c r="XCM185" s="138"/>
      <c r="XCN185" s="138"/>
      <c r="XCO185" s="138"/>
      <c r="XCP185" s="138"/>
      <c r="XCQ185" s="138"/>
    </row>
    <row r="186" spans="16303:16319" s="143" customFormat="1">
      <c r="XCA186" s="138"/>
      <c r="XCB186" s="138"/>
      <c r="XCC186" s="138"/>
      <c r="XCD186" s="138"/>
      <c r="XCE186" s="138"/>
      <c r="XCF186" s="138"/>
      <c r="XCG186" s="138"/>
      <c r="XCH186" s="138"/>
      <c r="XCI186" s="138"/>
      <c r="XCJ186" s="138"/>
      <c r="XCK186" s="138"/>
      <c r="XCL186" s="138"/>
      <c r="XCM186" s="138"/>
      <c r="XCN186" s="138"/>
      <c r="XCO186" s="138"/>
      <c r="XCP186" s="138"/>
      <c r="XCQ186" s="138"/>
    </row>
    <row r="187" spans="16303:16319" s="143" customFormat="1">
      <c r="XCA187" s="138"/>
      <c r="XCB187" s="138"/>
      <c r="XCC187" s="138"/>
      <c r="XCD187" s="138"/>
      <c r="XCE187" s="138"/>
      <c r="XCF187" s="138"/>
      <c r="XCG187" s="138"/>
      <c r="XCH187" s="138"/>
      <c r="XCI187" s="138"/>
      <c r="XCJ187" s="138"/>
      <c r="XCK187" s="138"/>
      <c r="XCL187" s="138"/>
      <c r="XCM187" s="138"/>
      <c r="XCN187" s="138"/>
      <c r="XCO187" s="138"/>
      <c r="XCP187" s="138"/>
      <c r="XCQ187" s="138"/>
    </row>
    <row r="188" spans="16303:16319" s="143" customFormat="1">
      <c r="XCA188" s="138"/>
      <c r="XCB188" s="138"/>
      <c r="XCC188" s="138"/>
      <c r="XCD188" s="138"/>
      <c r="XCE188" s="138"/>
      <c r="XCF188" s="138"/>
      <c r="XCG188" s="138"/>
      <c r="XCH188" s="138"/>
      <c r="XCI188" s="138"/>
      <c r="XCJ188" s="138"/>
      <c r="XCK188" s="138"/>
      <c r="XCL188" s="138"/>
      <c r="XCM188" s="138"/>
      <c r="XCN188" s="138"/>
      <c r="XCO188" s="138"/>
      <c r="XCP188" s="138"/>
      <c r="XCQ188" s="138"/>
    </row>
    <row r="189" spans="16303:16319" s="143" customFormat="1">
      <c r="XCA189" s="138"/>
      <c r="XCB189" s="138"/>
      <c r="XCC189" s="138"/>
      <c r="XCD189" s="138"/>
      <c r="XCE189" s="138"/>
      <c r="XCF189" s="138"/>
      <c r="XCG189" s="138"/>
      <c r="XCH189" s="138"/>
      <c r="XCI189" s="138"/>
      <c r="XCJ189" s="138"/>
      <c r="XCK189" s="138"/>
      <c r="XCL189" s="138"/>
      <c r="XCM189" s="138"/>
      <c r="XCN189" s="138"/>
      <c r="XCO189" s="138"/>
      <c r="XCP189" s="138"/>
      <c r="XCQ189" s="138"/>
    </row>
    <row r="190" spans="16303:16319" s="143" customFormat="1">
      <c r="XCA190" s="138"/>
      <c r="XCB190" s="138"/>
      <c r="XCC190" s="138"/>
      <c r="XCD190" s="138"/>
      <c r="XCE190" s="138"/>
      <c r="XCF190" s="138"/>
      <c r="XCG190" s="138"/>
      <c r="XCH190" s="138"/>
      <c r="XCI190" s="138"/>
      <c r="XCJ190" s="138"/>
      <c r="XCK190" s="138"/>
      <c r="XCL190" s="138"/>
      <c r="XCM190" s="138"/>
      <c r="XCN190" s="138"/>
      <c r="XCO190" s="138"/>
      <c r="XCP190" s="138"/>
      <c r="XCQ190" s="138"/>
    </row>
    <row r="191" spans="16303:16319" s="143" customFormat="1">
      <c r="XCA191" s="138"/>
      <c r="XCB191" s="138"/>
      <c r="XCC191" s="138"/>
      <c r="XCD191" s="138"/>
      <c r="XCE191" s="138"/>
      <c r="XCF191" s="138"/>
      <c r="XCG191" s="138"/>
      <c r="XCH191" s="138"/>
      <c r="XCI191" s="138"/>
      <c r="XCJ191" s="138"/>
      <c r="XCK191" s="138"/>
      <c r="XCL191" s="138"/>
      <c r="XCM191" s="138"/>
      <c r="XCN191" s="138"/>
      <c r="XCO191" s="138"/>
      <c r="XCP191" s="138"/>
      <c r="XCQ191" s="138"/>
    </row>
    <row r="192" spans="16303:16319" s="143" customFormat="1">
      <c r="XCA192" s="138"/>
      <c r="XCB192" s="138"/>
      <c r="XCC192" s="138"/>
      <c r="XCD192" s="138"/>
      <c r="XCE192" s="138"/>
      <c r="XCF192" s="138"/>
      <c r="XCG192" s="138"/>
      <c r="XCH192" s="138"/>
      <c r="XCI192" s="138"/>
      <c r="XCJ192" s="138"/>
      <c r="XCK192" s="138"/>
      <c r="XCL192" s="138"/>
      <c r="XCM192" s="138"/>
      <c r="XCN192" s="138"/>
      <c r="XCO192" s="138"/>
      <c r="XCP192" s="138"/>
      <c r="XCQ192" s="138"/>
    </row>
    <row r="193" spans="16303:16319" s="143" customFormat="1">
      <c r="XCA193" s="138"/>
      <c r="XCB193" s="138"/>
      <c r="XCC193" s="138"/>
      <c r="XCD193" s="138"/>
      <c r="XCE193" s="138"/>
      <c r="XCF193" s="138"/>
      <c r="XCG193" s="138"/>
      <c r="XCH193" s="138"/>
      <c r="XCI193" s="138"/>
      <c r="XCJ193" s="138"/>
      <c r="XCK193" s="138"/>
      <c r="XCL193" s="138"/>
      <c r="XCM193" s="138"/>
      <c r="XCN193" s="138"/>
      <c r="XCO193" s="138"/>
      <c r="XCP193" s="138"/>
      <c r="XCQ193" s="138"/>
    </row>
    <row r="194" spans="16303:16319" s="143" customFormat="1">
      <c r="XCA194" s="138"/>
      <c r="XCB194" s="138"/>
      <c r="XCC194" s="138"/>
      <c r="XCD194" s="138"/>
      <c r="XCE194" s="138"/>
      <c r="XCF194" s="138"/>
      <c r="XCG194" s="138"/>
      <c r="XCH194" s="138"/>
      <c r="XCI194" s="138"/>
      <c r="XCJ194" s="138"/>
      <c r="XCK194" s="138"/>
      <c r="XCL194" s="138"/>
      <c r="XCM194" s="138"/>
      <c r="XCN194" s="138"/>
      <c r="XCO194" s="138"/>
      <c r="XCP194" s="138"/>
      <c r="XCQ194" s="138"/>
    </row>
    <row r="195" spans="16303:16319" s="143" customFormat="1">
      <c r="XCA195" s="138"/>
      <c r="XCB195" s="138"/>
      <c r="XCC195" s="138"/>
      <c r="XCD195" s="138"/>
      <c r="XCE195" s="138"/>
      <c r="XCF195" s="138"/>
      <c r="XCG195" s="138"/>
      <c r="XCH195" s="138"/>
      <c r="XCI195" s="138"/>
      <c r="XCJ195" s="138"/>
      <c r="XCK195" s="138"/>
      <c r="XCL195" s="138"/>
      <c r="XCM195" s="138"/>
      <c r="XCN195" s="138"/>
      <c r="XCO195" s="138"/>
      <c r="XCP195" s="138"/>
      <c r="XCQ195" s="138"/>
    </row>
    <row r="196" spans="16303:16319" s="143" customFormat="1">
      <c r="XCA196" s="138"/>
      <c r="XCB196" s="138"/>
      <c r="XCC196" s="138"/>
      <c r="XCD196" s="138"/>
      <c r="XCE196" s="138"/>
      <c r="XCF196" s="138"/>
      <c r="XCG196" s="138"/>
      <c r="XCH196" s="138"/>
      <c r="XCI196" s="138"/>
      <c r="XCJ196" s="138"/>
      <c r="XCK196" s="138"/>
      <c r="XCL196" s="138"/>
      <c r="XCM196" s="138"/>
      <c r="XCN196" s="138"/>
      <c r="XCO196" s="138"/>
      <c r="XCP196" s="138"/>
      <c r="XCQ196" s="138"/>
    </row>
    <row r="197" spans="16303:16319" s="143" customFormat="1">
      <c r="XCA197" s="138"/>
      <c r="XCB197" s="138"/>
      <c r="XCC197" s="138"/>
      <c r="XCD197" s="138"/>
      <c r="XCE197" s="138"/>
      <c r="XCF197" s="138"/>
      <c r="XCG197" s="138"/>
      <c r="XCH197" s="138"/>
      <c r="XCI197" s="138"/>
      <c r="XCJ197" s="138"/>
      <c r="XCK197" s="138"/>
      <c r="XCL197" s="138"/>
      <c r="XCM197" s="138"/>
      <c r="XCN197" s="138"/>
      <c r="XCO197" s="138"/>
      <c r="XCP197" s="138"/>
      <c r="XCQ197" s="138"/>
    </row>
    <row r="198" spans="16303:16319" s="143" customFormat="1">
      <c r="XCA198" s="138"/>
      <c r="XCB198" s="138"/>
      <c r="XCC198" s="138"/>
      <c r="XCD198" s="138"/>
      <c r="XCE198" s="138"/>
      <c r="XCF198" s="138"/>
      <c r="XCG198" s="138"/>
      <c r="XCH198" s="138"/>
      <c r="XCI198" s="138"/>
      <c r="XCJ198" s="138"/>
      <c r="XCK198" s="138"/>
      <c r="XCL198" s="138"/>
      <c r="XCM198" s="138"/>
      <c r="XCN198" s="138"/>
      <c r="XCO198" s="138"/>
      <c r="XCP198" s="138"/>
      <c r="XCQ198" s="138"/>
    </row>
    <row r="199" spans="16303:16319" s="143" customFormat="1">
      <c r="XCA199" s="138"/>
      <c r="XCB199" s="138"/>
      <c r="XCC199" s="138"/>
      <c r="XCD199" s="138"/>
      <c r="XCE199" s="138"/>
      <c r="XCF199" s="138"/>
      <c r="XCG199" s="138"/>
      <c r="XCH199" s="138"/>
      <c r="XCI199" s="138"/>
      <c r="XCJ199" s="138"/>
      <c r="XCK199" s="138"/>
      <c r="XCL199" s="138"/>
      <c r="XCM199" s="138"/>
      <c r="XCN199" s="138"/>
      <c r="XCO199" s="138"/>
      <c r="XCP199" s="138"/>
      <c r="XCQ199" s="138"/>
    </row>
    <row r="200" spans="16303:16319" s="143" customFormat="1">
      <c r="XCA200" s="138"/>
      <c r="XCB200" s="138"/>
      <c r="XCC200" s="138"/>
      <c r="XCD200" s="138"/>
      <c r="XCE200" s="138"/>
      <c r="XCF200" s="138"/>
      <c r="XCG200" s="138"/>
      <c r="XCH200" s="138"/>
      <c r="XCI200" s="138"/>
      <c r="XCJ200" s="138"/>
      <c r="XCK200" s="138"/>
      <c r="XCL200" s="138"/>
      <c r="XCM200" s="138"/>
      <c r="XCN200" s="138"/>
      <c r="XCO200" s="138"/>
      <c r="XCP200" s="138"/>
      <c r="XCQ200" s="138"/>
    </row>
    <row r="201" spans="16303:16319" s="143" customFormat="1">
      <c r="XCA201" s="138"/>
      <c r="XCB201" s="138"/>
      <c r="XCC201" s="138"/>
      <c r="XCD201" s="138"/>
      <c r="XCE201" s="138"/>
      <c r="XCF201" s="138"/>
      <c r="XCG201" s="138"/>
      <c r="XCH201" s="138"/>
      <c r="XCI201" s="138"/>
      <c r="XCJ201" s="138"/>
      <c r="XCK201" s="138"/>
      <c r="XCL201" s="138"/>
      <c r="XCM201" s="138"/>
      <c r="XCN201" s="138"/>
      <c r="XCO201" s="138"/>
      <c r="XCP201" s="138"/>
      <c r="XCQ201" s="138"/>
    </row>
    <row r="202" spans="16303:16319" s="143" customFormat="1">
      <c r="XCA202" s="138"/>
      <c r="XCB202" s="138"/>
      <c r="XCC202" s="138"/>
      <c r="XCD202" s="138"/>
      <c r="XCE202" s="138"/>
      <c r="XCF202" s="138"/>
      <c r="XCG202" s="138"/>
      <c r="XCH202" s="138"/>
      <c r="XCI202" s="138"/>
      <c r="XCJ202" s="138"/>
      <c r="XCK202" s="138"/>
      <c r="XCL202" s="138"/>
      <c r="XCM202" s="138"/>
      <c r="XCN202" s="138"/>
      <c r="XCO202" s="138"/>
      <c r="XCP202" s="138"/>
      <c r="XCQ202" s="138"/>
    </row>
    <row r="203" spans="16303:16319" s="143" customFormat="1">
      <c r="XCA203" s="138"/>
      <c r="XCB203" s="138"/>
      <c r="XCC203" s="138"/>
      <c r="XCD203" s="138"/>
      <c r="XCE203" s="138"/>
      <c r="XCF203" s="138"/>
      <c r="XCG203" s="138"/>
      <c r="XCH203" s="138"/>
      <c r="XCI203" s="138"/>
      <c r="XCJ203" s="138"/>
      <c r="XCK203" s="138"/>
      <c r="XCL203" s="138"/>
      <c r="XCM203" s="138"/>
      <c r="XCN203" s="138"/>
      <c r="XCO203" s="138"/>
      <c r="XCP203" s="138"/>
      <c r="XCQ203" s="138"/>
    </row>
    <row r="204" spans="16303:16319" s="143" customFormat="1">
      <c r="XCA204" s="138"/>
      <c r="XCB204" s="138"/>
      <c r="XCC204" s="138"/>
      <c r="XCD204" s="138"/>
      <c r="XCE204" s="138"/>
      <c r="XCF204" s="138"/>
      <c r="XCG204" s="138"/>
      <c r="XCH204" s="138"/>
      <c r="XCI204" s="138"/>
      <c r="XCJ204" s="138"/>
      <c r="XCK204" s="138"/>
      <c r="XCL204" s="138"/>
      <c r="XCM204" s="138"/>
      <c r="XCN204" s="138"/>
      <c r="XCO204" s="138"/>
      <c r="XCP204" s="138"/>
      <c r="XCQ204" s="138"/>
    </row>
    <row r="205" spans="16303:16319" s="143" customFormat="1">
      <c r="XCA205" s="138"/>
      <c r="XCB205" s="138"/>
      <c r="XCC205" s="138"/>
      <c r="XCD205" s="138"/>
      <c r="XCE205" s="138"/>
      <c r="XCF205" s="138"/>
      <c r="XCG205" s="138"/>
      <c r="XCH205" s="138"/>
      <c r="XCI205" s="138"/>
      <c r="XCJ205" s="138"/>
      <c r="XCK205" s="138"/>
      <c r="XCL205" s="138"/>
      <c r="XCM205" s="138"/>
      <c r="XCN205" s="138"/>
      <c r="XCO205" s="138"/>
      <c r="XCP205" s="138"/>
      <c r="XCQ205" s="138"/>
    </row>
    <row r="206" spans="16303:16319" s="143" customFormat="1">
      <c r="XCA206" s="138"/>
      <c r="XCB206" s="138"/>
      <c r="XCC206" s="138"/>
      <c r="XCD206" s="138"/>
      <c r="XCE206" s="138"/>
      <c r="XCF206" s="138"/>
      <c r="XCG206" s="138"/>
      <c r="XCH206" s="138"/>
      <c r="XCI206" s="138"/>
      <c r="XCJ206" s="138"/>
      <c r="XCK206" s="138"/>
      <c r="XCL206" s="138"/>
      <c r="XCM206" s="138"/>
      <c r="XCN206" s="138"/>
      <c r="XCO206" s="138"/>
      <c r="XCP206" s="138"/>
      <c r="XCQ206" s="138"/>
    </row>
    <row r="207" spans="16303:16319" s="143" customFormat="1">
      <c r="XCA207" s="138"/>
      <c r="XCB207" s="138"/>
      <c r="XCC207" s="138"/>
      <c r="XCD207" s="138"/>
      <c r="XCE207" s="138"/>
      <c r="XCF207" s="138"/>
      <c r="XCG207" s="138"/>
      <c r="XCH207" s="138"/>
      <c r="XCI207" s="138"/>
      <c r="XCJ207" s="138"/>
      <c r="XCK207" s="138"/>
      <c r="XCL207" s="138"/>
      <c r="XCM207" s="138"/>
      <c r="XCN207" s="138"/>
      <c r="XCO207" s="138"/>
      <c r="XCP207" s="138"/>
      <c r="XCQ207" s="138"/>
    </row>
    <row r="208" spans="16303:16319" s="143" customFormat="1">
      <c r="XCA208" s="138"/>
      <c r="XCB208" s="138"/>
      <c r="XCC208" s="138"/>
      <c r="XCD208" s="138"/>
      <c r="XCE208" s="138"/>
      <c r="XCF208" s="138"/>
      <c r="XCG208" s="138"/>
      <c r="XCH208" s="138"/>
      <c r="XCI208" s="138"/>
      <c r="XCJ208" s="138"/>
      <c r="XCK208" s="138"/>
      <c r="XCL208" s="138"/>
      <c r="XCM208" s="138"/>
      <c r="XCN208" s="138"/>
      <c r="XCO208" s="138"/>
      <c r="XCP208" s="138"/>
      <c r="XCQ208" s="138"/>
    </row>
    <row r="209" spans="16303:16319" s="143" customFormat="1">
      <c r="XCA209" s="138"/>
      <c r="XCB209" s="138"/>
      <c r="XCC209" s="138"/>
      <c r="XCD209" s="138"/>
      <c r="XCE209" s="138"/>
      <c r="XCF209" s="138"/>
      <c r="XCG209" s="138"/>
      <c r="XCH209" s="138"/>
      <c r="XCI209" s="138"/>
      <c r="XCJ209" s="138"/>
      <c r="XCK209" s="138"/>
      <c r="XCL209" s="138"/>
      <c r="XCM209" s="138"/>
      <c r="XCN209" s="138"/>
      <c r="XCO209" s="138"/>
      <c r="XCP209" s="138"/>
      <c r="XCQ209" s="138"/>
    </row>
    <row r="210" spans="16303:16319" s="143" customFormat="1">
      <c r="XCA210" s="138"/>
      <c r="XCB210" s="138"/>
      <c r="XCC210" s="138"/>
      <c r="XCD210" s="138"/>
      <c r="XCE210" s="138"/>
      <c r="XCF210" s="138"/>
      <c r="XCG210" s="138"/>
      <c r="XCH210" s="138"/>
      <c r="XCI210" s="138"/>
      <c r="XCJ210" s="138"/>
      <c r="XCK210" s="138"/>
      <c r="XCL210" s="138"/>
      <c r="XCM210" s="138"/>
      <c r="XCN210" s="138"/>
      <c r="XCO210" s="138"/>
      <c r="XCP210" s="138"/>
      <c r="XCQ210" s="138"/>
    </row>
    <row r="211" spans="16303:16319" s="143" customFormat="1">
      <c r="XCA211" s="138"/>
      <c r="XCB211" s="138"/>
      <c r="XCC211" s="138"/>
      <c r="XCD211" s="138"/>
      <c r="XCE211" s="138"/>
      <c r="XCF211" s="138"/>
      <c r="XCG211" s="138"/>
      <c r="XCH211" s="138"/>
      <c r="XCI211" s="138"/>
      <c r="XCJ211" s="138"/>
      <c r="XCK211" s="138"/>
      <c r="XCL211" s="138"/>
      <c r="XCM211" s="138"/>
      <c r="XCN211" s="138"/>
      <c r="XCO211" s="138"/>
      <c r="XCP211" s="138"/>
      <c r="XCQ211" s="138"/>
    </row>
    <row r="212" spans="16303:16319" s="143" customFormat="1">
      <c r="XCA212" s="138"/>
      <c r="XCB212" s="138"/>
      <c r="XCC212" s="138"/>
      <c r="XCD212" s="138"/>
      <c r="XCE212" s="138"/>
      <c r="XCF212" s="138"/>
      <c r="XCG212" s="138"/>
      <c r="XCH212" s="138"/>
      <c r="XCI212" s="138"/>
      <c r="XCJ212" s="138"/>
      <c r="XCK212" s="138"/>
      <c r="XCL212" s="138"/>
      <c r="XCM212" s="138"/>
      <c r="XCN212" s="138"/>
      <c r="XCO212" s="138"/>
      <c r="XCP212" s="138"/>
      <c r="XCQ212" s="138"/>
    </row>
    <row r="213" spans="16303:16319" s="143" customFormat="1">
      <c r="XCA213" s="138"/>
      <c r="XCB213" s="138"/>
      <c r="XCC213" s="138"/>
      <c r="XCD213" s="138"/>
      <c r="XCE213" s="138"/>
      <c r="XCF213" s="138"/>
      <c r="XCG213" s="138"/>
      <c r="XCH213" s="138"/>
      <c r="XCI213" s="138"/>
      <c r="XCJ213" s="138"/>
      <c r="XCK213" s="138"/>
      <c r="XCL213" s="138"/>
      <c r="XCM213" s="138"/>
      <c r="XCN213" s="138"/>
      <c r="XCO213" s="138"/>
      <c r="XCP213" s="138"/>
      <c r="XCQ213" s="138"/>
    </row>
    <row r="214" spans="16303:16319" s="143" customFormat="1">
      <c r="XCA214" s="138"/>
      <c r="XCB214" s="138"/>
      <c r="XCC214" s="138"/>
      <c r="XCD214" s="138"/>
      <c r="XCE214" s="138"/>
      <c r="XCF214" s="138"/>
      <c r="XCG214" s="138"/>
      <c r="XCH214" s="138"/>
      <c r="XCI214" s="138"/>
      <c r="XCJ214" s="138"/>
      <c r="XCK214" s="138"/>
      <c r="XCL214" s="138"/>
      <c r="XCM214" s="138"/>
      <c r="XCN214" s="138"/>
      <c r="XCO214" s="138"/>
      <c r="XCP214" s="138"/>
      <c r="XCQ214" s="138"/>
    </row>
    <row r="215" spans="16303:16319" s="143" customFormat="1">
      <c r="XCA215" s="138"/>
      <c r="XCB215" s="138"/>
      <c r="XCC215" s="138"/>
      <c r="XCD215" s="138"/>
      <c r="XCE215" s="138"/>
      <c r="XCF215" s="138"/>
      <c r="XCG215" s="138"/>
      <c r="XCH215" s="138"/>
      <c r="XCI215" s="138"/>
      <c r="XCJ215" s="138"/>
      <c r="XCK215" s="138"/>
      <c r="XCL215" s="138"/>
      <c r="XCM215" s="138"/>
      <c r="XCN215" s="138"/>
      <c r="XCO215" s="138"/>
      <c r="XCP215" s="138"/>
      <c r="XCQ215" s="138"/>
    </row>
    <row r="216" spans="16303:16319" s="143" customFormat="1">
      <c r="XCA216" s="138"/>
      <c r="XCB216" s="138"/>
      <c r="XCC216" s="138"/>
      <c r="XCD216" s="138"/>
      <c r="XCE216" s="138"/>
      <c r="XCF216" s="138"/>
      <c r="XCG216" s="138"/>
      <c r="XCH216" s="138"/>
      <c r="XCI216" s="138"/>
      <c r="XCJ216" s="138"/>
      <c r="XCK216" s="138"/>
      <c r="XCL216" s="138"/>
      <c r="XCM216" s="138"/>
      <c r="XCN216" s="138"/>
      <c r="XCO216" s="138"/>
      <c r="XCP216" s="138"/>
      <c r="XCQ216" s="138"/>
    </row>
    <row r="217" spans="16303:16319" s="143" customFormat="1">
      <c r="XCA217" s="138"/>
      <c r="XCB217" s="138"/>
      <c r="XCC217" s="138"/>
      <c r="XCD217" s="138"/>
      <c r="XCE217" s="138"/>
      <c r="XCF217" s="138"/>
      <c r="XCG217" s="138"/>
      <c r="XCH217" s="138"/>
      <c r="XCI217" s="138"/>
      <c r="XCJ217" s="138"/>
      <c r="XCK217" s="138"/>
      <c r="XCL217" s="138"/>
      <c r="XCM217" s="138"/>
      <c r="XCN217" s="138"/>
      <c r="XCO217" s="138"/>
      <c r="XCP217" s="138"/>
      <c r="XCQ217" s="138"/>
    </row>
    <row r="218" spans="16303:16319" s="143" customFormat="1">
      <c r="XCA218" s="138"/>
      <c r="XCB218" s="138"/>
      <c r="XCC218" s="138"/>
      <c r="XCD218" s="138"/>
      <c r="XCE218" s="138"/>
      <c r="XCF218" s="138"/>
      <c r="XCG218" s="138"/>
      <c r="XCH218" s="138"/>
      <c r="XCI218" s="138"/>
      <c r="XCJ218" s="138"/>
      <c r="XCK218" s="138"/>
      <c r="XCL218" s="138"/>
      <c r="XCM218" s="138"/>
      <c r="XCN218" s="138"/>
      <c r="XCO218" s="138"/>
      <c r="XCP218" s="138"/>
      <c r="XCQ218" s="138"/>
    </row>
    <row r="219" spans="16303:16319" s="143" customFormat="1">
      <c r="XCA219" s="138"/>
      <c r="XCB219" s="138"/>
      <c r="XCC219" s="138"/>
      <c r="XCD219" s="138"/>
      <c r="XCE219" s="138"/>
      <c r="XCF219" s="138"/>
      <c r="XCG219" s="138"/>
      <c r="XCH219" s="138"/>
      <c r="XCI219" s="138"/>
      <c r="XCJ219" s="138"/>
      <c r="XCK219" s="138"/>
      <c r="XCL219" s="138"/>
      <c r="XCM219" s="138"/>
      <c r="XCN219" s="138"/>
      <c r="XCO219" s="138"/>
      <c r="XCP219" s="138"/>
      <c r="XCQ219" s="138"/>
    </row>
    <row r="220" spans="16303:16319" s="143" customFormat="1">
      <c r="XCA220" s="138"/>
      <c r="XCB220" s="138"/>
      <c r="XCC220" s="138"/>
      <c r="XCD220" s="138"/>
      <c r="XCE220" s="138"/>
      <c r="XCF220" s="138"/>
      <c r="XCG220" s="138"/>
      <c r="XCH220" s="138"/>
      <c r="XCI220" s="138"/>
      <c r="XCJ220" s="138"/>
      <c r="XCK220" s="138"/>
      <c r="XCL220" s="138"/>
      <c r="XCM220" s="138"/>
      <c r="XCN220" s="138"/>
      <c r="XCO220" s="138"/>
      <c r="XCP220" s="138"/>
      <c r="XCQ220" s="138"/>
    </row>
    <row r="221" spans="16303:16319" s="143" customFormat="1">
      <c r="XCA221" s="138"/>
      <c r="XCB221" s="138"/>
      <c r="XCC221" s="138"/>
      <c r="XCD221" s="138"/>
      <c r="XCE221" s="138"/>
      <c r="XCF221" s="138"/>
      <c r="XCG221" s="138"/>
      <c r="XCH221" s="138"/>
      <c r="XCI221" s="138"/>
      <c r="XCJ221" s="138"/>
      <c r="XCK221" s="138"/>
      <c r="XCL221" s="138"/>
      <c r="XCM221" s="138"/>
      <c r="XCN221" s="138"/>
      <c r="XCO221" s="138"/>
      <c r="XCP221" s="138"/>
      <c r="XCQ221" s="138"/>
    </row>
    <row r="222" spans="16303:16319" s="143" customFormat="1">
      <c r="XCA222" s="138"/>
      <c r="XCB222" s="138"/>
      <c r="XCC222" s="138"/>
      <c r="XCD222" s="138"/>
      <c r="XCE222" s="138"/>
      <c r="XCF222" s="138"/>
      <c r="XCG222" s="138"/>
      <c r="XCH222" s="138"/>
      <c r="XCI222" s="138"/>
      <c r="XCJ222" s="138"/>
      <c r="XCK222" s="138"/>
      <c r="XCL222" s="138"/>
      <c r="XCM222" s="138"/>
      <c r="XCN222" s="138"/>
      <c r="XCO222" s="138"/>
      <c r="XCP222" s="138"/>
      <c r="XCQ222" s="138"/>
    </row>
    <row r="223" spans="16303:16319" s="143" customFormat="1">
      <c r="XCA223" s="138"/>
      <c r="XCB223" s="138"/>
      <c r="XCC223" s="138"/>
      <c r="XCD223" s="138"/>
      <c r="XCE223" s="138"/>
      <c r="XCF223" s="138"/>
      <c r="XCG223" s="138"/>
      <c r="XCH223" s="138"/>
      <c r="XCI223" s="138"/>
      <c r="XCJ223" s="138"/>
      <c r="XCK223" s="138"/>
      <c r="XCL223" s="138"/>
      <c r="XCM223" s="138"/>
      <c r="XCN223" s="138"/>
      <c r="XCO223" s="138"/>
      <c r="XCP223" s="138"/>
      <c r="XCQ223" s="138"/>
    </row>
    <row r="224" spans="16303:16319" s="143" customFormat="1">
      <c r="XCA224" s="138"/>
      <c r="XCB224" s="138"/>
      <c r="XCC224" s="138"/>
      <c r="XCD224" s="138"/>
      <c r="XCE224" s="138"/>
      <c r="XCF224" s="138"/>
      <c r="XCG224" s="138"/>
      <c r="XCH224" s="138"/>
      <c r="XCI224" s="138"/>
      <c r="XCJ224" s="138"/>
      <c r="XCK224" s="138"/>
      <c r="XCL224" s="138"/>
      <c r="XCM224" s="138"/>
      <c r="XCN224" s="138"/>
      <c r="XCO224" s="138"/>
      <c r="XCP224" s="138"/>
      <c r="XCQ224" s="138"/>
    </row>
    <row r="225" spans="16303:16319" s="143" customFormat="1">
      <c r="XCA225" s="138"/>
      <c r="XCB225" s="138"/>
      <c r="XCC225" s="138"/>
      <c r="XCD225" s="138"/>
      <c r="XCE225" s="138"/>
      <c r="XCF225" s="138"/>
      <c r="XCG225" s="138"/>
      <c r="XCH225" s="138"/>
      <c r="XCI225" s="138"/>
      <c r="XCJ225" s="138"/>
      <c r="XCK225" s="138"/>
      <c r="XCL225" s="138"/>
      <c r="XCM225" s="138"/>
      <c r="XCN225" s="138"/>
      <c r="XCO225" s="138"/>
      <c r="XCP225" s="138"/>
      <c r="XCQ225" s="138"/>
    </row>
    <row r="226" spans="16303:16319" s="143" customFormat="1">
      <c r="XCA226" s="138"/>
      <c r="XCB226" s="138"/>
      <c r="XCC226" s="138"/>
      <c r="XCD226" s="138"/>
      <c r="XCE226" s="138"/>
      <c r="XCF226" s="138"/>
      <c r="XCG226" s="138"/>
      <c r="XCH226" s="138"/>
      <c r="XCI226" s="138"/>
      <c r="XCJ226" s="138"/>
      <c r="XCK226" s="138"/>
      <c r="XCL226" s="138"/>
      <c r="XCM226" s="138"/>
      <c r="XCN226" s="138"/>
      <c r="XCO226" s="138"/>
      <c r="XCP226" s="138"/>
      <c r="XCQ226" s="138"/>
    </row>
    <row r="227" spans="16303:16319" s="143" customFormat="1">
      <c r="XCA227" s="138"/>
      <c r="XCB227" s="138"/>
      <c r="XCC227" s="138"/>
      <c r="XCD227" s="138"/>
      <c r="XCE227" s="138"/>
      <c r="XCF227" s="138"/>
      <c r="XCG227" s="138"/>
      <c r="XCH227" s="138"/>
      <c r="XCI227" s="138"/>
      <c r="XCJ227" s="138"/>
      <c r="XCK227" s="138"/>
      <c r="XCL227" s="138"/>
      <c r="XCM227" s="138"/>
      <c r="XCN227" s="138"/>
      <c r="XCO227" s="138"/>
      <c r="XCP227" s="138"/>
      <c r="XCQ227" s="138"/>
    </row>
    <row r="228" spans="16303:16319" s="143" customFormat="1">
      <c r="XCA228" s="138"/>
      <c r="XCB228" s="138"/>
      <c r="XCC228" s="138"/>
      <c r="XCD228" s="138"/>
      <c r="XCE228" s="138"/>
      <c r="XCF228" s="138"/>
      <c r="XCG228" s="138"/>
      <c r="XCH228" s="138"/>
      <c r="XCI228" s="138"/>
      <c r="XCJ228" s="138"/>
      <c r="XCK228" s="138"/>
      <c r="XCL228" s="138"/>
      <c r="XCM228" s="138"/>
      <c r="XCN228" s="138"/>
      <c r="XCO228" s="138"/>
      <c r="XCP228" s="138"/>
      <c r="XCQ228" s="138"/>
    </row>
    <row r="229" spans="16303:16319" s="143" customFormat="1">
      <c r="XCA229" s="138"/>
      <c r="XCB229" s="138"/>
      <c r="XCC229" s="138"/>
      <c r="XCD229" s="138"/>
      <c r="XCE229" s="138"/>
      <c r="XCF229" s="138"/>
      <c r="XCG229" s="138"/>
      <c r="XCH229" s="138"/>
      <c r="XCI229" s="138"/>
      <c r="XCJ229" s="138"/>
      <c r="XCK229" s="138"/>
      <c r="XCL229" s="138"/>
      <c r="XCM229" s="138"/>
      <c r="XCN229" s="138"/>
      <c r="XCO229" s="138"/>
      <c r="XCP229" s="138"/>
      <c r="XCQ229" s="138"/>
    </row>
    <row r="230" spans="16303:16319" s="143" customFormat="1">
      <c r="XCA230" s="138"/>
      <c r="XCB230" s="138"/>
      <c r="XCC230" s="138"/>
      <c r="XCD230" s="138"/>
      <c r="XCE230" s="138"/>
      <c r="XCF230" s="138"/>
      <c r="XCG230" s="138"/>
      <c r="XCH230" s="138"/>
      <c r="XCI230" s="138"/>
      <c r="XCJ230" s="138"/>
      <c r="XCK230" s="138"/>
      <c r="XCL230" s="138"/>
      <c r="XCM230" s="138"/>
      <c r="XCN230" s="138"/>
      <c r="XCO230" s="138"/>
      <c r="XCP230" s="138"/>
      <c r="XCQ230" s="138"/>
    </row>
    <row r="231" spans="16303:16319" s="143" customFormat="1">
      <c r="XCA231" s="138"/>
      <c r="XCB231" s="138"/>
      <c r="XCC231" s="138"/>
      <c r="XCD231" s="138"/>
      <c r="XCE231" s="138"/>
      <c r="XCF231" s="138"/>
      <c r="XCG231" s="138"/>
      <c r="XCH231" s="138"/>
      <c r="XCI231" s="138"/>
      <c r="XCJ231" s="138"/>
      <c r="XCK231" s="138"/>
      <c r="XCL231" s="138"/>
      <c r="XCM231" s="138"/>
      <c r="XCN231" s="138"/>
      <c r="XCO231" s="138"/>
      <c r="XCP231" s="138"/>
      <c r="XCQ231" s="138"/>
    </row>
    <row r="232" spans="16303:16319" s="143" customFormat="1">
      <c r="XCA232" s="138"/>
      <c r="XCB232" s="138"/>
      <c r="XCC232" s="138"/>
      <c r="XCD232" s="138"/>
      <c r="XCE232" s="138"/>
      <c r="XCF232" s="138"/>
      <c r="XCG232" s="138"/>
      <c r="XCH232" s="138"/>
      <c r="XCI232" s="138"/>
      <c r="XCJ232" s="138"/>
      <c r="XCK232" s="138"/>
      <c r="XCL232" s="138"/>
      <c r="XCM232" s="138"/>
      <c r="XCN232" s="138"/>
      <c r="XCO232" s="138"/>
      <c r="XCP232" s="138"/>
      <c r="XCQ232" s="138"/>
    </row>
    <row r="233" spans="16303:16319" s="143" customFormat="1">
      <c r="XCA233" s="138"/>
      <c r="XCB233" s="138"/>
      <c r="XCC233" s="138"/>
      <c r="XCD233" s="138"/>
      <c r="XCE233" s="138"/>
      <c r="XCF233" s="138"/>
      <c r="XCG233" s="138"/>
      <c r="XCH233" s="138"/>
      <c r="XCI233" s="138"/>
      <c r="XCJ233" s="138"/>
      <c r="XCK233" s="138"/>
      <c r="XCL233" s="138"/>
      <c r="XCM233" s="138"/>
      <c r="XCN233" s="138"/>
      <c r="XCO233" s="138"/>
      <c r="XCP233" s="138"/>
      <c r="XCQ233" s="138"/>
    </row>
    <row r="234" spans="16303:16319" s="143" customFormat="1">
      <c r="XCA234" s="138"/>
      <c r="XCB234" s="138"/>
      <c r="XCC234" s="138"/>
      <c r="XCD234" s="138"/>
      <c r="XCE234" s="138"/>
      <c r="XCF234" s="138"/>
      <c r="XCG234" s="138"/>
      <c r="XCH234" s="138"/>
      <c r="XCI234" s="138"/>
      <c r="XCJ234" s="138"/>
      <c r="XCK234" s="138"/>
      <c r="XCL234" s="138"/>
      <c r="XCM234" s="138"/>
      <c r="XCN234" s="138"/>
      <c r="XCO234" s="138"/>
      <c r="XCP234" s="138"/>
      <c r="XCQ234" s="138"/>
    </row>
    <row r="235" spans="16303:16319" s="143" customFormat="1">
      <c r="XCA235" s="138"/>
      <c r="XCB235" s="138"/>
      <c r="XCC235" s="138"/>
      <c r="XCD235" s="138"/>
      <c r="XCE235" s="138"/>
      <c r="XCF235" s="138"/>
      <c r="XCG235" s="138"/>
      <c r="XCH235" s="138"/>
      <c r="XCI235" s="138"/>
      <c r="XCJ235" s="138"/>
      <c r="XCK235" s="138"/>
      <c r="XCL235" s="138"/>
      <c r="XCM235" s="138"/>
      <c r="XCN235" s="138"/>
      <c r="XCO235" s="138"/>
      <c r="XCP235" s="138"/>
      <c r="XCQ235" s="138"/>
    </row>
    <row r="236" spans="16303:16319" s="143" customFormat="1">
      <c r="XCA236" s="138"/>
      <c r="XCB236" s="138"/>
      <c r="XCC236" s="138"/>
      <c r="XCD236" s="138"/>
      <c r="XCE236" s="138"/>
      <c r="XCF236" s="138"/>
      <c r="XCG236" s="138"/>
      <c r="XCH236" s="138"/>
      <c r="XCI236" s="138"/>
      <c r="XCJ236" s="138"/>
      <c r="XCK236" s="138"/>
      <c r="XCL236" s="138"/>
      <c r="XCM236" s="138"/>
      <c r="XCN236" s="138"/>
      <c r="XCO236" s="138"/>
      <c r="XCP236" s="138"/>
      <c r="XCQ236" s="138"/>
    </row>
    <row r="237" spans="16303:16319" s="143" customFormat="1">
      <c r="XCA237" s="138"/>
      <c r="XCB237" s="138"/>
      <c r="XCC237" s="138"/>
      <c r="XCD237" s="138"/>
      <c r="XCE237" s="138"/>
      <c r="XCF237" s="138"/>
      <c r="XCG237" s="138"/>
      <c r="XCH237" s="138"/>
      <c r="XCI237" s="138"/>
      <c r="XCJ237" s="138"/>
      <c r="XCK237" s="138"/>
      <c r="XCL237" s="138"/>
      <c r="XCM237" s="138"/>
      <c r="XCN237" s="138"/>
      <c r="XCO237" s="138"/>
      <c r="XCP237" s="138"/>
      <c r="XCQ237" s="138"/>
    </row>
    <row r="238" spans="16303:16319" s="143" customFormat="1">
      <c r="XCA238" s="138"/>
      <c r="XCB238" s="138"/>
      <c r="XCC238" s="138"/>
      <c r="XCD238" s="138"/>
      <c r="XCE238" s="138"/>
      <c r="XCF238" s="138"/>
      <c r="XCG238" s="138"/>
      <c r="XCH238" s="138"/>
      <c r="XCI238" s="138"/>
      <c r="XCJ238" s="138"/>
      <c r="XCK238" s="138"/>
      <c r="XCL238" s="138"/>
      <c r="XCM238" s="138"/>
      <c r="XCN238" s="138"/>
      <c r="XCO238" s="138"/>
      <c r="XCP238" s="138"/>
      <c r="XCQ238" s="138"/>
    </row>
    <row r="239" spans="16303:16319" s="143" customFormat="1">
      <c r="XCA239" s="138"/>
      <c r="XCB239" s="138"/>
      <c r="XCC239" s="138"/>
      <c r="XCD239" s="138"/>
      <c r="XCE239" s="138"/>
      <c r="XCF239" s="138"/>
      <c r="XCG239" s="138"/>
      <c r="XCH239" s="138"/>
      <c r="XCI239" s="138"/>
      <c r="XCJ239" s="138"/>
      <c r="XCK239" s="138"/>
      <c r="XCL239" s="138"/>
      <c r="XCM239" s="138"/>
      <c r="XCN239" s="138"/>
      <c r="XCO239" s="138"/>
      <c r="XCP239" s="138"/>
      <c r="XCQ239" s="138"/>
    </row>
    <row r="240" spans="16303:16319" s="143" customFormat="1">
      <c r="XCA240" s="138"/>
      <c r="XCB240" s="138"/>
      <c r="XCC240" s="138"/>
      <c r="XCD240" s="138"/>
      <c r="XCE240" s="138"/>
      <c r="XCF240" s="138"/>
      <c r="XCG240" s="138"/>
      <c r="XCH240" s="138"/>
      <c r="XCI240" s="138"/>
      <c r="XCJ240" s="138"/>
      <c r="XCK240" s="138"/>
      <c r="XCL240" s="138"/>
      <c r="XCM240" s="138"/>
      <c r="XCN240" s="138"/>
      <c r="XCO240" s="138"/>
      <c r="XCP240" s="138"/>
      <c r="XCQ240" s="138"/>
    </row>
    <row r="241" spans="16303:16319" s="143" customFormat="1">
      <c r="XCA241" s="138"/>
      <c r="XCB241" s="138"/>
      <c r="XCC241" s="138"/>
      <c r="XCD241" s="138"/>
      <c r="XCE241" s="138"/>
      <c r="XCF241" s="138"/>
      <c r="XCG241" s="138"/>
      <c r="XCH241" s="138"/>
      <c r="XCI241" s="138"/>
      <c r="XCJ241" s="138"/>
      <c r="XCK241" s="138"/>
      <c r="XCL241" s="138"/>
      <c r="XCM241" s="138"/>
      <c r="XCN241" s="138"/>
      <c r="XCO241" s="138"/>
      <c r="XCP241" s="138"/>
      <c r="XCQ241" s="138"/>
    </row>
    <row r="242" spans="16303:16319" s="143" customFormat="1">
      <c r="XCA242" s="138"/>
      <c r="XCB242" s="138"/>
      <c r="XCC242" s="138"/>
      <c r="XCD242" s="138"/>
      <c r="XCE242" s="138"/>
      <c r="XCF242" s="138"/>
      <c r="XCG242" s="138"/>
      <c r="XCH242" s="138"/>
      <c r="XCI242" s="138"/>
      <c r="XCJ242" s="138"/>
      <c r="XCK242" s="138"/>
      <c r="XCL242" s="138"/>
      <c r="XCM242" s="138"/>
      <c r="XCN242" s="138"/>
      <c r="XCO242" s="138"/>
      <c r="XCP242" s="138"/>
      <c r="XCQ242" s="138"/>
    </row>
    <row r="243" spans="16303:16319" s="143" customFormat="1">
      <c r="XCA243" s="138"/>
      <c r="XCB243" s="138"/>
      <c r="XCC243" s="138"/>
      <c r="XCD243" s="138"/>
      <c r="XCE243" s="138"/>
      <c r="XCF243" s="138"/>
      <c r="XCG243" s="138"/>
      <c r="XCH243" s="138"/>
      <c r="XCI243" s="138"/>
      <c r="XCJ243" s="138"/>
      <c r="XCK243" s="138"/>
      <c r="XCL243" s="138"/>
      <c r="XCM243" s="138"/>
      <c r="XCN243" s="138"/>
      <c r="XCO243" s="138"/>
      <c r="XCP243" s="138"/>
      <c r="XCQ243" s="138"/>
    </row>
    <row r="244" spans="16303:16319" s="143" customFormat="1">
      <c r="XCA244" s="138"/>
      <c r="XCB244" s="138"/>
      <c r="XCC244" s="138"/>
      <c r="XCD244" s="138"/>
      <c r="XCE244" s="138"/>
      <c r="XCF244" s="138"/>
      <c r="XCG244" s="138"/>
      <c r="XCH244" s="138"/>
      <c r="XCI244" s="138"/>
      <c r="XCJ244" s="138"/>
      <c r="XCK244" s="138"/>
      <c r="XCL244" s="138"/>
      <c r="XCM244" s="138"/>
      <c r="XCN244" s="138"/>
      <c r="XCO244" s="138"/>
      <c r="XCP244" s="138"/>
      <c r="XCQ244" s="138"/>
    </row>
    <row r="245" spans="16303:16319" s="143" customFormat="1">
      <c r="XCA245" s="138"/>
      <c r="XCB245" s="138"/>
      <c r="XCC245" s="138"/>
      <c r="XCD245" s="138"/>
      <c r="XCE245" s="138"/>
      <c r="XCF245" s="138"/>
      <c r="XCG245" s="138"/>
      <c r="XCH245" s="138"/>
      <c r="XCI245" s="138"/>
      <c r="XCJ245" s="138"/>
      <c r="XCK245" s="138"/>
      <c r="XCL245" s="138"/>
      <c r="XCM245" s="138"/>
      <c r="XCN245" s="138"/>
      <c r="XCO245" s="138"/>
      <c r="XCP245" s="138"/>
      <c r="XCQ245" s="138"/>
    </row>
    <row r="246" spans="16303:16319" s="143" customFormat="1">
      <c r="XCA246" s="138"/>
      <c r="XCB246" s="138"/>
      <c r="XCC246" s="138"/>
      <c r="XCD246" s="138"/>
      <c r="XCE246" s="138"/>
      <c r="XCF246" s="138"/>
      <c r="XCG246" s="138"/>
      <c r="XCH246" s="138"/>
      <c r="XCI246" s="138"/>
      <c r="XCJ246" s="138"/>
      <c r="XCK246" s="138"/>
      <c r="XCL246" s="138"/>
      <c r="XCM246" s="138"/>
      <c r="XCN246" s="138"/>
      <c r="XCO246" s="138"/>
      <c r="XCP246" s="138"/>
      <c r="XCQ246" s="138"/>
    </row>
    <row r="247" spans="16303:16319" s="143" customFormat="1">
      <c r="XCA247" s="138"/>
      <c r="XCB247" s="138"/>
      <c r="XCC247" s="138"/>
      <c r="XCD247" s="138"/>
      <c r="XCE247" s="138"/>
      <c r="XCF247" s="138"/>
      <c r="XCG247" s="138"/>
      <c r="XCH247" s="138"/>
      <c r="XCI247" s="138"/>
      <c r="XCJ247" s="138"/>
      <c r="XCK247" s="138"/>
      <c r="XCL247" s="138"/>
      <c r="XCM247" s="138"/>
      <c r="XCN247" s="138"/>
      <c r="XCO247" s="138"/>
      <c r="XCP247" s="138"/>
      <c r="XCQ247" s="138"/>
    </row>
    <row r="248" spans="16303:16319" s="143" customFormat="1">
      <c r="XCA248" s="138"/>
      <c r="XCB248" s="138"/>
      <c r="XCC248" s="138"/>
      <c r="XCD248" s="138"/>
      <c r="XCE248" s="138"/>
      <c r="XCF248" s="138"/>
      <c r="XCG248" s="138"/>
      <c r="XCH248" s="138"/>
      <c r="XCI248" s="138"/>
      <c r="XCJ248" s="138"/>
      <c r="XCK248" s="138"/>
      <c r="XCL248" s="138"/>
      <c r="XCM248" s="138"/>
      <c r="XCN248" s="138"/>
      <c r="XCO248" s="138"/>
      <c r="XCP248" s="138"/>
      <c r="XCQ248" s="138"/>
    </row>
    <row r="249" spans="16303:16319" s="143" customFormat="1">
      <c r="XCA249" s="138"/>
      <c r="XCB249" s="138"/>
      <c r="XCC249" s="138"/>
      <c r="XCD249" s="138"/>
      <c r="XCE249" s="138"/>
      <c r="XCF249" s="138"/>
      <c r="XCG249" s="138"/>
      <c r="XCH249" s="138"/>
      <c r="XCI249" s="138"/>
      <c r="XCJ249" s="138"/>
      <c r="XCK249" s="138"/>
      <c r="XCL249" s="138"/>
      <c r="XCM249" s="138"/>
      <c r="XCN249" s="138"/>
      <c r="XCO249" s="138"/>
      <c r="XCP249" s="138"/>
      <c r="XCQ249" s="138"/>
    </row>
    <row r="250" spans="16303:16319" s="143" customFormat="1">
      <c r="XCA250" s="138"/>
      <c r="XCB250" s="138"/>
      <c r="XCC250" s="138"/>
      <c r="XCD250" s="138"/>
      <c r="XCE250" s="138"/>
      <c r="XCF250" s="138"/>
      <c r="XCG250" s="138"/>
      <c r="XCH250" s="138"/>
      <c r="XCI250" s="138"/>
      <c r="XCJ250" s="138"/>
      <c r="XCK250" s="138"/>
      <c r="XCL250" s="138"/>
      <c r="XCM250" s="138"/>
      <c r="XCN250" s="138"/>
      <c r="XCO250" s="138"/>
      <c r="XCP250" s="138"/>
      <c r="XCQ250" s="138"/>
    </row>
    <row r="251" spans="16303:16319" s="143" customFormat="1">
      <c r="XCA251" s="138"/>
      <c r="XCB251" s="138"/>
      <c r="XCC251" s="138"/>
      <c r="XCD251" s="138"/>
      <c r="XCE251" s="138"/>
      <c r="XCF251" s="138"/>
      <c r="XCG251" s="138"/>
      <c r="XCH251" s="138"/>
      <c r="XCI251" s="138"/>
      <c r="XCJ251" s="138"/>
      <c r="XCK251" s="138"/>
      <c r="XCL251" s="138"/>
      <c r="XCM251" s="138"/>
      <c r="XCN251" s="138"/>
      <c r="XCO251" s="138"/>
      <c r="XCP251" s="138"/>
      <c r="XCQ251" s="138"/>
    </row>
    <row r="252" spans="16303:16319" s="143" customFormat="1">
      <c r="XCA252" s="138"/>
      <c r="XCB252" s="138"/>
      <c r="XCC252" s="138"/>
      <c r="XCD252" s="138"/>
      <c r="XCE252" s="138"/>
      <c r="XCF252" s="138"/>
      <c r="XCG252" s="138"/>
      <c r="XCH252" s="138"/>
      <c r="XCI252" s="138"/>
      <c r="XCJ252" s="138"/>
      <c r="XCK252" s="138"/>
      <c r="XCL252" s="138"/>
      <c r="XCM252" s="138"/>
      <c r="XCN252" s="138"/>
      <c r="XCO252" s="138"/>
      <c r="XCP252" s="138"/>
      <c r="XCQ252" s="138"/>
    </row>
    <row r="253" spans="16303:16319" s="143" customFormat="1">
      <c r="XCA253" s="138"/>
      <c r="XCB253" s="138"/>
      <c r="XCC253" s="138"/>
      <c r="XCD253" s="138"/>
      <c r="XCE253" s="138"/>
      <c r="XCF253" s="138"/>
      <c r="XCG253" s="138"/>
      <c r="XCH253" s="138"/>
      <c r="XCI253" s="138"/>
      <c r="XCJ253" s="138"/>
      <c r="XCK253" s="138"/>
      <c r="XCL253" s="138"/>
      <c r="XCM253" s="138"/>
      <c r="XCN253" s="138"/>
      <c r="XCO253" s="138"/>
      <c r="XCP253" s="138"/>
      <c r="XCQ253" s="138"/>
    </row>
    <row r="254" spans="16303:16319" s="143" customFormat="1">
      <c r="XCA254" s="138"/>
      <c r="XCB254" s="138"/>
      <c r="XCC254" s="138"/>
      <c r="XCD254" s="138"/>
      <c r="XCE254" s="138"/>
      <c r="XCF254" s="138"/>
      <c r="XCG254" s="138"/>
      <c r="XCH254" s="138"/>
      <c r="XCI254" s="138"/>
      <c r="XCJ254" s="138"/>
      <c r="XCK254" s="138"/>
      <c r="XCL254" s="138"/>
      <c r="XCM254" s="138"/>
      <c r="XCN254" s="138"/>
      <c r="XCO254" s="138"/>
      <c r="XCP254" s="138"/>
      <c r="XCQ254" s="138"/>
    </row>
    <row r="255" spans="16303:16319" s="143" customFormat="1">
      <c r="XCA255" s="138"/>
      <c r="XCB255" s="138"/>
      <c r="XCC255" s="138"/>
      <c r="XCD255" s="138"/>
      <c r="XCE255" s="138"/>
      <c r="XCF255" s="138"/>
      <c r="XCG255" s="138"/>
      <c r="XCH255" s="138"/>
      <c r="XCI255" s="138"/>
      <c r="XCJ255" s="138"/>
      <c r="XCK255" s="138"/>
      <c r="XCL255" s="138"/>
      <c r="XCM255" s="138"/>
      <c r="XCN255" s="138"/>
      <c r="XCO255" s="138"/>
      <c r="XCP255" s="138"/>
      <c r="XCQ255" s="138"/>
    </row>
    <row r="256" spans="16303:16319" s="143" customFormat="1">
      <c r="XCA256" s="138"/>
      <c r="XCB256" s="138"/>
      <c r="XCC256" s="138"/>
      <c r="XCD256" s="138"/>
      <c r="XCE256" s="138"/>
      <c r="XCF256" s="138"/>
      <c r="XCG256" s="138"/>
      <c r="XCH256" s="138"/>
      <c r="XCI256" s="138"/>
      <c r="XCJ256" s="138"/>
      <c r="XCK256" s="138"/>
      <c r="XCL256" s="138"/>
      <c r="XCM256" s="138"/>
      <c r="XCN256" s="138"/>
      <c r="XCO256" s="138"/>
      <c r="XCP256" s="138"/>
      <c r="XCQ256" s="138"/>
    </row>
    <row r="257" spans="16303:16319" s="143" customFormat="1">
      <c r="XCA257" s="138"/>
      <c r="XCB257" s="138"/>
      <c r="XCC257" s="138"/>
      <c r="XCD257" s="138"/>
      <c r="XCE257" s="138"/>
      <c r="XCF257" s="138"/>
      <c r="XCG257" s="138"/>
      <c r="XCH257" s="138"/>
      <c r="XCI257" s="138"/>
      <c r="XCJ257" s="138"/>
      <c r="XCK257" s="138"/>
      <c r="XCL257" s="138"/>
      <c r="XCM257" s="138"/>
      <c r="XCN257" s="138"/>
      <c r="XCO257" s="138"/>
      <c r="XCP257" s="138"/>
      <c r="XCQ257" s="138"/>
    </row>
    <row r="258" spans="16303:16319" s="143" customFormat="1">
      <c r="XCA258" s="138"/>
      <c r="XCB258" s="138"/>
      <c r="XCC258" s="138"/>
      <c r="XCD258" s="138"/>
      <c r="XCE258" s="138"/>
      <c r="XCF258" s="138"/>
      <c r="XCG258" s="138"/>
      <c r="XCH258" s="138"/>
      <c r="XCI258" s="138"/>
      <c r="XCJ258" s="138"/>
      <c r="XCK258" s="138"/>
      <c r="XCL258" s="138"/>
      <c r="XCM258" s="138"/>
      <c r="XCN258" s="138"/>
      <c r="XCO258" s="138"/>
      <c r="XCP258" s="138"/>
      <c r="XCQ258" s="138"/>
    </row>
    <row r="259" spans="16303:16319" s="143" customFormat="1">
      <c r="XCA259" s="138"/>
      <c r="XCB259" s="138"/>
      <c r="XCC259" s="138"/>
      <c r="XCD259" s="138"/>
      <c r="XCE259" s="138"/>
      <c r="XCF259" s="138"/>
      <c r="XCG259" s="138"/>
      <c r="XCH259" s="138"/>
      <c r="XCI259" s="138"/>
      <c r="XCJ259" s="138"/>
      <c r="XCK259" s="138"/>
      <c r="XCL259" s="138"/>
      <c r="XCM259" s="138"/>
      <c r="XCN259" s="138"/>
      <c r="XCO259" s="138"/>
      <c r="XCP259" s="138"/>
      <c r="XCQ259" s="138"/>
    </row>
    <row r="260" spans="16303:16319" s="143" customFormat="1">
      <c r="XCA260" s="138"/>
      <c r="XCB260" s="138"/>
      <c r="XCC260" s="138"/>
      <c r="XCD260" s="138"/>
      <c r="XCE260" s="138"/>
      <c r="XCF260" s="138"/>
      <c r="XCG260" s="138"/>
      <c r="XCH260" s="138"/>
      <c r="XCI260" s="138"/>
      <c r="XCJ260" s="138"/>
      <c r="XCK260" s="138"/>
      <c r="XCL260" s="138"/>
      <c r="XCM260" s="138"/>
      <c r="XCN260" s="138"/>
      <c r="XCO260" s="138"/>
      <c r="XCP260" s="138"/>
      <c r="XCQ260" s="138"/>
    </row>
    <row r="261" spans="16303:16319" s="143" customFormat="1">
      <c r="XCA261" s="138"/>
      <c r="XCB261" s="138"/>
      <c r="XCC261" s="138"/>
      <c r="XCD261" s="138"/>
      <c r="XCE261" s="138"/>
      <c r="XCF261" s="138"/>
      <c r="XCG261" s="138"/>
      <c r="XCH261" s="138"/>
      <c r="XCI261" s="138"/>
      <c r="XCJ261" s="138"/>
      <c r="XCK261" s="138"/>
      <c r="XCL261" s="138"/>
      <c r="XCM261" s="138"/>
      <c r="XCN261" s="138"/>
      <c r="XCO261" s="138"/>
      <c r="XCP261" s="138"/>
      <c r="XCQ261" s="138"/>
    </row>
    <row r="262" spans="16303:16319" s="143" customFormat="1">
      <c r="XCA262" s="138"/>
      <c r="XCB262" s="138"/>
      <c r="XCC262" s="138"/>
      <c r="XCD262" s="138"/>
      <c r="XCE262" s="138"/>
      <c r="XCF262" s="138"/>
      <c r="XCG262" s="138"/>
      <c r="XCH262" s="138"/>
      <c r="XCI262" s="138"/>
      <c r="XCJ262" s="138"/>
      <c r="XCK262" s="138"/>
      <c r="XCL262" s="138"/>
      <c r="XCM262" s="138"/>
      <c r="XCN262" s="138"/>
      <c r="XCO262" s="138"/>
      <c r="XCP262" s="138"/>
      <c r="XCQ262" s="138"/>
    </row>
    <row r="263" spans="16303:16319" s="143" customFormat="1">
      <c r="XCA263" s="138"/>
      <c r="XCB263" s="138"/>
      <c r="XCC263" s="138"/>
      <c r="XCD263" s="138"/>
      <c r="XCE263" s="138"/>
      <c r="XCF263" s="138"/>
      <c r="XCG263" s="138"/>
      <c r="XCH263" s="138"/>
      <c r="XCI263" s="138"/>
      <c r="XCJ263" s="138"/>
      <c r="XCK263" s="138"/>
      <c r="XCL263" s="138"/>
      <c r="XCM263" s="138"/>
      <c r="XCN263" s="138"/>
      <c r="XCO263" s="138"/>
      <c r="XCP263" s="138"/>
      <c r="XCQ263" s="138"/>
    </row>
    <row r="264" spans="16303:16319" s="143" customFormat="1">
      <c r="XCA264" s="138"/>
      <c r="XCB264" s="138"/>
      <c r="XCC264" s="138"/>
      <c r="XCD264" s="138"/>
      <c r="XCE264" s="138"/>
      <c r="XCF264" s="138"/>
      <c r="XCG264" s="138"/>
      <c r="XCH264" s="138"/>
      <c r="XCI264" s="138"/>
      <c r="XCJ264" s="138"/>
      <c r="XCK264" s="138"/>
      <c r="XCL264" s="138"/>
      <c r="XCM264" s="138"/>
      <c r="XCN264" s="138"/>
      <c r="XCO264" s="138"/>
      <c r="XCP264" s="138"/>
      <c r="XCQ264" s="138"/>
    </row>
    <row r="265" spans="16303:16319" s="143" customFormat="1">
      <c r="XCA265" s="138"/>
      <c r="XCB265" s="138"/>
      <c r="XCC265" s="138"/>
      <c r="XCD265" s="138"/>
      <c r="XCE265" s="138"/>
      <c r="XCF265" s="138"/>
      <c r="XCG265" s="138"/>
      <c r="XCH265" s="138"/>
      <c r="XCI265" s="138"/>
      <c r="XCJ265" s="138"/>
      <c r="XCK265" s="138"/>
      <c r="XCL265" s="138"/>
      <c r="XCM265" s="138"/>
      <c r="XCN265" s="138"/>
      <c r="XCO265" s="138"/>
      <c r="XCP265" s="138"/>
      <c r="XCQ265" s="138"/>
    </row>
    <row r="266" spans="16303:16319" s="143" customFormat="1">
      <c r="XCA266" s="138"/>
      <c r="XCB266" s="138"/>
      <c r="XCC266" s="138"/>
      <c r="XCD266" s="138"/>
      <c r="XCE266" s="138"/>
      <c r="XCF266" s="138"/>
      <c r="XCG266" s="138"/>
      <c r="XCH266" s="138"/>
      <c r="XCI266" s="138"/>
      <c r="XCJ266" s="138"/>
      <c r="XCK266" s="138"/>
      <c r="XCL266" s="138"/>
      <c r="XCM266" s="138"/>
      <c r="XCN266" s="138"/>
      <c r="XCO266" s="138"/>
      <c r="XCP266" s="138"/>
      <c r="XCQ266" s="138"/>
    </row>
    <row r="267" spans="16303:16319" s="143" customFormat="1">
      <c r="XCA267" s="138"/>
      <c r="XCB267" s="138"/>
      <c r="XCC267" s="138"/>
      <c r="XCD267" s="138"/>
      <c r="XCE267" s="138"/>
      <c r="XCF267" s="138"/>
      <c r="XCG267" s="138"/>
      <c r="XCH267" s="138"/>
      <c r="XCI267" s="138"/>
      <c r="XCJ267" s="138"/>
      <c r="XCK267" s="138"/>
      <c r="XCL267" s="138"/>
      <c r="XCM267" s="138"/>
      <c r="XCN267" s="138"/>
      <c r="XCO267" s="138"/>
      <c r="XCP267" s="138"/>
      <c r="XCQ267" s="138"/>
    </row>
    <row r="268" spans="16303:16319" s="143" customFormat="1">
      <c r="XCA268" s="138"/>
      <c r="XCB268" s="138"/>
      <c r="XCC268" s="138"/>
      <c r="XCD268" s="138"/>
      <c r="XCE268" s="138"/>
      <c r="XCF268" s="138"/>
      <c r="XCG268" s="138"/>
      <c r="XCH268" s="138"/>
      <c r="XCI268" s="138"/>
      <c r="XCJ268" s="138"/>
      <c r="XCK268" s="138"/>
      <c r="XCL268" s="138"/>
      <c r="XCM268" s="138"/>
      <c r="XCN268" s="138"/>
      <c r="XCO268" s="138"/>
      <c r="XCP268" s="138"/>
      <c r="XCQ268" s="138"/>
    </row>
    <row r="269" spans="16303:16319" s="143" customFormat="1">
      <c r="XCA269" s="138"/>
      <c r="XCB269" s="138"/>
      <c r="XCC269" s="138"/>
      <c r="XCD269" s="138"/>
      <c r="XCE269" s="138"/>
      <c r="XCF269" s="138"/>
      <c r="XCG269" s="138"/>
      <c r="XCH269" s="138"/>
      <c r="XCI269" s="138"/>
      <c r="XCJ269" s="138"/>
      <c r="XCK269" s="138"/>
      <c r="XCL269" s="138"/>
      <c r="XCM269" s="138"/>
      <c r="XCN269" s="138"/>
      <c r="XCO269" s="138"/>
      <c r="XCP269" s="138"/>
      <c r="XCQ269" s="138"/>
    </row>
    <row r="270" spans="16303:16319" s="143" customFormat="1">
      <c r="XCA270" s="138"/>
      <c r="XCB270" s="138"/>
      <c r="XCC270" s="138"/>
      <c r="XCD270" s="138"/>
      <c r="XCE270" s="138"/>
      <c r="XCF270" s="138"/>
      <c r="XCG270" s="138"/>
      <c r="XCH270" s="138"/>
      <c r="XCI270" s="138"/>
      <c r="XCJ270" s="138"/>
      <c r="XCK270" s="138"/>
      <c r="XCL270" s="138"/>
      <c r="XCM270" s="138"/>
      <c r="XCN270" s="138"/>
      <c r="XCO270" s="138"/>
      <c r="XCP270" s="138"/>
      <c r="XCQ270" s="138"/>
    </row>
    <row r="271" spans="16303:16319" s="143" customFormat="1">
      <c r="XCA271" s="138"/>
      <c r="XCB271" s="138"/>
      <c r="XCC271" s="138"/>
      <c r="XCD271" s="138"/>
      <c r="XCE271" s="138"/>
      <c r="XCF271" s="138"/>
      <c r="XCG271" s="138"/>
      <c r="XCH271" s="138"/>
      <c r="XCI271" s="138"/>
      <c r="XCJ271" s="138"/>
      <c r="XCK271" s="138"/>
      <c r="XCL271" s="138"/>
      <c r="XCM271" s="138"/>
      <c r="XCN271" s="138"/>
      <c r="XCO271" s="138"/>
      <c r="XCP271" s="138"/>
      <c r="XCQ271" s="138"/>
    </row>
    <row r="272" spans="16303:16319" s="143" customFormat="1">
      <c r="XCA272" s="138"/>
      <c r="XCB272" s="138"/>
      <c r="XCC272" s="138"/>
      <c r="XCD272" s="138"/>
      <c r="XCE272" s="138"/>
      <c r="XCF272" s="138"/>
      <c r="XCG272" s="138"/>
      <c r="XCH272" s="138"/>
      <c r="XCI272" s="138"/>
      <c r="XCJ272" s="138"/>
      <c r="XCK272" s="138"/>
      <c r="XCL272" s="138"/>
      <c r="XCM272" s="138"/>
      <c r="XCN272" s="138"/>
      <c r="XCO272" s="138"/>
      <c r="XCP272" s="138"/>
      <c r="XCQ272" s="138"/>
    </row>
    <row r="273" spans="16303:16319" s="143" customFormat="1">
      <c r="XCA273" s="138"/>
      <c r="XCB273" s="138"/>
      <c r="XCC273" s="138"/>
      <c r="XCD273" s="138"/>
      <c r="XCE273" s="138"/>
      <c r="XCF273" s="138"/>
      <c r="XCG273" s="138"/>
      <c r="XCH273" s="138"/>
      <c r="XCI273" s="138"/>
      <c r="XCJ273" s="138"/>
      <c r="XCK273" s="138"/>
      <c r="XCL273" s="138"/>
      <c r="XCM273" s="138"/>
      <c r="XCN273" s="138"/>
      <c r="XCO273" s="138"/>
      <c r="XCP273" s="138"/>
      <c r="XCQ273" s="138"/>
    </row>
    <row r="274" spans="16303:16319" s="143" customFormat="1">
      <c r="XCA274" s="138"/>
      <c r="XCB274" s="138"/>
      <c r="XCC274" s="138"/>
      <c r="XCD274" s="138"/>
      <c r="XCE274" s="138"/>
      <c r="XCF274" s="138"/>
      <c r="XCG274" s="138"/>
      <c r="XCH274" s="138"/>
      <c r="XCI274" s="138"/>
      <c r="XCJ274" s="138"/>
      <c r="XCK274" s="138"/>
      <c r="XCL274" s="138"/>
      <c r="XCM274" s="138"/>
      <c r="XCN274" s="138"/>
      <c r="XCO274" s="138"/>
      <c r="XCP274" s="138"/>
      <c r="XCQ274" s="138"/>
    </row>
    <row r="275" spans="16303:16319" s="143" customFormat="1">
      <c r="XCA275" s="138"/>
      <c r="XCB275" s="138"/>
      <c r="XCC275" s="138"/>
      <c r="XCD275" s="138"/>
      <c r="XCE275" s="138"/>
      <c r="XCF275" s="138"/>
      <c r="XCG275" s="138"/>
      <c r="XCH275" s="138"/>
      <c r="XCI275" s="138"/>
      <c r="XCJ275" s="138"/>
      <c r="XCK275" s="138"/>
      <c r="XCL275" s="138"/>
      <c r="XCM275" s="138"/>
      <c r="XCN275" s="138"/>
      <c r="XCO275" s="138"/>
      <c r="XCP275" s="138"/>
      <c r="XCQ275" s="138"/>
    </row>
    <row r="276" spans="16303:16319" s="143" customFormat="1">
      <c r="XCA276" s="138"/>
      <c r="XCB276" s="138"/>
      <c r="XCC276" s="138"/>
      <c r="XCD276" s="138"/>
      <c r="XCE276" s="138"/>
      <c r="XCF276" s="138"/>
      <c r="XCG276" s="138"/>
      <c r="XCH276" s="138"/>
      <c r="XCI276" s="138"/>
      <c r="XCJ276" s="138"/>
      <c r="XCK276" s="138"/>
      <c r="XCL276" s="138"/>
      <c r="XCM276" s="138"/>
      <c r="XCN276" s="138"/>
      <c r="XCO276" s="138"/>
      <c r="XCP276" s="138"/>
      <c r="XCQ276" s="138"/>
    </row>
    <row r="277" spans="16303:16319" s="143" customFormat="1">
      <c r="XCA277" s="138"/>
      <c r="XCB277" s="138"/>
      <c r="XCC277" s="138"/>
      <c r="XCD277" s="138"/>
      <c r="XCE277" s="138"/>
      <c r="XCF277" s="138"/>
      <c r="XCG277" s="138"/>
      <c r="XCH277" s="138"/>
      <c r="XCI277" s="138"/>
      <c r="XCJ277" s="138"/>
      <c r="XCK277" s="138"/>
      <c r="XCL277" s="138"/>
      <c r="XCM277" s="138"/>
      <c r="XCN277" s="138"/>
      <c r="XCO277" s="138"/>
      <c r="XCP277" s="138"/>
      <c r="XCQ277" s="138"/>
    </row>
    <row r="278" spans="16303:16319" s="143" customFormat="1">
      <c r="XCA278" s="138"/>
      <c r="XCB278" s="138"/>
      <c r="XCC278" s="138"/>
      <c r="XCD278" s="138"/>
      <c r="XCE278" s="138"/>
      <c r="XCF278" s="138"/>
      <c r="XCG278" s="138"/>
      <c r="XCH278" s="138"/>
      <c r="XCI278" s="138"/>
      <c r="XCJ278" s="138"/>
      <c r="XCK278" s="138"/>
      <c r="XCL278" s="138"/>
      <c r="XCM278" s="138"/>
      <c r="XCN278" s="138"/>
      <c r="XCO278" s="138"/>
      <c r="XCP278" s="138"/>
      <c r="XCQ278" s="138"/>
    </row>
    <row r="279" spans="16303:16319" s="143" customFormat="1">
      <c r="XCA279" s="138"/>
      <c r="XCB279" s="138"/>
      <c r="XCC279" s="138"/>
      <c r="XCD279" s="138"/>
      <c r="XCE279" s="138"/>
      <c r="XCF279" s="138"/>
      <c r="XCG279" s="138"/>
      <c r="XCH279" s="138"/>
      <c r="XCI279" s="138"/>
      <c r="XCJ279" s="138"/>
      <c r="XCK279" s="138"/>
      <c r="XCL279" s="138"/>
      <c r="XCM279" s="138"/>
      <c r="XCN279" s="138"/>
      <c r="XCO279" s="138"/>
      <c r="XCP279" s="138"/>
      <c r="XCQ279" s="138"/>
    </row>
    <row r="280" spans="16303:16319" s="143" customFormat="1">
      <c r="XCA280" s="138"/>
      <c r="XCB280" s="138"/>
      <c r="XCC280" s="138"/>
      <c r="XCD280" s="138"/>
      <c r="XCE280" s="138"/>
      <c r="XCF280" s="138"/>
      <c r="XCG280" s="138"/>
      <c r="XCH280" s="138"/>
      <c r="XCI280" s="138"/>
      <c r="XCJ280" s="138"/>
      <c r="XCK280" s="138"/>
      <c r="XCL280" s="138"/>
      <c r="XCM280" s="138"/>
      <c r="XCN280" s="138"/>
      <c r="XCO280" s="138"/>
      <c r="XCP280" s="138"/>
      <c r="XCQ280" s="138"/>
    </row>
    <row r="281" spans="16303:16319" s="143" customFormat="1">
      <c r="XCA281" s="138"/>
      <c r="XCB281" s="138"/>
      <c r="XCC281" s="138"/>
      <c r="XCD281" s="138"/>
      <c r="XCE281" s="138"/>
      <c r="XCF281" s="138"/>
      <c r="XCG281" s="138"/>
      <c r="XCH281" s="138"/>
      <c r="XCI281" s="138"/>
      <c r="XCJ281" s="138"/>
      <c r="XCK281" s="138"/>
      <c r="XCL281" s="138"/>
      <c r="XCM281" s="138"/>
      <c r="XCN281" s="138"/>
      <c r="XCO281" s="138"/>
      <c r="XCP281" s="138"/>
      <c r="XCQ281" s="138"/>
    </row>
    <row r="282" spans="16303:16319" s="143" customFormat="1">
      <c r="XCA282" s="138"/>
      <c r="XCB282" s="138"/>
      <c r="XCC282" s="138"/>
      <c r="XCD282" s="138"/>
      <c r="XCE282" s="138"/>
      <c r="XCF282" s="138"/>
      <c r="XCG282" s="138"/>
      <c r="XCH282" s="138"/>
      <c r="XCI282" s="138"/>
      <c r="XCJ282" s="138"/>
      <c r="XCK282" s="138"/>
      <c r="XCL282" s="138"/>
      <c r="XCM282" s="138"/>
      <c r="XCN282" s="138"/>
      <c r="XCO282" s="138"/>
      <c r="XCP282" s="138"/>
      <c r="XCQ282" s="138"/>
    </row>
    <row r="283" spans="16303:16319" s="143" customFormat="1">
      <c r="XCA283" s="138"/>
      <c r="XCB283" s="138"/>
      <c r="XCC283" s="138"/>
      <c r="XCD283" s="138"/>
      <c r="XCE283" s="138"/>
      <c r="XCF283" s="138"/>
      <c r="XCG283" s="138"/>
      <c r="XCH283" s="138"/>
      <c r="XCI283" s="138"/>
      <c r="XCJ283" s="138"/>
      <c r="XCK283" s="138"/>
      <c r="XCL283" s="138"/>
      <c r="XCM283" s="138"/>
      <c r="XCN283" s="138"/>
      <c r="XCO283" s="138"/>
      <c r="XCP283" s="138"/>
      <c r="XCQ283" s="138"/>
    </row>
    <row r="284" spans="16303:16319" s="143" customFormat="1">
      <c r="XCA284" s="138"/>
      <c r="XCB284" s="138"/>
      <c r="XCC284" s="138"/>
      <c r="XCD284" s="138"/>
      <c r="XCE284" s="138"/>
      <c r="XCF284" s="138"/>
      <c r="XCG284" s="138"/>
      <c r="XCH284" s="138"/>
      <c r="XCI284" s="138"/>
      <c r="XCJ284" s="138"/>
      <c r="XCK284" s="138"/>
      <c r="XCL284" s="138"/>
      <c r="XCM284" s="138"/>
      <c r="XCN284" s="138"/>
      <c r="XCO284" s="138"/>
      <c r="XCP284" s="138"/>
      <c r="XCQ284" s="138"/>
    </row>
    <row r="285" spans="16303:16319" s="143" customFormat="1">
      <c r="XCA285" s="138"/>
      <c r="XCB285" s="138"/>
      <c r="XCC285" s="138"/>
      <c r="XCD285" s="138"/>
      <c r="XCE285" s="138"/>
      <c r="XCF285" s="138"/>
      <c r="XCG285" s="138"/>
      <c r="XCH285" s="138"/>
      <c r="XCI285" s="138"/>
      <c r="XCJ285" s="138"/>
      <c r="XCK285" s="138"/>
      <c r="XCL285" s="138"/>
      <c r="XCM285" s="138"/>
      <c r="XCN285" s="138"/>
      <c r="XCO285" s="138"/>
      <c r="XCP285" s="138"/>
      <c r="XCQ285" s="138"/>
    </row>
    <row r="286" spans="16303:16319" s="143" customFormat="1">
      <c r="XCA286" s="138"/>
      <c r="XCB286" s="138"/>
      <c r="XCC286" s="138"/>
      <c r="XCD286" s="138"/>
      <c r="XCE286" s="138"/>
      <c r="XCF286" s="138"/>
      <c r="XCG286" s="138"/>
      <c r="XCH286" s="138"/>
      <c r="XCI286" s="138"/>
      <c r="XCJ286" s="138"/>
      <c r="XCK286" s="138"/>
      <c r="XCL286" s="138"/>
      <c r="XCM286" s="138"/>
      <c r="XCN286" s="138"/>
      <c r="XCO286" s="138"/>
      <c r="XCP286" s="138"/>
      <c r="XCQ286" s="138"/>
    </row>
    <row r="287" spans="16303:16319" s="143" customFormat="1">
      <c r="XCA287" s="138"/>
      <c r="XCB287" s="138"/>
      <c r="XCC287" s="138"/>
      <c r="XCD287" s="138"/>
      <c r="XCE287" s="138"/>
      <c r="XCF287" s="138"/>
      <c r="XCG287" s="138"/>
      <c r="XCH287" s="138"/>
      <c r="XCI287" s="138"/>
      <c r="XCJ287" s="138"/>
      <c r="XCK287" s="138"/>
      <c r="XCL287" s="138"/>
      <c r="XCM287" s="138"/>
      <c r="XCN287" s="138"/>
      <c r="XCO287" s="138"/>
      <c r="XCP287" s="138"/>
      <c r="XCQ287" s="138"/>
    </row>
    <row r="288" spans="16303:16319" s="143" customFormat="1">
      <c r="XCA288" s="138"/>
      <c r="XCB288" s="138"/>
      <c r="XCC288" s="138"/>
      <c r="XCD288" s="138"/>
      <c r="XCE288" s="138"/>
      <c r="XCF288" s="138"/>
      <c r="XCG288" s="138"/>
      <c r="XCH288" s="138"/>
      <c r="XCI288" s="138"/>
      <c r="XCJ288" s="138"/>
      <c r="XCK288" s="138"/>
      <c r="XCL288" s="138"/>
      <c r="XCM288" s="138"/>
      <c r="XCN288" s="138"/>
      <c r="XCO288" s="138"/>
      <c r="XCP288" s="138"/>
      <c r="XCQ288" s="138"/>
    </row>
    <row r="289" spans="16303:16319" s="143" customFormat="1">
      <c r="XCA289" s="138"/>
      <c r="XCB289" s="138"/>
      <c r="XCC289" s="138"/>
      <c r="XCD289" s="138"/>
      <c r="XCE289" s="138"/>
      <c r="XCF289" s="138"/>
      <c r="XCG289" s="138"/>
      <c r="XCH289" s="138"/>
      <c r="XCI289" s="138"/>
      <c r="XCJ289" s="138"/>
      <c r="XCK289" s="138"/>
      <c r="XCL289" s="138"/>
      <c r="XCM289" s="138"/>
      <c r="XCN289" s="138"/>
      <c r="XCO289" s="138"/>
      <c r="XCP289" s="138"/>
      <c r="XCQ289" s="138"/>
    </row>
    <row r="290" spans="16303:16319" s="143" customFormat="1">
      <c r="XCA290" s="138"/>
      <c r="XCB290" s="138"/>
      <c r="XCC290" s="138"/>
      <c r="XCD290" s="138"/>
      <c r="XCE290" s="138"/>
      <c r="XCF290" s="138"/>
      <c r="XCG290" s="138"/>
      <c r="XCH290" s="138"/>
      <c r="XCI290" s="138"/>
      <c r="XCJ290" s="138"/>
      <c r="XCK290" s="138"/>
      <c r="XCL290" s="138"/>
      <c r="XCM290" s="138"/>
      <c r="XCN290" s="138"/>
      <c r="XCO290" s="138"/>
      <c r="XCP290" s="138"/>
      <c r="XCQ290" s="138"/>
    </row>
    <row r="291" spans="16303:16319" s="143" customFormat="1">
      <c r="XCA291" s="138"/>
      <c r="XCB291" s="138"/>
      <c r="XCC291" s="138"/>
      <c r="XCD291" s="138"/>
      <c r="XCE291" s="138"/>
      <c r="XCF291" s="138"/>
      <c r="XCG291" s="138"/>
      <c r="XCH291" s="138"/>
      <c r="XCI291" s="138"/>
      <c r="XCJ291" s="138"/>
      <c r="XCK291" s="138"/>
      <c r="XCL291" s="138"/>
      <c r="XCM291" s="138"/>
      <c r="XCN291" s="138"/>
      <c r="XCO291" s="138"/>
      <c r="XCP291" s="138"/>
      <c r="XCQ291" s="138"/>
    </row>
    <row r="292" spans="16303:16319" s="143" customFormat="1">
      <c r="XCA292" s="138"/>
      <c r="XCB292" s="138"/>
      <c r="XCC292" s="138"/>
      <c r="XCD292" s="138"/>
      <c r="XCE292" s="138"/>
      <c r="XCF292" s="138"/>
      <c r="XCG292" s="138"/>
      <c r="XCH292" s="138"/>
      <c r="XCI292" s="138"/>
      <c r="XCJ292" s="138"/>
      <c r="XCK292" s="138"/>
      <c r="XCL292" s="138"/>
      <c r="XCM292" s="138"/>
      <c r="XCN292" s="138"/>
      <c r="XCO292" s="138"/>
      <c r="XCP292" s="138"/>
      <c r="XCQ292" s="138"/>
    </row>
    <row r="293" spans="16303:16319" s="143" customFormat="1">
      <c r="XCA293" s="138"/>
      <c r="XCB293" s="138"/>
      <c r="XCC293" s="138"/>
      <c r="XCD293" s="138"/>
      <c r="XCE293" s="138"/>
      <c r="XCF293" s="138"/>
      <c r="XCG293" s="138"/>
      <c r="XCH293" s="138"/>
      <c r="XCI293" s="138"/>
      <c r="XCJ293" s="138"/>
      <c r="XCK293" s="138"/>
      <c r="XCL293" s="138"/>
      <c r="XCM293" s="138"/>
      <c r="XCN293" s="138"/>
      <c r="XCO293" s="138"/>
      <c r="XCP293" s="138"/>
      <c r="XCQ293" s="138"/>
    </row>
    <row r="294" spans="16303:16319" s="143" customFormat="1">
      <c r="XCA294" s="138"/>
      <c r="XCB294" s="138"/>
      <c r="XCC294" s="138"/>
      <c r="XCD294" s="138"/>
      <c r="XCE294" s="138"/>
      <c r="XCF294" s="138"/>
      <c r="XCG294" s="138"/>
      <c r="XCH294" s="138"/>
      <c r="XCI294" s="138"/>
      <c r="XCJ294" s="138"/>
      <c r="XCK294" s="138"/>
      <c r="XCL294" s="138"/>
      <c r="XCM294" s="138"/>
      <c r="XCN294" s="138"/>
      <c r="XCO294" s="138"/>
      <c r="XCP294" s="138"/>
      <c r="XCQ294" s="138"/>
    </row>
    <row r="295" spans="16303:16319" s="143" customFormat="1">
      <c r="XCA295" s="138"/>
      <c r="XCB295" s="138"/>
      <c r="XCC295" s="138"/>
      <c r="XCD295" s="138"/>
      <c r="XCE295" s="138"/>
      <c r="XCF295" s="138"/>
      <c r="XCG295" s="138"/>
      <c r="XCH295" s="138"/>
      <c r="XCI295" s="138"/>
      <c r="XCJ295" s="138"/>
      <c r="XCK295" s="138"/>
      <c r="XCL295" s="138"/>
      <c r="XCM295" s="138"/>
      <c r="XCN295" s="138"/>
      <c r="XCO295" s="138"/>
      <c r="XCP295" s="138"/>
      <c r="XCQ295" s="138"/>
    </row>
    <row r="296" spans="16303:16319" s="143" customFormat="1">
      <c r="XCA296" s="138"/>
      <c r="XCB296" s="138"/>
      <c r="XCC296" s="138"/>
      <c r="XCD296" s="138"/>
      <c r="XCE296" s="138"/>
      <c r="XCF296" s="138"/>
      <c r="XCG296" s="138"/>
      <c r="XCH296" s="138"/>
      <c r="XCI296" s="138"/>
      <c r="XCJ296" s="138"/>
      <c r="XCK296" s="138"/>
      <c r="XCL296" s="138"/>
      <c r="XCM296" s="138"/>
      <c r="XCN296" s="138"/>
      <c r="XCO296" s="138"/>
      <c r="XCP296" s="138"/>
      <c r="XCQ296" s="138"/>
    </row>
    <row r="297" spans="16303:16319" s="143" customFormat="1">
      <c r="XCA297" s="138"/>
      <c r="XCB297" s="138"/>
      <c r="XCC297" s="138"/>
      <c r="XCD297" s="138"/>
      <c r="XCE297" s="138"/>
      <c r="XCF297" s="138"/>
      <c r="XCG297" s="138"/>
      <c r="XCH297" s="138"/>
      <c r="XCI297" s="138"/>
      <c r="XCJ297" s="138"/>
      <c r="XCK297" s="138"/>
      <c r="XCL297" s="138"/>
      <c r="XCM297" s="138"/>
      <c r="XCN297" s="138"/>
      <c r="XCO297" s="138"/>
      <c r="XCP297" s="138"/>
      <c r="XCQ297" s="138"/>
    </row>
    <row r="298" spans="16303:16319" s="143" customFormat="1">
      <c r="XCA298" s="138"/>
      <c r="XCB298" s="138"/>
      <c r="XCC298" s="138"/>
      <c r="XCD298" s="138"/>
      <c r="XCE298" s="138"/>
      <c r="XCF298" s="138"/>
      <c r="XCG298" s="138"/>
      <c r="XCH298" s="138"/>
      <c r="XCI298" s="138"/>
      <c r="XCJ298" s="138"/>
      <c r="XCK298" s="138"/>
      <c r="XCL298" s="138"/>
      <c r="XCM298" s="138"/>
      <c r="XCN298" s="138"/>
      <c r="XCO298" s="138"/>
      <c r="XCP298" s="138"/>
      <c r="XCQ298" s="138"/>
    </row>
    <row r="299" spans="16303:16319" s="143" customFormat="1">
      <c r="XCA299" s="138"/>
      <c r="XCB299" s="138"/>
      <c r="XCC299" s="138"/>
      <c r="XCD299" s="138"/>
      <c r="XCE299" s="138"/>
      <c r="XCF299" s="138"/>
      <c r="XCG299" s="138"/>
      <c r="XCH299" s="138"/>
      <c r="XCI299" s="138"/>
      <c r="XCJ299" s="138"/>
      <c r="XCK299" s="138"/>
      <c r="XCL299" s="138"/>
      <c r="XCM299" s="138"/>
      <c r="XCN299" s="138"/>
      <c r="XCO299" s="138"/>
      <c r="XCP299" s="138"/>
      <c r="XCQ299" s="138"/>
    </row>
    <row r="300" spans="16303:16319" s="143" customFormat="1">
      <c r="XCA300" s="138"/>
      <c r="XCB300" s="138"/>
      <c r="XCC300" s="138"/>
      <c r="XCD300" s="138"/>
      <c r="XCE300" s="138"/>
      <c r="XCF300" s="138"/>
      <c r="XCG300" s="138"/>
      <c r="XCH300" s="138"/>
      <c r="XCI300" s="138"/>
      <c r="XCJ300" s="138"/>
      <c r="XCK300" s="138"/>
      <c r="XCL300" s="138"/>
      <c r="XCM300" s="138"/>
      <c r="XCN300" s="138"/>
      <c r="XCO300" s="138"/>
      <c r="XCP300" s="138"/>
      <c r="XCQ300" s="138"/>
    </row>
    <row r="301" spans="16303:16319" s="143" customFormat="1">
      <c r="XCA301" s="138"/>
      <c r="XCB301" s="138"/>
      <c r="XCC301" s="138"/>
      <c r="XCD301" s="138"/>
      <c r="XCE301" s="138"/>
      <c r="XCF301" s="138"/>
      <c r="XCG301" s="138"/>
      <c r="XCH301" s="138"/>
      <c r="XCI301" s="138"/>
      <c r="XCJ301" s="138"/>
      <c r="XCK301" s="138"/>
      <c r="XCL301" s="138"/>
      <c r="XCM301" s="138"/>
      <c r="XCN301" s="138"/>
      <c r="XCO301" s="138"/>
      <c r="XCP301" s="138"/>
      <c r="XCQ301" s="138"/>
    </row>
    <row r="302" spans="16303:16319" s="143" customFormat="1">
      <c r="XCA302" s="138"/>
      <c r="XCB302" s="138"/>
      <c r="XCC302" s="138"/>
      <c r="XCD302" s="138"/>
      <c r="XCE302" s="138"/>
      <c r="XCF302" s="138"/>
      <c r="XCG302" s="138"/>
      <c r="XCH302" s="138"/>
      <c r="XCI302" s="138"/>
      <c r="XCJ302" s="138"/>
      <c r="XCK302" s="138"/>
      <c r="XCL302" s="138"/>
      <c r="XCM302" s="138"/>
      <c r="XCN302" s="138"/>
      <c r="XCO302" s="138"/>
      <c r="XCP302" s="138"/>
      <c r="XCQ302" s="138"/>
    </row>
    <row r="303" spans="16303:16319" s="143" customFormat="1">
      <c r="XCA303" s="138"/>
      <c r="XCB303" s="138"/>
      <c r="XCC303" s="138"/>
      <c r="XCD303" s="138"/>
      <c r="XCE303" s="138"/>
      <c r="XCF303" s="138"/>
      <c r="XCG303" s="138"/>
      <c r="XCH303" s="138"/>
      <c r="XCI303" s="138"/>
      <c r="XCJ303" s="138"/>
      <c r="XCK303" s="138"/>
      <c r="XCL303" s="138"/>
      <c r="XCM303" s="138"/>
      <c r="XCN303" s="138"/>
      <c r="XCO303" s="138"/>
      <c r="XCP303" s="138"/>
      <c r="XCQ303" s="138"/>
    </row>
    <row r="304" spans="16303:16319" s="143" customFormat="1">
      <c r="XCA304" s="138"/>
      <c r="XCB304" s="138"/>
      <c r="XCC304" s="138"/>
      <c r="XCD304" s="138"/>
      <c r="XCE304" s="138"/>
      <c r="XCF304" s="138"/>
      <c r="XCG304" s="138"/>
      <c r="XCH304" s="138"/>
      <c r="XCI304" s="138"/>
      <c r="XCJ304" s="138"/>
      <c r="XCK304" s="138"/>
      <c r="XCL304" s="138"/>
      <c r="XCM304" s="138"/>
      <c r="XCN304" s="138"/>
      <c r="XCO304" s="138"/>
      <c r="XCP304" s="138"/>
      <c r="XCQ304" s="138"/>
    </row>
    <row r="305" spans="16303:16319" s="143" customFormat="1">
      <c r="XCA305" s="138"/>
      <c r="XCB305" s="138"/>
      <c r="XCC305" s="138"/>
      <c r="XCD305" s="138"/>
      <c r="XCE305" s="138"/>
      <c r="XCF305" s="138"/>
      <c r="XCG305" s="138"/>
      <c r="XCH305" s="138"/>
      <c r="XCI305" s="138"/>
      <c r="XCJ305" s="138"/>
      <c r="XCK305" s="138"/>
      <c r="XCL305" s="138"/>
      <c r="XCM305" s="138"/>
      <c r="XCN305" s="138"/>
      <c r="XCO305" s="138"/>
      <c r="XCP305" s="138"/>
      <c r="XCQ305" s="138"/>
    </row>
    <row r="306" spans="16303:16319" s="143" customFormat="1">
      <c r="XCA306" s="138"/>
      <c r="XCB306" s="138"/>
      <c r="XCC306" s="138"/>
      <c r="XCD306" s="138"/>
      <c r="XCE306" s="138"/>
      <c r="XCF306" s="138"/>
      <c r="XCG306" s="138"/>
      <c r="XCH306" s="138"/>
      <c r="XCI306" s="138"/>
      <c r="XCJ306" s="138"/>
      <c r="XCK306" s="138"/>
      <c r="XCL306" s="138"/>
      <c r="XCM306" s="138"/>
      <c r="XCN306" s="138"/>
      <c r="XCO306" s="138"/>
      <c r="XCP306" s="138"/>
      <c r="XCQ306" s="138"/>
    </row>
    <row r="307" spans="16303:16319" s="143" customFormat="1">
      <c r="XCA307" s="138"/>
      <c r="XCB307" s="138"/>
      <c r="XCC307" s="138"/>
      <c r="XCD307" s="138"/>
      <c r="XCE307" s="138"/>
      <c r="XCF307" s="138"/>
      <c r="XCG307" s="138"/>
      <c r="XCH307" s="138"/>
      <c r="XCI307" s="138"/>
      <c r="XCJ307" s="138"/>
      <c r="XCK307" s="138"/>
      <c r="XCL307" s="138"/>
      <c r="XCM307" s="138"/>
      <c r="XCN307" s="138"/>
      <c r="XCO307" s="138"/>
      <c r="XCP307" s="138"/>
      <c r="XCQ307" s="138"/>
    </row>
    <row r="308" spans="16303:16319" s="143" customFormat="1">
      <c r="XCA308" s="138"/>
      <c r="XCB308" s="138"/>
      <c r="XCC308" s="138"/>
      <c r="XCD308" s="138"/>
      <c r="XCE308" s="138"/>
      <c r="XCF308" s="138"/>
      <c r="XCG308" s="138"/>
      <c r="XCH308" s="138"/>
      <c r="XCI308" s="138"/>
      <c r="XCJ308" s="138"/>
      <c r="XCK308" s="138"/>
      <c r="XCL308" s="138"/>
      <c r="XCM308" s="138"/>
      <c r="XCN308" s="138"/>
      <c r="XCO308" s="138"/>
      <c r="XCP308" s="138"/>
      <c r="XCQ308" s="138"/>
    </row>
    <row r="309" spans="16303:16319" s="143" customFormat="1">
      <c r="XCA309" s="138"/>
      <c r="XCB309" s="138"/>
      <c r="XCC309" s="138"/>
      <c r="XCD309" s="138"/>
      <c r="XCE309" s="138"/>
      <c r="XCF309" s="138"/>
      <c r="XCG309" s="138"/>
      <c r="XCH309" s="138"/>
      <c r="XCI309" s="138"/>
      <c r="XCJ309" s="138"/>
      <c r="XCK309" s="138"/>
      <c r="XCL309" s="138"/>
      <c r="XCM309" s="138"/>
      <c r="XCN309" s="138"/>
      <c r="XCO309" s="138"/>
      <c r="XCP309" s="138"/>
      <c r="XCQ309" s="138"/>
    </row>
    <row r="310" spans="16303:16319" s="143" customFormat="1">
      <c r="XCA310" s="138"/>
      <c r="XCB310" s="138"/>
      <c r="XCC310" s="138"/>
      <c r="XCD310" s="138"/>
      <c r="XCE310" s="138"/>
      <c r="XCF310" s="138"/>
      <c r="XCG310" s="138"/>
      <c r="XCH310" s="138"/>
      <c r="XCI310" s="138"/>
      <c r="XCJ310" s="138"/>
      <c r="XCK310" s="138"/>
      <c r="XCL310" s="138"/>
      <c r="XCM310" s="138"/>
      <c r="XCN310" s="138"/>
      <c r="XCO310" s="138"/>
      <c r="XCP310" s="138"/>
      <c r="XCQ310" s="138"/>
    </row>
    <row r="311" spans="16303:16319" s="143" customFormat="1">
      <c r="XCA311" s="138"/>
      <c r="XCB311" s="138"/>
      <c r="XCC311" s="138"/>
      <c r="XCD311" s="138"/>
      <c r="XCE311" s="138"/>
      <c r="XCF311" s="138"/>
      <c r="XCG311" s="138"/>
      <c r="XCH311" s="138"/>
      <c r="XCI311" s="138"/>
      <c r="XCJ311" s="138"/>
      <c r="XCK311" s="138"/>
      <c r="XCL311" s="138"/>
      <c r="XCM311" s="138"/>
      <c r="XCN311" s="138"/>
      <c r="XCO311" s="138"/>
      <c r="XCP311" s="138"/>
      <c r="XCQ311" s="138"/>
    </row>
    <row r="312" spans="16303:16319" s="143" customFormat="1">
      <c r="XCA312" s="138"/>
      <c r="XCB312" s="138"/>
      <c r="XCC312" s="138"/>
      <c r="XCD312" s="138"/>
      <c r="XCE312" s="138"/>
      <c r="XCF312" s="138"/>
      <c r="XCG312" s="138"/>
      <c r="XCH312" s="138"/>
      <c r="XCI312" s="138"/>
      <c r="XCJ312" s="138"/>
      <c r="XCK312" s="138"/>
      <c r="XCL312" s="138"/>
      <c r="XCM312" s="138"/>
      <c r="XCN312" s="138"/>
      <c r="XCO312" s="138"/>
      <c r="XCP312" s="138"/>
      <c r="XCQ312" s="138"/>
    </row>
    <row r="313" spans="16303:16319" s="143" customFormat="1">
      <c r="XCA313" s="138"/>
      <c r="XCB313" s="138"/>
      <c r="XCC313" s="138"/>
      <c r="XCD313" s="138"/>
      <c r="XCE313" s="138"/>
      <c r="XCF313" s="138"/>
      <c r="XCG313" s="138"/>
      <c r="XCH313" s="138"/>
      <c r="XCI313" s="138"/>
      <c r="XCJ313" s="138"/>
      <c r="XCK313" s="138"/>
      <c r="XCL313" s="138"/>
      <c r="XCM313" s="138"/>
      <c r="XCN313" s="138"/>
      <c r="XCO313" s="138"/>
      <c r="XCP313" s="138"/>
      <c r="XCQ313" s="138"/>
    </row>
    <row r="314" spans="16303:16319" s="143" customFormat="1">
      <c r="XCA314" s="138"/>
      <c r="XCB314" s="138"/>
      <c r="XCC314" s="138"/>
      <c r="XCD314" s="138"/>
      <c r="XCE314" s="138"/>
      <c r="XCF314" s="138"/>
      <c r="XCG314" s="138"/>
      <c r="XCH314" s="138"/>
      <c r="XCI314" s="138"/>
      <c r="XCJ314" s="138"/>
      <c r="XCK314" s="138"/>
      <c r="XCL314" s="138"/>
      <c r="XCM314" s="138"/>
      <c r="XCN314" s="138"/>
      <c r="XCO314" s="138"/>
      <c r="XCP314" s="138"/>
      <c r="XCQ314" s="138"/>
    </row>
    <row r="315" spans="16303:16319" s="143" customFormat="1">
      <c r="XCA315" s="138"/>
      <c r="XCB315" s="138"/>
      <c r="XCC315" s="138"/>
      <c r="XCD315" s="138"/>
      <c r="XCE315" s="138"/>
      <c r="XCF315" s="138"/>
      <c r="XCG315" s="138"/>
      <c r="XCH315" s="138"/>
      <c r="XCI315" s="138"/>
      <c r="XCJ315" s="138"/>
      <c r="XCK315" s="138"/>
      <c r="XCL315" s="138"/>
      <c r="XCM315" s="138"/>
      <c r="XCN315" s="138"/>
      <c r="XCO315" s="138"/>
      <c r="XCP315" s="138"/>
      <c r="XCQ315" s="138"/>
    </row>
    <row r="316" spans="16303:16319" s="143" customFormat="1">
      <c r="XCA316" s="138"/>
      <c r="XCB316" s="138"/>
      <c r="XCC316" s="138"/>
      <c r="XCD316" s="138"/>
      <c r="XCE316" s="138"/>
      <c r="XCF316" s="138"/>
      <c r="XCG316" s="138"/>
      <c r="XCH316" s="138"/>
      <c r="XCI316" s="138"/>
      <c r="XCJ316" s="138"/>
      <c r="XCK316" s="138"/>
      <c r="XCL316" s="138"/>
      <c r="XCM316" s="138"/>
      <c r="XCN316" s="138"/>
      <c r="XCO316" s="138"/>
      <c r="XCP316" s="138"/>
      <c r="XCQ316" s="138"/>
    </row>
    <row r="317" spans="16303:16319" s="143" customFormat="1">
      <c r="XCA317" s="138"/>
      <c r="XCB317" s="138"/>
      <c r="XCC317" s="138"/>
      <c r="XCD317" s="138"/>
      <c r="XCE317" s="138"/>
      <c r="XCF317" s="138"/>
      <c r="XCG317" s="138"/>
      <c r="XCH317" s="138"/>
      <c r="XCI317" s="138"/>
      <c r="XCJ317" s="138"/>
      <c r="XCK317" s="138"/>
      <c r="XCL317" s="138"/>
      <c r="XCM317" s="138"/>
      <c r="XCN317" s="138"/>
      <c r="XCO317" s="138"/>
      <c r="XCP317" s="138"/>
      <c r="XCQ317" s="138"/>
    </row>
    <row r="318" spans="16303:16319" s="143" customFormat="1">
      <c r="XCA318" s="138"/>
      <c r="XCB318" s="138"/>
      <c r="XCC318" s="138"/>
      <c r="XCD318" s="138"/>
      <c r="XCE318" s="138"/>
      <c r="XCF318" s="138"/>
      <c r="XCG318" s="138"/>
      <c r="XCH318" s="138"/>
      <c r="XCI318" s="138"/>
      <c r="XCJ318" s="138"/>
      <c r="XCK318" s="138"/>
      <c r="XCL318" s="138"/>
      <c r="XCM318" s="138"/>
      <c r="XCN318" s="138"/>
      <c r="XCO318" s="138"/>
      <c r="XCP318" s="138"/>
      <c r="XCQ318" s="138"/>
    </row>
    <row r="319" spans="16303:16319" s="143" customFormat="1">
      <c r="XCA319" s="138"/>
      <c r="XCB319" s="138"/>
      <c r="XCC319" s="138"/>
      <c r="XCD319" s="138"/>
      <c r="XCE319" s="138"/>
      <c r="XCF319" s="138"/>
      <c r="XCG319" s="138"/>
      <c r="XCH319" s="138"/>
      <c r="XCI319" s="138"/>
      <c r="XCJ319" s="138"/>
      <c r="XCK319" s="138"/>
      <c r="XCL319" s="138"/>
      <c r="XCM319" s="138"/>
      <c r="XCN319" s="138"/>
      <c r="XCO319" s="138"/>
      <c r="XCP319" s="138"/>
      <c r="XCQ319" s="138"/>
    </row>
    <row r="320" spans="16303:16319" s="143" customFormat="1">
      <c r="XCA320" s="138"/>
      <c r="XCB320" s="138"/>
      <c r="XCC320" s="138"/>
      <c r="XCD320" s="138"/>
      <c r="XCE320" s="138"/>
      <c r="XCF320" s="138"/>
      <c r="XCG320" s="138"/>
      <c r="XCH320" s="138"/>
      <c r="XCI320" s="138"/>
      <c r="XCJ320" s="138"/>
      <c r="XCK320" s="138"/>
      <c r="XCL320" s="138"/>
      <c r="XCM320" s="138"/>
      <c r="XCN320" s="138"/>
      <c r="XCO320" s="138"/>
      <c r="XCP320" s="138"/>
      <c r="XCQ320" s="138"/>
    </row>
    <row r="321" spans="16303:16319" s="143" customFormat="1">
      <c r="XCA321" s="138"/>
      <c r="XCB321" s="138"/>
      <c r="XCC321" s="138"/>
      <c r="XCD321" s="138"/>
      <c r="XCE321" s="138"/>
      <c r="XCF321" s="138"/>
      <c r="XCG321" s="138"/>
      <c r="XCH321" s="138"/>
      <c r="XCI321" s="138"/>
      <c r="XCJ321" s="138"/>
      <c r="XCK321" s="138"/>
      <c r="XCL321" s="138"/>
      <c r="XCM321" s="138"/>
      <c r="XCN321" s="138"/>
      <c r="XCO321" s="138"/>
      <c r="XCP321" s="138"/>
      <c r="XCQ321" s="138"/>
    </row>
    <row r="322" spans="16303:16319" s="143" customFormat="1">
      <c r="XCA322" s="138"/>
      <c r="XCB322" s="138"/>
      <c r="XCC322" s="138"/>
      <c r="XCD322" s="138"/>
      <c r="XCE322" s="138"/>
      <c r="XCF322" s="138"/>
      <c r="XCG322" s="138"/>
      <c r="XCH322" s="138"/>
      <c r="XCI322" s="138"/>
      <c r="XCJ322" s="138"/>
      <c r="XCK322" s="138"/>
      <c r="XCL322" s="138"/>
      <c r="XCM322" s="138"/>
      <c r="XCN322" s="138"/>
      <c r="XCO322" s="138"/>
      <c r="XCP322" s="138"/>
      <c r="XCQ322" s="138"/>
    </row>
    <row r="323" spans="16303:16319" s="143" customFormat="1">
      <c r="XCA323" s="138"/>
      <c r="XCB323" s="138"/>
      <c r="XCC323" s="138"/>
      <c r="XCD323" s="138"/>
      <c r="XCE323" s="138"/>
      <c r="XCF323" s="138"/>
      <c r="XCG323" s="138"/>
      <c r="XCH323" s="138"/>
      <c r="XCI323" s="138"/>
      <c r="XCJ323" s="138"/>
      <c r="XCK323" s="138"/>
      <c r="XCL323" s="138"/>
      <c r="XCM323" s="138"/>
      <c r="XCN323" s="138"/>
      <c r="XCO323" s="138"/>
      <c r="XCP323" s="138"/>
      <c r="XCQ323" s="138"/>
    </row>
    <row r="324" spans="16303:16319" s="143" customFormat="1">
      <c r="XCA324" s="138"/>
      <c r="XCB324" s="138"/>
      <c r="XCC324" s="138"/>
      <c r="XCD324" s="138"/>
      <c r="XCE324" s="138"/>
      <c r="XCF324" s="138"/>
      <c r="XCG324" s="138"/>
      <c r="XCH324" s="138"/>
      <c r="XCI324" s="138"/>
      <c r="XCJ324" s="138"/>
      <c r="XCK324" s="138"/>
      <c r="XCL324" s="138"/>
      <c r="XCM324" s="138"/>
      <c r="XCN324" s="138"/>
      <c r="XCO324" s="138"/>
      <c r="XCP324" s="138"/>
      <c r="XCQ324" s="138"/>
    </row>
    <row r="325" spans="16303:16319" s="143" customFormat="1">
      <c r="XCA325" s="138"/>
      <c r="XCB325" s="138"/>
      <c r="XCC325" s="138"/>
      <c r="XCD325" s="138"/>
      <c r="XCE325" s="138"/>
      <c r="XCF325" s="138"/>
      <c r="XCG325" s="138"/>
      <c r="XCH325" s="138"/>
      <c r="XCI325" s="138"/>
      <c r="XCJ325" s="138"/>
      <c r="XCK325" s="138"/>
      <c r="XCL325" s="138"/>
      <c r="XCM325" s="138"/>
      <c r="XCN325" s="138"/>
      <c r="XCO325" s="138"/>
      <c r="XCP325" s="138"/>
      <c r="XCQ325" s="138"/>
    </row>
    <row r="326" spans="16303:16319" s="143" customFormat="1">
      <c r="XCA326" s="138"/>
      <c r="XCB326" s="138"/>
      <c r="XCC326" s="138"/>
      <c r="XCD326" s="138"/>
      <c r="XCE326" s="138"/>
      <c r="XCF326" s="138"/>
      <c r="XCG326" s="138"/>
      <c r="XCH326" s="138"/>
      <c r="XCI326" s="138"/>
      <c r="XCJ326" s="138"/>
      <c r="XCK326" s="138"/>
      <c r="XCL326" s="138"/>
      <c r="XCM326" s="138"/>
      <c r="XCN326" s="138"/>
      <c r="XCO326" s="138"/>
      <c r="XCP326" s="138"/>
      <c r="XCQ326" s="138"/>
    </row>
    <row r="327" spans="16303:16319" s="143" customFormat="1">
      <c r="XCA327" s="138"/>
      <c r="XCB327" s="138"/>
      <c r="XCC327" s="138"/>
      <c r="XCD327" s="138"/>
      <c r="XCE327" s="138"/>
      <c r="XCF327" s="138"/>
      <c r="XCG327" s="138"/>
      <c r="XCH327" s="138"/>
      <c r="XCI327" s="138"/>
      <c r="XCJ327" s="138"/>
      <c r="XCK327" s="138"/>
      <c r="XCL327" s="138"/>
      <c r="XCM327" s="138"/>
      <c r="XCN327" s="138"/>
      <c r="XCO327" s="138"/>
      <c r="XCP327" s="138"/>
      <c r="XCQ327" s="138"/>
    </row>
    <row r="328" spans="16303:16319" s="143" customFormat="1">
      <c r="XCA328" s="138"/>
      <c r="XCB328" s="138"/>
      <c r="XCC328" s="138"/>
      <c r="XCD328" s="138"/>
      <c r="XCE328" s="138"/>
      <c r="XCF328" s="138"/>
      <c r="XCG328" s="138"/>
      <c r="XCH328" s="138"/>
      <c r="XCI328" s="138"/>
      <c r="XCJ328" s="138"/>
      <c r="XCK328" s="138"/>
      <c r="XCL328" s="138"/>
      <c r="XCM328" s="138"/>
      <c r="XCN328" s="138"/>
      <c r="XCO328" s="138"/>
      <c r="XCP328" s="138"/>
      <c r="XCQ328" s="138"/>
    </row>
    <row r="329" spans="16303:16319" s="143" customFormat="1">
      <c r="XCA329" s="138"/>
      <c r="XCB329" s="138"/>
      <c r="XCC329" s="138"/>
      <c r="XCD329" s="138"/>
      <c r="XCE329" s="138"/>
      <c r="XCF329" s="138"/>
      <c r="XCG329" s="138"/>
      <c r="XCH329" s="138"/>
      <c r="XCI329" s="138"/>
      <c r="XCJ329" s="138"/>
      <c r="XCK329" s="138"/>
      <c r="XCL329" s="138"/>
      <c r="XCM329" s="138"/>
      <c r="XCN329" s="138"/>
      <c r="XCO329" s="138"/>
      <c r="XCP329" s="138"/>
      <c r="XCQ329" s="138"/>
    </row>
    <row r="330" spans="16303:16319" s="143" customFormat="1">
      <c r="XCA330" s="138"/>
      <c r="XCB330" s="138"/>
      <c r="XCC330" s="138"/>
      <c r="XCD330" s="138"/>
      <c r="XCE330" s="138"/>
      <c r="XCF330" s="138"/>
      <c r="XCG330" s="138"/>
      <c r="XCH330" s="138"/>
      <c r="XCI330" s="138"/>
      <c r="XCJ330" s="138"/>
      <c r="XCK330" s="138"/>
      <c r="XCL330" s="138"/>
      <c r="XCM330" s="138"/>
      <c r="XCN330" s="138"/>
      <c r="XCO330" s="138"/>
      <c r="XCP330" s="138"/>
      <c r="XCQ330" s="138"/>
    </row>
    <row r="331" spans="16303:16319" s="143" customFormat="1">
      <c r="XCA331" s="138"/>
      <c r="XCB331" s="138"/>
      <c r="XCC331" s="138"/>
      <c r="XCD331" s="138"/>
      <c r="XCE331" s="138"/>
      <c r="XCF331" s="138"/>
      <c r="XCG331" s="138"/>
      <c r="XCH331" s="138"/>
      <c r="XCI331" s="138"/>
      <c r="XCJ331" s="138"/>
      <c r="XCK331" s="138"/>
      <c r="XCL331" s="138"/>
      <c r="XCM331" s="138"/>
      <c r="XCN331" s="138"/>
      <c r="XCO331" s="138"/>
      <c r="XCP331" s="138"/>
      <c r="XCQ331" s="138"/>
    </row>
    <row r="332" spans="16303:16319" s="143" customFormat="1">
      <c r="XCA332" s="138"/>
      <c r="XCB332" s="138"/>
      <c r="XCC332" s="138"/>
      <c r="XCD332" s="138"/>
      <c r="XCE332" s="138"/>
      <c r="XCF332" s="138"/>
      <c r="XCG332" s="138"/>
      <c r="XCH332" s="138"/>
      <c r="XCI332" s="138"/>
      <c r="XCJ332" s="138"/>
      <c r="XCK332" s="138"/>
      <c r="XCL332" s="138"/>
      <c r="XCM332" s="138"/>
      <c r="XCN332" s="138"/>
      <c r="XCO332" s="138"/>
      <c r="XCP332" s="138"/>
      <c r="XCQ332" s="138"/>
    </row>
    <row r="333" spans="16303:16319" s="143" customFormat="1">
      <c r="XCA333" s="138"/>
      <c r="XCB333" s="138"/>
      <c r="XCC333" s="138"/>
      <c r="XCD333" s="138"/>
      <c r="XCE333" s="138"/>
      <c r="XCF333" s="138"/>
      <c r="XCG333" s="138"/>
      <c r="XCH333" s="138"/>
      <c r="XCI333" s="138"/>
      <c r="XCJ333" s="138"/>
      <c r="XCK333" s="138"/>
      <c r="XCL333" s="138"/>
      <c r="XCM333" s="138"/>
      <c r="XCN333" s="138"/>
      <c r="XCO333" s="138"/>
      <c r="XCP333" s="138"/>
      <c r="XCQ333" s="138"/>
    </row>
    <row r="334" spans="16303:16319" s="143" customFormat="1">
      <c r="XCA334" s="138"/>
      <c r="XCB334" s="138"/>
      <c r="XCC334" s="138"/>
      <c r="XCD334" s="138"/>
      <c r="XCE334" s="138"/>
      <c r="XCF334" s="138"/>
      <c r="XCG334" s="138"/>
      <c r="XCH334" s="138"/>
      <c r="XCI334" s="138"/>
      <c r="XCJ334" s="138"/>
      <c r="XCK334" s="138"/>
      <c r="XCL334" s="138"/>
      <c r="XCM334" s="138"/>
      <c r="XCN334" s="138"/>
      <c r="XCO334" s="138"/>
      <c r="XCP334" s="138"/>
      <c r="XCQ334" s="138"/>
    </row>
    <row r="335" spans="16303:16319" s="143" customFormat="1">
      <c r="XCA335" s="138"/>
      <c r="XCB335" s="138"/>
      <c r="XCC335" s="138"/>
      <c r="XCD335" s="138"/>
      <c r="XCE335" s="138"/>
      <c r="XCF335" s="138"/>
      <c r="XCG335" s="138"/>
      <c r="XCH335" s="138"/>
      <c r="XCI335" s="138"/>
      <c r="XCJ335" s="138"/>
      <c r="XCK335" s="138"/>
      <c r="XCL335" s="138"/>
      <c r="XCM335" s="138"/>
      <c r="XCN335" s="138"/>
      <c r="XCO335" s="138"/>
      <c r="XCP335" s="138"/>
      <c r="XCQ335" s="138"/>
    </row>
    <row r="336" spans="16303:16319" s="143" customFormat="1">
      <c r="XCA336" s="138"/>
      <c r="XCB336" s="138"/>
      <c r="XCC336" s="138"/>
      <c r="XCD336" s="138"/>
      <c r="XCE336" s="138"/>
      <c r="XCF336" s="138"/>
      <c r="XCG336" s="138"/>
      <c r="XCH336" s="138"/>
      <c r="XCI336" s="138"/>
      <c r="XCJ336" s="138"/>
      <c r="XCK336" s="138"/>
      <c r="XCL336" s="138"/>
      <c r="XCM336" s="138"/>
      <c r="XCN336" s="138"/>
      <c r="XCO336" s="138"/>
      <c r="XCP336" s="138"/>
      <c r="XCQ336" s="138"/>
    </row>
    <row r="337" spans="16303:16319" s="143" customFormat="1">
      <c r="XCA337" s="138"/>
      <c r="XCB337" s="138"/>
      <c r="XCC337" s="138"/>
      <c r="XCD337" s="138"/>
      <c r="XCE337" s="138"/>
      <c r="XCF337" s="138"/>
      <c r="XCG337" s="138"/>
      <c r="XCH337" s="138"/>
      <c r="XCI337" s="138"/>
      <c r="XCJ337" s="138"/>
      <c r="XCK337" s="138"/>
      <c r="XCL337" s="138"/>
      <c r="XCM337" s="138"/>
      <c r="XCN337" s="138"/>
      <c r="XCO337" s="138"/>
      <c r="XCP337" s="138"/>
      <c r="XCQ337" s="138"/>
    </row>
    <row r="338" spans="16303:16319" s="143" customFormat="1">
      <c r="XCA338" s="138"/>
      <c r="XCB338" s="138"/>
      <c r="XCC338" s="138"/>
      <c r="XCD338" s="138"/>
      <c r="XCE338" s="138"/>
      <c r="XCF338" s="138"/>
      <c r="XCG338" s="138"/>
      <c r="XCH338" s="138"/>
      <c r="XCI338" s="138"/>
      <c r="XCJ338" s="138"/>
      <c r="XCK338" s="138"/>
      <c r="XCL338" s="138"/>
      <c r="XCM338" s="138"/>
      <c r="XCN338" s="138"/>
      <c r="XCO338" s="138"/>
      <c r="XCP338" s="138"/>
      <c r="XCQ338" s="138"/>
    </row>
    <row r="339" spans="16303:16319" s="143" customFormat="1">
      <c r="XCA339" s="138"/>
      <c r="XCB339" s="138"/>
      <c r="XCC339" s="138"/>
      <c r="XCD339" s="138"/>
      <c r="XCE339" s="138"/>
      <c r="XCF339" s="138"/>
      <c r="XCG339" s="138"/>
      <c r="XCH339" s="138"/>
      <c r="XCI339" s="138"/>
      <c r="XCJ339" s="138"/>
      <c r="XCK339" s="138"/>
      <c r="XCL339" s="138"/>
      <c r="XCM339" s="138"/>
      <c r="XCN339" s="138"/>
      <c r="XCO339" s="138"/>
      <c r="XCP339" s="138"/>
      <c r="XCQ339" s="138"/>
    </row>
    <row r="340" spans="16303:16319" s="143" customFormat="1">
      <c r="XCA340" s="138"/>
      <c r="XCB340" s="138"/>
      <c r="XCC340" s="138"/>
      <c r="XCD340" s="138"/>
      <c r="XCE340" s="138"/>
      <c r="XCF340" s="138"/>
      <c r="XCG340" s="138"/>
      <c r="XCH340" s="138"/>
      <c r="XCI340" s="138"/>
      <c r="XCJ340" s="138"/>
      <c r="XCK340" s="138"/>
      <c r="XCL340" s="138"/>
      <c r="XCM340" s="138"/>
      <c r="XCN340" s="138"/>
      <c r="XCO340" s="138"/>
      <c r="XCP340" s="138"/>
      <c r="XCQ340" s="138"/>
    </row>
    <row r="341" spans="16303:16319" s="143" customFormat="1">
      <c r="XCA341" s="138"/>
      <c r="XCB341" s="138"/>
      <c r="XCC341" s="138"/>
      <c r="XCD341" s="138"/>
      <c r="XCE341" s="138"/>
      <c r="XCF341" s="138"/>
      <c r="XCG341" s="138"/>
      <c r="XCH341" s="138"/>
      <c r="XCI341" s="138"/>
      <c r="XCJ341" s="138"/>
      <c r="XCK341" s="138"/>
      <c r="XCL341" s="138"/>
      <c r="XCM341" s="138"/>
      <c r="XCN341" s="138"/>
      <c r="XCO341" s="138"/>
      <c r="XCP341" s="138"/>
      <c r="XCQ341" s="138"/>
    </row>
    <row r="342" spans="16303:16319" s="143" customFormat="1">
      <c r="XCA342" s="138"/>
      <c r="XCB342" s="138"/>
      <c r="XCC342" s="138"/>
      <c r="XCD342" s="138"/>
      <c r="XCE342" s="138"/>
      <c r="XCF342" s="138"/>
      <c r="XCG342" s="138"/>
      <c r="XCH342" s="138"/>
      <c r="XCI342" s="138"/>
      <c r="XCJ342" s="138"/>
      <c r="XCK342" s="138"/>
      <c r="XCL342" s="138"/>
      <c r="XCM342" s="138"/>
      <c r="XCN342" s="138"/>
      <c r="XCO342" s="138"/>
      <c r="XCP342" s="138"/>
      <c r="XCQ342" s="138"/>
    </row>
    <row r="343" spans="16303:16319" s="143" customFormat="1">
      <c r="XCA343" s="138"/>
      <c r="XCB343" s="138"/>
      <c r="XCC343" s="138"/>
      <c r="XCD343" s="138"/>
      <c r="XCE343" s="138"/>
      <c r="XCF343" s="138"/>
      <c r="XCG343" s="138"/>
      <c r="XCH343" s="138"/>
      <c r="XCI343" s="138"/>
      <c r="XCJ343" s="138"/>
      <c r="XCK343" s="138"/>
      <c r="XCL343" s="138"/>
      <c r="XCM343" s="138"/>
      <c r="XCN343" s="138"/>
      <c r="XCO343" s="138"/>
      <c r="XCP343" s="138"/>
      <c r="XCQ343" s="138"/>
    </row>
    <row r="344" spans="16303:16319" s="143" customFormat="1">
      <c r="XCA344" s="138"/>
      <c r="XCB344" s="138"/>
      <c r="XCC344" s="138"/>
      <c r="XCD344" s="138"/>
      <c r="XCE344" s="138"/>
      <c r="XCF344" s="138"/>
      <c r="XCG344" s="138"/>
      <c r="XCH344" s="138"/>
      <c r="XCI344" s="138"/>
      <c r="XCJ344" s="138"/>
      <c r="XCK344" s="138"/>
      <c r="XCL344" s="138"/>
      <c r="XCM344" s="138"/>
      <c r="XCN344" s="138"/>
      <c r="XCO344" s="138"/>
      <c r="XCP344" s="138"/>
      <c r="XCQ344" s="138"/>
    </row>
    <row r="345" spans="16303:16319" s="143" customFormat="1">
      <c r="XCA345" s="138"/>
      <c r="XCB345" s="138"/>
      <c r="XCC345" s="138"/>
      <c r="XCD345" s="138"/>
      <c r="XCE345" s="138"/>
      <c r="XCF345" s="138"/>
      <c r="XCG345" s="138"/>
      <c r="XCH345" s="138"/>
      <c r="XCI345" s="138"/>
      <c r="XCJ345" s="138"/>
      <c r="XCK345" s="138"/>
      <c r="XCL345" s="138"/>
      <c r="XCM345" s="138"/>
      <c r="XCN345" s="138"/>
      <c r="XCO345" s="138"/>
      <c r="XCP345" s="138"/>
      <c r="XCQ345" s="138"/>
    </row>
    <row r="346" spans="16303:16319" s="143" customFormat="1">
      <c r="XCA346" s="138"/>
      <c r="XCB346" s="138"/>
      <c r="XCC346" s="138"/>
      <c r="XCD346" s="138"/>
      <c r="XCE346" s="138"/>
      <c r="XCF346" s="138"/>
      <c r="XCG346" s="138"/>
      <c r="XCH346" s="138"/>
      <c r="XCI346" s="138"/>
      <c r="XCJ346" s="138"/>
      <c r="XCK346" s="138"/>
      <c r="XCL346" s="138"/>
      <c r="XCM346" s="138"/>
      <c r="XCN346" s="138"/>
      <c r="XCO346" s="138"/>
      <c r="XCP346" s="138"/>
      <c r="XCQ346" s="138"/>
    </row>
    <row r="347" spans="16303:16319" s="143" customFormat="1">
      <c r="XCA347" s="138"/>
      <c r="XCB347" s="138"/>
      <c r="XCC347" s="138"/>
      <c r="XCD347" s="138"/>
      <c r="XCE347" s="138"/>
      <c r="XCF347" s="138"/>
      <c r="XCG347" s="138"/>
      <c r="XCH347" s="138"/>
      <c r="XCI347" s="138"/>
      <c r="XCJ347" s="138"/>
      <c r="XCK347" s="138"/>
      <c r="XCL347" s="138"/>
      <c r="XCM347" s="138"/>
      <c r="XCN347" s="138"/>
      <c r="XCO347" s="138"/>
      <c r="XCP347" s="138"/>
      <c r="XCQ347" s="138"/>
    </row>
    <row r="348" spans="16303:16319" s="143" customFormat="1">
      <c r="XCA348" s="138"/>
      <c r="XCB348" s="138"/>
      <c r="XCC348" s="138"/>
      <c r="XCD348" s="138"/>
      <c r="XCE348" s="138"/>
      <c r="XCF348" s="138"/>
      <c r="XCG348" s="138"/>
      <c r="XCH348" s="138"/>
      <c r="XCI348" s="138"/>
      <c r="XCJ348" s="138"/>
      <c r="XCK348" s="138"/>
      <c r="XCL348" s="138"/>
      <c r="XCM348" s="138"/>
      <c r="XCN348" s="138"/>
      <c r="XCO348" s="138"/>
      <c r="XCP348" s="138"/>
      <c r="XCQ348" s="138"/>
    </row>
    <row r="349" spans="16303:16319" s="143" customFormat="1">
      <c r="XCA349" s="138"/>
      <c r="XCB349" s="138"/>
      <c r="XCC349" s="138"/>
      <c r="XCD349" s="138"/>
      <c r="XCE349" s="138"/>
      <c r="XCF349" s="138"/>
      <c r="XCG349" s="138"/>
      <c r="XCH349" s="138"/>
      <c r="XCI349" s="138"/>
      <c r="XCJ349" s="138"/>
      <c r="XCK349" s="138"/>
      <c r="XCL349" s="138"/>
      <c r="XCM349" s="138"/>
      <c r="XCN349" s="138"/>
      <c r="XCO349" s="138"/>
      <c r="XCP349" s="138"/>
      <c r="XCQ349" s="138"/>
    </row>
    <row r="350" spans="16303:16319" s="143" customFormat="1">
      <c r="XCA350" s="138"/>
      <c r="XCB350" s="138"/>
      <c r="XCC350" s="138"/>
      <c r="XCD350" s="138"/>
      <c r="XCE350" s="138"/>
      <c r="XCF350" s="138"/>
      <c r="XCG350" s="138"/>
      <c r="XCH350" s="138"/>
      <c r="XCI350" s="138"/>
      <c r="XCJ350" s="138"/>
      <c r="XCK350" s="138"/>
      <c r="XCL350" s="138"/>
      <c r="XCM350" s="138"/>
      <c r="XCN350" s="138"/>
      <c r="XCO350" s="138"/>
      <c r="XCP350" s="138"/>
      <c r="XCQ350" s="138"/>
    </row>
    <row r="351" spans="16303:16319" s="143" customFormat="1">
      <c r="XCA351" s="138"/>
      <c r="XCB351" s="138"/>
      <c r="XCC351" s="138"/>
      <c r="XCD351" s="138"/>
      <c r="XCE351" s="138"/>
      <c r="XCF351" s="138"/>
      <c r="XCG351" s="138"/>
      <c r="XCH351" s="138"/>
      <c r="XCI351" s="138"/>
      <c r="XCJ351" s="138"/>
      <c r="XCK351" s="138"/>
      <c r="XCL351" s="138"/>
      <c r="XCM351" s="138"/>
      <c r="XCN351" s="138"/>
      <c r="XCO351" s="138"/>
      <c r="XCP351" s="138"/>
      <c r="XCQ351" s="138"/>
    </row>
    <row r="352" spans="16303:16319" s="143" customFormat="1">
      <c r="XCA352" s="138"/>
      <c r="XCB352" s="138"/>
      <c r="XCC352" s="138"/>
      <c r="XCD352" s="138"/>
      <c r="XCE352" s="138"/>
      <c r="XCF352" s="138"/>
      <c r="XCG352" s="138"/>
      <c r="XCH352" s="138"/>
      <c r="XCI352" s="138"/>
      <c r="XCJ352" s="138"/>
      <c r="XCK352" s="138"/>
      <c r="XCL352" s="138"/>
      <c r="XCM352" s="138"/>
      <c r="XCN352" s="138"/>
      <c r="XCO352" s="138"/>
      <c r="XCP352" s="138"/>
      <c r="XCQ352" s="138"/>
    </row>
    <row r="353" spans="16303:16319" s="143" customFormat="1">
      <c r="XCA353" s="138"/>
      <c r="XCB353" s="138"/>
      <c r="XCC353" s="138"/>
      <c r="XCD353" s="138"/>
      <c r="XCE353" s="138"/>
      <c r="XCF353" s="138"/>
      <c r="XCG353" s="138"/>
      <c r="XCH353" s="138"/>
      <c r="XCI353" s="138"/>
      <c r="XCJ353" s="138"/>
      <c r="XCK353" s="138"/>
      <c r="XCL353" s="138"/>
      <c r="XCM353" s="138"/>
      <c r="XCN353" s="138"/>
      <c r="XCO353" s="138"/>
      <c r="XCP353" s="138"/>
      <c r="XCQ353" s="138"/>
    </row>
    <row r="354" spans="16303:16319" s="143" customFormat="1">
      <c r="XCA354" s="138"/>
      <c r="XCB354" s="138"/>
      <c r="XCC354" s="138"/>
      <c r="XCD354" s="138"/>
      <c r="XCE354" s="138"/>
      <c r="XCF354" s="138"/>
      <c r="XCG354" s="138"/>
      <c r="XCH354" s="138"/>
      <c r="XCI354" s="138"/>
      <c r="XCJ354" s="138"/>
      <c r="XCK354" s="138"/>
      <c r="XCL354" s="138"/>
      <c r="XCM354" s="138"/>
      <c r="XCN354" s="138"/>
      <c r="XCO354" s="138"/>
      <c r="XCP354" s="138"/>
      <c r="XCQ354" s="138"/>
    </row>
    <row r="355" spans="16303:16319" s="143" customFormat="1">
      <c r="XCA355" s="138"/>
      <c r="XCB355" s="138"/>
      <c r="XCC355" s="138"/>
      <c r="XCD355" s="138"/>
      <c r="XCE355" s="138"/>
      <c r="XCF355" s="138"/>
      <c r="XCG355" s="138"/>
      <c r="XCH355" s="138"/>
      <c r="XCI355" s="138"/>
      <c r="XCJ355" s="138"/>
      <c r="XCK355" s="138"/>
      <c r="XCL355" s="138"/>
      <c r="XCM355" s="138"/>
      <c r="XCN355" s="138"/>
      <c r="XCO355" s="138"/>
      <c r="XCP355" s="138"/>
      <c r="XCQ355" s="138"/>
    </row>
    <row r="356" spans="16303:16319" s="143" customFormat="1">
      <c r="XCA356" s="138"/>
      <c r="XCB356" s="138"/>
      <c r="XCC356" s="138"/>
      <c r="XCD356" s="138"/>
      <c r="XCE356" s="138"/>
      <c r="XCF356" s="138"/>
      <c r="XCG356" s="138"/>
      <c r="XCH356" s="138"/>
      <c r="XCI356" s="138"/>
      <c r="XCJ356" s="138"/>
      <c r="XCK356" s="138"/>
      <c r="XCL356" s="138"/>
      <c r="XCM356" s="138"/>
      <c r="XCN356" s="138"/>
      <c r="XCO356" s="138"/>
      <c r="XCP356" s="138"/>
      <c r="XCQ356" s="138"/>
    </row>
    <row r="357" spans="16303:16319" s="143" customFormat="1">
      <c r="XCA357" s="138"/>
      <c r="XCB357" s="138"/>
      <c r="XCC357" s="138"/>
      <c r="XCD357" s="138"/>
      <c r="XCE357" s="138"/>
      <c r="XCF357" s="138"/>
      <c r="XCG357" s="138"/>
      <c r="XCH357" s="138"/>
      <c r="XCI357" s="138"/>
      <c r="XCJ357" s="138"/>
      <c r="XCK357" s="138"/>
      <c r="XCL357" s="138"/>
      <c r="XCM357" s="138"/>
      <c r="XCN357" s="138"/>
      <c r="XCO357" s="138"/>
      <c r="XCP357" s="138"/>
      <c r="XCQ357" s="138"/>
    </row>
    <row r="358" spans="16303:16319" s="143" customFormat="1">
      <c r="XCA358" s="138"/>
      <c r="XCB358" s="138"/>
      <c r="XCC358" s="138"/>
      <c r="XCD358" s="138"/>
      <c r="XCE358" s="138"/>
      <c r="XCF358" s="138"/>
      <c r="XCG358" s="138"/>
      <c r="XCH358" s="138"/>
      <c r="XCI358" s="138"/>
      <c r="XCJ358" s="138"/>
      <c r="XCK358" s="138"/>
      <c r="XCL358" s="138"/>
      <c r="XCM358" s="138"/>
      <c r="XCN358" s="138"/>
      <c r="XCO358" s="138"/>
      <c r="XCP358" s="138"/>
      <c r="XCQ358" s="138"/>
    </row>
    <row r="359" spans="16303:16319" s="143" customFormat="1">
      <c r="XCA359" s="138"/>
      <c r="XCB359" s="138"/>
      <c r="XCC359" s="138"/>
      <c r="XCD359" s="138"/>
      <c r="XCE359" s="138"/>
      <c r="XCF359" s="138"/>
      <c r="XCG359" s="138"/>
      <c r="XCH359" s="138"/>
      <c r="XCI359" s="138"/>
      <c r="XCJ359" s="138"/>
      <c r="XCK359" s="138"/>
      <c r="XCL359" s="138"/>
      <c r="XCM359" s="138"/>
      <c r="XCN359" s="138"/>
      <c r="XCO359" s="138"/>
      <c r="XCP359" s="138"/>
      <c r="XCQ359" s="138"/>
    </row>
    <row r="360" spans="16303:16319" s="143" customFormat="1">
      <c r="XCA360" s="138"/>
      <c r="XCB360" s="138"/>
      <c r="XCC360" s="138"/>
      <c r="XCD360" s="138"/>
      <c r="XCE360" s="138"/>
      <c r="XCF360" s="138"/>
      <c r="XCG360" s="138"/>
      <c r="XCH360" s="138"/>
      <c r="XCI360" s="138"/>
      <c r="XCJ360" s="138"/>
      <c r="XCK360" s="138"/>
      <c r="XCL360" s="138"/>
      <c r="XCM360" s="138"/>
      <c r="XCN360" s="138"/>
      <c r="XCO360" s="138"/>
      <c r="XCP360" s="138"/>
      <c r="XCQ360" s="138"/>
    </row>
    <row r="361" spans="16303:16319" s="143" customFormat="1">
      <c r="XCA361" s="138"/>
      <c r="XCB361" s="138"/>
      <c r="XCC361" s="138"/>
      <c r="XCD361" s="138"/>
      <c r="XCE361" s="138"/>
      <c r="XCF361" s="138"/>
      <c r="XCG361" s="138"/>
      <c r="XCH361" s="138"/>
      <c r="XCI361" s="138"/>
      <c r="XCJ361" s="138"/>
      <c r="XCK361" s="138"/>
      <c r="XCL361" s="138"/>
      <c r="XCM361" s="138"/>
      <c r="XCN361" s="138"/>
      <c r="XCO361" s="138"/>
      <c r="XCP361" s="138"/>
      <c r="XCQ361" s="138"/>
    </row>
    <row r="362" spans="16303:16319" s="143" customFormat="1">
      <c r="XCA362" s="138"/>
      <c r="XCB362" s="138"/>
      <c r="XCC362" s="138"/>
      <c r="XCD362" s="138"/>
      <c r="XCE362" s="138"/>
      <c r="XCF362" s="138"/>
      <c r="XCG362" s="138"/>
      <c r="XCH362" s="138"/>
      <c r="XCI362" s="138"/>
      <c r="XCJ362" s="138"/>
      <c r="XCK362" s="138"/>
      <c r="XCL362" s="138"/>
      <c r="XCM362" s="138"/>
      <c r="XCN362" s="138"/>
      <c r="XCO362" s="138"/>
      <c r="XCP362" s="138"/>
      <c r="XCQ362" s="138"/>
    </row>
    <row r="363" spans="16303:16319" s="143" customFormat="1">
      <c r="XCA363" s="138"/>
      <c r="XCB363" s="138"/>
      <c r="XCC363" s="138"/>
      <c r="XCD363" s="138"/>
      <c r="XCE363" s="138"/>
      <c r="XCF363" s="138"/>
      <c r="XCG363" s="138"/>
      <c r="XCH363" s="138"/>
      <c r="XCI363" s="138"/>
      <c r="XCJ363" s="138"/>
      <c r="XCK363" s="138"/>
      <c r="XCL363" s="138"/>
      <c r="XCM363" s="138"/>
      <c r="XCN363" s="138"/>
      <c r="XCO363" s="138"/>
      <c r="XCP363" s="138"/>
      <c r="XCQ363" s="138"/>
    </row>
    <row r="364" spans="16303:16319" s="143" customFormat="1">
      <c r="XCA364" s="138"/>
      <c r="XCB364" s="138"/>
      <c r="XCC364" s="138"/>
      <c r="XCD364" s="138"/>
      <c r="XCE364" s="138"/>
      <c r="XCF364" s="138"/>
      <c r="XCG364" s="138"/>
      <c r="XCH364" s="138"/>
      <c r="XCI364" s="138"/>
      <c r="XCJ364" s="138"/>
      <c r="XCK364" s="138"/>
      <c r="XCL364" s="138"/>
      <c r="XCM364" s="138"/>
      <c r="XCN364" s="138"/>
      <c r="XCO364" s="138"/>
      <c r="XCP364" s="138"/>
      <c r="XCQ364" s="138"/>
    </row>
    <row r="365" spans="16303:16319" s="143" customFormat="1">
      <c r="XCA365" s="138"/>
      <c r="XCB365" s="138"/>
      <c r="XCC365" s="138"/>
      <c r="XCD365" s="138"/>
      <c r="XCE365" s="138"/>
      <c r="XCF365" s="138"/>
      <c r="XCG365" s="138"/>
      <c r="XCH365" s="138"/>
      <c r="XCI365" s="138"/>
      <c r="XCJ365" s="138"/>
      <c r="XCK365" s="138"/>
      <c r="XCL365" s="138"/>
      <c r="XCM365" s="138"/>
      <c r="XCN365" s="138"/>
      <c r="XCO365" s="138"/>
      <c r="XCP365" s="138"/>
      <c r="XCQ365" s="138"/>
    </row>
    <row r="366" spans="16303:16319" s="143" customFormat="1">
      <c r="XCA366" s="138"/>
      <c r="XCB366" s="138"/>
      <c r="XCC366" s="138"/>
      <c r="XCD366" s="138"/>
      <c r="XCE366" s="138"/>
      <c r="XCF366" s="138"/>
      <c r="XCG366" s="138"/>
      <c r="XCH366" s="138"/>
      <c r="XCI366" s="138"/>
      <c r="XCJ366" s="138"/>
      <c r="XCK366" s="138"/>
      <c r="XCL366" s="138"/>
      <c r="XCM366" s="138"/>
      <c r="XCN366" s="138"/>
      <c r="XCO366" s="138"/>
      <c r="XCP366" s="138"/>
      <c r="XCQ366" s="138"/>
    </row>
    <row r="367" spans="16303:16319" s="143" customFormat="1">
      <c r="XCA367" s="138"/>
      <c r="XCB367" s="138"/>
      <c r="XCC367" s="138"/>
      <c r="XCD367" s="138"/>
      <c r="XCE367" s="138"/>
      <c r="XCF367" s="138"/>
      <c r="XCG367" s="138"/>
      <c r="XCH367" s="138"/>
      <c r="XCI367" s="138"/>
      <c r="XCJ367" s="138"/>
      <c r="XCK367" s="138"/>
      <c r="XCL367" s="138"/>
      <c r="XCM367" s="138"/>
      <c r="XCN367" s="138"/>
      <c r="XCO367" s="138"/>
      <c r="XCP367" s="138"/>
      <c r="XCQ367" s="138"/>
    </row>
    <row r="368" spans="16303:16319" s="143" customFormat="1">
      <c r="XCA368" s="138"/>
      <c r="XCB368" s="138"/>
      <c r="XCC368" s="138"/>
      <c r="XCD368" s="138"/>
      <c r="XCE368" s="138"/>
      <c r="XCF368" s="138"/>
      <c r="XCG368" s="138"/>
      <c r="XCH368" s="138"/>
      <c r="XCI368" s="138"/>
      <c r="XCJ368" s="138"/>
      <c r="XCK368" s="138"/>
      <c r="XCL368" s="138"/>
      <c r="XCM368" s="138"/>
      <c r="XCN368" s="138"/>
      <c r="XCO368" s="138"/>
      <c r="XCP368" s="138"/>
      <c r="XCQ368" s="138"/>
    </row>
    <row r="369" spans="16303:16319" s="143" customFormat="1">
      <c r="XCA369" s="138"/>
      <c r="XCB369" s="138"/>
      <c r="XCC369" s="138"/>
      <c r="XCD369" s="138"/>
      <c r="XCE369" s="138"/>
      <c r="XCF369" s="138"/>
      <c r="XCG369" s="138"/>
      <c r="XCH369" s="138"/>
      <c r="XCI369" s="138"/>
      <c r="XCJ369" s="138"/>
      <c r="XCK369" s="138"/>
      <c r="XCL369" s="138"/>
      <c r="XCM369" s="138"/>
      <c r="XCN369" s="138"/>
      <c r="XCO369" s="138"/>
      <c r="XCP369" s="138"/>
      <c r="XCQ369" s="138"/>
    </row>
    <row r="370" spans="16303:16319" s="143" customFormat="1">
      <c r="XCA370" s="138"/>
      <c r="XCB370" s="138"/>
      <c r="XCC370" s="138"/>
      <c r="XCD370" s="138"/>
      <c r="XCE370" s="138"/>
      <c r="XCF370" s="138"/>
      <c r="XCG370" s="138"/>
      <c r="XCH370" s="138"/>
      <c r="XCI370" s="138"/>
      <c r="XCJ370" s="138"/>
      <c r="XCK370" s="138"/>
      <c r="XCL370" s="138"/>
      <c r="XCM370" s="138"/>
      <c r="XCN370" s="138"/>
      <c r="XCO370" s="138"/>
      <c r="XCP370" s="138"/>
      <c r="XCQ370" s="138"/>
    </row>
    <row r="371" spans="16303:16319" s="143" customFormat="1">
      <c r="XCA371" s="138"/>
      <c r="XCB371" s="138"/>
      <c r="XCC371" s="138"/>
      <c r="XCD371" s="138"/>
      <c r="XCE371" s="138"/>
      <c r="XCF371" s="138"/>
      <c r="XCG371" s="138"/>
      <c r="XCH371" s="138"/>
      <c r="XCI371" s="138"/>
      <c r="XCJ371" s="138"/>
      <c r="XCK371" s="138"/>
      <c r="XCL371" s="138"/>
      <c r="XCM371" s="138"/>
      <c r="XCN371" s="138"/>
      <c r="XCO371" s="138"/>
      <c r="XCP371" s="138"/>
      <c r="XCQ371" s="138"/>
    </row>
    <row r="372" spans="16303:16319" s="143" customFormat="1">
      <c r="XCA372" s="138"/>
      <c r="XCB372" s="138"/>
      <c r="XCC372" s="138"/>
      <c r="XCD372" s="138"/>
      <c r="XCE372" s="138"/>
      <c r="XCF372" s="138"/>
      <c r="XCG372" s="138"/>
      <c r="XCH372" s="138"/>
      <c r="XCI372" s="138"/>
      <c r="XCJ372" s="138"/>
      <c r="XCK372" s="138"/>
      <c r="XCL372" s="138"/>
      <c r="XCM372" s="138"/>
      <c r="XCN372" s="138"/>
      <c r="XCO372" s="138"/>
      <c r="XCP372" s="138"/>
      <c r="XCQ372" s="138"/>
    </row>
    <row r="373" spans="16303:16319" s="143" customFormat="1">
      <c r="XCA373" s="138"/>
      <c r="XCB373" s="138"/>
      <c r="XCC373" s="138"/>
      <c r="XCD373" s="138"/>
      <c r="XCE373" s="138"/>
      <c r="XCF373" s="138"/>
      <c r="XCG373" s="138"/>
      <c r="XCH373" s="138"/>
      <c r="XCI373" s="138"/>
      <c r="XCJ373" s="138"/>
      <c r="XCK373" s="138"/>
      <c r="XCL373" s="138"/>
      <c r="XCM373" s="138"/>
      <c r="XCN373" s="138"/>
      <c r="XCO373" s="138"/>
      <c r="XCP373" s="138"/>
      <c r="XCQ373" s="138"/>
    </row>
    <row r="374" spans="16303:16319" s="143" customFormat="1">
      <c r="XCA374" s="138"/>
      <c r="XCB374" s="138"/>
      <c r="XCC374" s="138"/>
      <c r="XCD374" s="138"/>
      <c r="XCE374" s="138"/>
      <c r="XCF374" s="138"/>
      <c r="XCG374" s="138"/>
      <c r="XCH374" s="138"/>
      <c r="XCI374" s="138"/>
      <c r="XCJ374" s="138"/>
      <c r="XCK374" s="138"/>
      <c r="XCL374" s="138"/>
      <c r="XCM374" s="138"/>
      <c r="XCN374" s="138"/>
      <c r="XCO374" s="138"/>
      <c r="XCP374" s="138"/>
      <c r="XCQ374" s="138"/>
    </row>
    <row r="375" spans="16303:16319" s="143" customFormat="1">
      <c r="XCA375" s="138"/>
      <c r="XCB375" s="138"/>
      <c r="XCC375" s="138"/>
      <c r="XCD375" s="138"/>
      <c r="XCE375" s="138"/>
      <c r="XCF375" s="138"/>
      <c r="XCG375" s="138"/>
      <c r="XCH375" s="138"/>
      <c r="XCI375" s="138"/>
      <c r="XCJ375" s="138"/>
      <c r="XCK375" s="138"/>
      <c r="XCL375" s="138"/>
      <c r="XCM375" s="138"/>
      <c r="XCN375" s="138"/>
      <c r="XCO375" s="138"/>
      <c r="XCP375" s="138"/>
      <c r="XCQ375" s="138"/>
    </row>
    <row r="376" spans="16303:16319" s="143" customFormat="1">
      <c r="XCA376" s="138"/>
      <c r="XCB376" s="138"/>
      <c r="XCC376" s="138"/>
      <c r="XCD376" s="138"/>
      <c r="XCE376" s="138"/>
      <c r="XCF376" s="138"/>
      <c r="XCG376" s="138"/>
      <c r="XCH376" s="138"/>
      <c r="XCI376" s="138"/>
      <c r="XCJ376" s="138"/>
      <c r="XCK376" s="138"/>
      <c r="XCL376" s="138"/>
      <c r="XCM376" s="138"/>
      <c r="XCN376" s="138"/>
      <c r="XCO376" s="138"/>
      <c r="XCP376" s="138"/>
      <c r="XCQ376" s="138"/>
    </row>
    <row r="377" spans="16303:16319" s="143" customFormat="1">
      <c r="XCA377" s="138"/>
      <c r="XCB377" s="138"/>
      <c r="XCC377" s="138"/>
      <c r="XCD377" s="138"/>
      <c r="XCE377" s="138"/>
      <c r="XCF377" s="138"/>
      <c r="XCG377" s="138"/>
      <c r="XCH377" s="138"/>
      <c r="XCI377" s="138"/>
      <c r="XCJ377" s="138"/>
      <c r="XCK377" s="138"/>
      <c r="XCL377" s="138"/>
      <c r="XCM377" s="138"/>
      <c r="XCN377" s="138"/>
      <c r="XCO377" s="138"/>
      <c r="XCP377" s="138"/>
      <c r="XCQ377" s="138"/>
    </row>
    <row r="378" spans="16303:16319" s="143" customFormat="1">
      <c r="XCA378" s="138"/>
      <c r="XCB378" s="138"/>
      <c r="XCC378" s="138"/>
      <c r="XCD378" s="138"/>
      <c r="XCE378" s="138"/>
      <c r="XCF378" s="138"/>
      <c r="XCG378" s="138"/>
      <c r="XCH378" s="138"/>
      <c r="XCI378" s="138"/>
      <c r="XCJ378" s="138"/>
      <c r="XCK378" s="138"/>
      <c r="XCL378" s="138"/>
      <c r="XCM378" s="138"/>
      <c r="XCN378" s="138"/>
      <c r="XCO378" s="138"/>
      <c r="XCP378" s="138"/>
      <c r="XCQ378" s="138"/>
    </row>
    <row r="379" spans="16303:16319" s="143" customFormat="1">
      <c r="XCA379" s="138"/>
      <c r="XCB379" s="138"/>
      <c r="XCC379" s="138"/>
      <c r="XCD379" s="138"/>
      <c r="XCE379" s="138"/>
      <c r="XCF379" s="138"/>
      <c r="XCG379" s="138"/>
      <c r="XCH379" s="138"/>
      <c r="XCI379" s="138"/>
      <c r="XCJ379" s="138"/>
      <c r="XCK379" s="138"/>
      <c r="XCL379" s="138"/>
      <c r="XCM379" s="138"/>
      <c r="XCN379" s="138"/>
      <c r="XCO379" s="138"/>
      <c r="XCP379" s="138"/>
      <c r="XCQ379" s="138"/>
    </row>
    <row r="380" spans="16303:16319" s="143" customFormat="1">
      <c r="XCA380" s="138"/>
      <c r="XCB380" s="138"/>
      <c r="XCC380" s="138"/>
      <c r="XCD380" s="138"/>
      <c r="XCE380" s="138"/>
      <c r="XCF380" s="138"/>
      <c r="XCG380" s="138"/>
      <c r="XCH380" s="138"/>
      <c r="XCI380" s="138"/>
      <c r="XCJ380" s="138"/>
      <c r="XCK380" s="138"/>
      <c r="XCL380" s="138"/>
      <c r="XCM380" s="138"/>
      <c r="XCN380" s="138"/>
      <c r="XCO380" s="138"/>
      <c r="XCP380" s="138"/>
      <c r="XCQ380" s="138"/>
    </row>
    <row r="381" spans="16303:16319" s="143" customFormat="1">
      <c r="XCA381" s="138"/>
      <c r="XCB381" s="138"/>
      <c r="XCC381" s="138"/>
      <c r="XCD381" s="138"/>
      <c r="XCE381" s="138"/>
      <c r="XCF381" s="138"/>
      <c r="XCG381" s="138"/>
      <c r="XCH381" s="138"/>
      <c r="XCI381" s="138"/>
      <c r="XCJ381" s="138"/>
      <c r="XCK381" s="138"/>
      <c r="XCL381" s="138"/>
      <c r="XCM381" s="138"/>
      <c r="XCN381" s="138"/>
      <c r="XCO381" s="138"/>
      <c r="XCP381" s="138"/>
      <c r="XCQ381" s="138"/>
    </row>
    <row r="382" spans="16303:16319" s="143" customFormat="1">
      <c r="XCA382" s="138"/>
      <c r="XCB382" s="138"/>
      <c r="XCC382" s="138"/>
      <c r="XCD382" s="138"/>
      <c r="XCE382" s="138"/>
      <c r="XCF382" s="138"/>
      <c r="XCG382" s="138"/>
      <c r="XCH382" s="138"/>
      <c r="XCI382" s="138"/>
      <c r="XCJ382" s="138"/>
      <c r="XCK382" s="138"/>
      <c r="XCL382" s="138"/>
      <c r="XCM382" s="138"/>
      <c r="XCN382" s="138"/>
      <c r="XCO382" s="138"/>
      <c r="XCP382" s="138"/>
      <c r="XCQ382" s="138"/>
    </row>
    <row r="383" spans="16303:16319" s="143" customFormat="1">
      <c r="XCA383" s="138"/>
      <c r="XCB383" s="138"/>
      <c r="XCC383" s="138"/>
      <c r="XCD383" s="138"/>
      <c r="XCE383" s="138"/>
      <c r="XCF383" s="138"/>
      <c r="XCG383" s="138"/>
      <c r="XCH383" s="138"/>
      <c r="XCI383" s="138"/>
      <c r="XCJ383" s="138"/>
      <c r="XCK383" s="138"/>
      <c r="XCL383" s="138"/>
      <c r="XCM383" s="138"/>
      <c r="XCN383" s="138"/>
      <c r="XCO383" s="138"/>
      <c r="XCP383" s="138"/>
      <c r="XCQ383" s="138"/>
    </row>
    <row r="384" spans="16303:16319" s="143" customFormat="1">
      <c r="XCA384" s="138"/>
      <c r="XCB384" s="138"/>
      <c r="XCC384" s="138"/>
      <c r="XCD384" s="138"/>
      <c r="XCE384" s="138"/>
      <c r="XCF384" s="138"/>
      <c r="XCG384" s="138"/>
      <c r="XCH384" s="138"/>
      <c r="XCI384" s="138"/>
      <c r="XCJ384" s="138"/>
      <c r="XCK384" s="138"/>
      <c r="XCL384" s="138"/>
      <c r="XCM384" s="138"/>
      <c r="XCN384" s="138"/>
      <c r="XCO384" s="138"/>
      <c r="XCP384" s="138"/>
      <c r="XCQ384" s="138"/>
    </row>
    <row r="385" spans="16303:16319" s="143" customFormat="1">
      <c r="XCA385" s="138"/>
      <c r="XCB385" s="138"/>
      <c r="XCC385" s="138"/>
      <c r="XCD385" s="138"/>
      <c r="XCE385" s="138"/>
      <c r="XCF385" s="138"/>
      <c r="XCG385" s="138"/>
      <c r="XCH385" s="138"/>
      <c r="XCI385" s="138"/>
      <c r="XCJ385" s="138"/>
      <c r="XCK385" s="138"/>
      <c r="XCL385" s="138"/>
      <c r="XCM385" s="138"/>
      <c r="XCN385" s="138"/>
      <c r="XCO385" s="138"/>
      <c r="XCP385" s="138"/>
      <c r="XCQ385" s="138"/>
    </row>
    <row r="386" spans="16303:16319" s="143" customFormat="1">
      <c r="XCA386" s="138"/>
      <c r="XCB386" s="138"/>
      <c r="XCC386" s="138"/>
      <c r="XCD386" s="138"/>
      <c r="XCE386" s="138"/>
      <c r="XCF386" s="138"/>
      <c r="XCG386" s="138"/>
      <c r="XCH386" s="138"/>
      <c r="XCI386" s="138"/>
      <c r="XCJ386" s="138"/>
      <c r="XCK386" s="138"/>
      <c r="XCL386" s="138"/>
      <c r="XCM386" s="138"/>
      <c r="XCN386" s="138"/>
      <c r="XCO386" s="138"/>
      <c r="XCP386" s="138"/>
      <c r="XCQ386" s="138"/>
    </row>
    <row r="387" spans="16303:16319" s="143" customFormat="1">
      <c r="XCA387" s="138"/>
      <c r="XCB387" s="138"/>
      <c r="XCC387" s="138"/>
      <c r="XCD387" s="138"/>
      <c r="XCE387" s="138"/>
      <c r="XCF387" s="138"/>
      <c r="XCG387" s="138"/>
      <c r="XCH387" s="138"/>
      <c r="XCI387" s="138"/>
      <c r="XCJ387" s="138"/>
      <c r="XCK387" s="138"/>
      <c r="XCL387" s="138"/>
      <c r="XCM387" s="138"/>
      <c r="XCN387" s="138"/>
      <c r="XCO387" s="138"/>
      <c r="XCP387" s="138"/>
      <c r="XCQ387" s="138"/>
    </row>
    <row r="388" spans="16303:16319" s="143" customFormat="1">
      <c r="XCA388" s="138"/>
      <c r="XCB388" s="138"/>
      <c r="XCC388" s="138"/>
      <c r="XCD388" s="138"/>
      <c r="XCE388" s="138"/>
      <c r="XCF388" s="138"/>
      <c r="XCG388" s="138"/>
      <c r="XCH388" s="138"/>
      <c r="XCI388" s="138"/>
      <c r="XCJ388" s="138"/>
      <c r="XCK388" s="138"/>
      <c r="XCL388" s="138"/>
      <c r="XCM388" s="138"/>
      <c r="XCN388" s="138"/>
      <c r="XCO388" s="138"/>
      <c r="XCP388" s="138"/>
      <c r="XCQ388" s="138"/>
    </row>
    <row r="389" spans="16303:16319" s="143" customFormat="1">
      <c r="XCA389" s="138"/>
      <c r="XCB389" s="138"/>
      <c r="XCC389" s="138"/>
      <c r="XCD389" s="138"/>
      <c r="XCE389" s="138"/>
      <c r="XCF389" s="138"/>
      <c r="XCG389" s="138"/>
      <c r="XCH389" s="138"/>
      <c r="XCI389" s="138"/>
      <c r="XCJ389" s="138"/>
      <c r="XCK389" s="138"/>
      <c r="XCL389" s="138"/>
      <c r="XCM389" s="138"/>
      <c r="XCN389" s="138"/>
      <c r="XCO389" s="138"/>
      <c r="XCP389" s="138"/>
      <c r="XCQ389" s="138"/>
    </row>
    <row r="390" spans="16303:16319" s="143" customFormat="1">
      <c r="XCA390" s="138"/>
      <c r="XCB390" s="138"/>
      <c r="XCC390" s="138"/>
      <c r="XCD390" s="138"/>
      <c r="XCE390" s="138"/>
      <c r="XCF390" s="138"/>
      <c r="XCG390" s="138"/>
      <c r="XCH390" s="138"/>
      <c r="XCI390" s="138"/>
      <c r="XCJ390" s="138"/>
      <c r="XCK390" s="138"/>
      <c r="XCL390" s="138"/>
      <c r="XCM390" s="138"/>
      <c r="XCN390" s="138"/>
      <c r="XCO390" s="138"/>
      <c r="XCP390" s="138"/>
      <c r="XCQ390" s="138"/>
    </row>
    <row r="391" spans="16303:16319" s="143" customFormat="1">
      <c r="XCA391" s="138"/>
      <c r="XCB391" s="138"/>
      <c r="XCC391" s="138"/>
      <c r="XCD391" s="138"/>
      <c r="XCE391" s="138"/>
      <c r="XCF391" s="138"/>
      <c r="XCG391" s="138"/>
      <c r="XCH391" s="138"/>
      <c r="XCI391" s="138"/>
      <c r="XCJ391" s="138"/>
      <c r="XCK391" s="138"/>
      <c r="XCL391" s="138"/>
      <c r="XCM391" s="138"/>
      <c r="XCN391" s="138"/>
      <c r="XCO391" s="138"/>
      <c r="XCP391" s="138"/>
      <c r="XCQ391" s="138"/>
    </row>
    <row r="392" spans="16303:16319" s="143" customFormat="1">
      <c r="XCA392" s="138"/>
      <c r="XCB392" s="138"/>
      <c r="XCC392" s="138"/>
      <c r="XCD392" s="138"/>
      <c r="XCE392" s="138"/>
      <c r="XCF392" s="138"/>
      <c r="XCG392" s="138"/>
      <c r="XCH392" s="138"/>
      <c r="XCI392" s="138"/>
      <c r="XCJ392" s="138"/>
      <c r="XCK392" s="138"/>
      <c r="XCL392" s="138"/>
      <c r="XCM392" s="138"/>
      <c r="XCN392" s="138"/>
      <c r="XCO392" s="138"/>
      <c r="XCP392" s="138"/>
      <c r="XCQ392" s="138"/>
    </row>
    <row r="393" spans="16303:16319" s="143" customFormat="1">
      <c r="XCA393" s="138"/>
      <c r="XCB393" s="138"/>
      <c r="XCC393" s="138"/>
      <c r="XCD393" s="138"/>
      <c r="XCE393" s="138"/>
      <c r="XCF393" s="138"/>
      <c r="XCG393" s="138"/>
      <c r="XCH393" s="138"/>
      <c r="XCI393" s="138"/>
      <c r="XCJ393" s="138"/>
      <c r="XCK393" s="138"/>
      <c r="XCL393" s="138"/>
      <c r="XCM393" s="138"/>
      <c r="XCN393" s="138"/>
      <c r="XCO393" s="138"/>
      <c r="XCP393" s="138"/>
      <c r="XCQ393" s="138"/>
    </row>
    <row r="394" spans="16303:16319" s="143" customFormat="1">
      <c r="XCA394" s="138"/>
      <c r="XCB394" s="138"/>
      <c r="XCC394" s="138"/>
      <c r="XCD394" s="138"/>
      <c r="XCE394" s="138"/>
      <c r="XCF394" s="138"/>
      <c r="XCG394" s="138"/>
      <c r="XCH394" s="138"/>
      <c r="XCI394" s="138"/>
      <c r="XCJ394" s="138"/>
      <c r="XCK394" s="138"/>
      <c r="XCL394" s="138"/>
      <c r="XCM394" s="138"/>
      <c r="XCN394" s="138"/>
      <c r="XCO394" s="138"/>
      <c r="XCP394" s="138"/>
      <c r="XCQ394" s="138"/>
    </row>
    <row r="395" spans="16303:16319" s="143" customFormat="1">
      <c r="XCA395" s="138"/>
      <c r="XCB395" s="138"/>
      <c r="XCC395" s="138"/>
      <c r="XCD395" s="138"/>
      <c r="XCE395" s="138"/>
      <c r="XCF395" s="138"/>
      <c r="XCG395" s="138"/>
      <c r="XCH395" s="138"/>
      <c r="XCI395" s="138"/>
      <c r="XCJ395" s="138"/>
      <c r="XCK395" s="138"/>
      <c r="XCL395" s="138"/>
      <c r="XCM395" s="138"/>
      <c r="XCN395" s="138"/>
      <c r="XCO395" s="138"/>
      <c r="XCP395" s="138"/>
      <c r="XCQ395" s="138"/>
    </row>
    <row r="396" spans="16303:16319" s="143" customFormat="1">
      <c r="XCA396" s="138"/>
      <c r="XCB396" s="138"/>
      <c r="XCC396" s="138"/>
      <c r="XCD396" s="138"/>
      <c r="XCE396" s="138"/>
      <c r="XCF396" s="138"/>
      <c r="XCG396" s="138"/>
      <c r="XCH396" s="138"/>
      <c r="XCI396" s="138"/>
      <c r="XCJ396" s="138"/>
      <c r="XCK396" s="138"/>
      <c r="XCL396" s="138"/>
      <c r="XCM396" s="138"/>
      <c r="XCN396" s="138"/>
      <c r="XCO396" s="138"/>
      <c r="XCP396" s="138"/>
      <c r="XCQ396" s="138"/>
    </row>
    <row r="397" spans="16303:16319" s="143" customFormat="1">
      <c r="XCA397" s="138"/>
      <c r="XCB397" s="138"/>
      <c r="XCC397" s="138"/>
      <c r="XCD397" s="138"/>
      <c r="XCE397" s="138"/>
      <c r="XCF397" s="138"/>
      <c r="XCG397" s="138"/>
      <c r="XCH397" s="138"/>
      <c r="XCI397" s="138"/>
      <c r="XCJ397" s="138"/>
      <c r="XCK397" s="138"/>
      <c r="XCL397" s="138"/>
      <c r="XCM397" s="138"/>
      <c r="XCN397" s="138"/>
      <c r="XCO397" s="138"/>
      <c r="XCP397" s="138"/>
      <c r="XCQ397" s="138"/>
    </row>
    <row r="398" spans="16303:16319" s="143" customFormat="1">
      <c r="XCA398" s="138"/>
      <c r="XCB398" s="138"/>
      <c r="XCC398" s="138"/>
      <c r="XCD398" s="138"/>
      <c r="XCE398" s="138"/>
      <c r="XCF398" s="138"/>
      <c r="XCG398" s="138"/>
      <c r="XCH398" s="138"/>
      <c r="XCI398" s="138"/>
      <c r="XCJ398" s="138"/>
      <c r="XCK398" s="138"/>
      <c r="XCL398" s="138"/>
      <c r="XCM398" s="138"/>
      <c r="XCN398" s="138"/>
      <c r="XCO398" s="138"/>
      <c r="XCP398" s="138"/>
      <c r="XCQ398" s="138"/>
    </row>
    <row r="399" spans="16303:16319" s="143" customFormat="1">
      <c r="XCA399" s="138"/>
      <c r="XCB399" s="138"/>
      <c r="XCC399" s="138"/>
      <c r="XCD399" s="138"/>
      <c r="XCE399" s="138"/>
      <c r="XCF399" s="138"/>
      <c r="XCG399" s="138"/>
      <c r="XCH399" s="138"/>
      <c r="XCI399" s="138"/>
      <c r="XCJ399" s="138"/>
      <c r="XCK399" s="138"/>
      <c r="XCL399" s="138"/>
      <c r="XCM399" s="138"/>
      <c r="XCN399" s="138"/>
      <c r="XCO399" s="138"/>
      <c r="XCP399" s="138"/>
      <c r="XCQ399" s="138"/>
    </row>
    <row r="400" spans="16303:16319" s="143" customFormat="1">
      <c r="XCA400" s="138"/>
      <c r="XCB400" s="138"/>
      <c r="XCC400" s="138"/>
      <c r="XCD400" s="138"/>
      <c r="XCE400" s="138"/>
      <c r="XCF400" s="138"/>
      <c r="XCG400" s="138"/>
      <c r="XCH400" s="138"/>
      <c r="XCI400" s="138"/>
      <c r="XCJ400" s="138"/>
      <c r="XCK400" s="138"/>
      <c r="XCL400" s="138"/>
      <c r="XCM400" s="138"/>
      <c r="XCN400" s="138"/>
      <c r="XCO400" s="138"/>
      <c r="XCP400" s="138"/>
      <c r="XCQ400" s="138"/>
    </row>
    <row r="401" spans="16303:16319" s="143" customFormat="1">
      <c r="XCA401" s="138"/>
      <c r="XCB401" s="138"/>
      <c r="XCC401" s="138"/>
      <c r="XCD401" s="138"/>
      <c r="XCE401" s="138"/>
      <c r="XCF401" s="138"/>
      <c r="XCG401" s="138"/>
      <c r="XCH401" s="138"/>
      <c r="XCI401" s="138"/>
      <c r="XCJ401" s="138"/>
      <c r="XCK401" s="138"/>
      <c r="XCL401" s="138"/>
      <c r="XCM401" s="138"/>
      <c r="XCN401" s="138"/>
      <c r="XCO401" s="138"/>
      <c r="XCP401" s="138"/>
      <c r="XCQ401" s="138"/>
    </row>
    <row r="402" spans="16303:16319" s="143" customFormat="1">
      <c r="XCA402" s="138"/>
      <c r="XCB402" s="138"/>
      <c r="XCC402" s="138"/>
      <c r="XCD402" s="138"/>
      <c r="XCE402" s="138"/>
      <c r="XCF402" s="138"/>
      <c r="XCG402" s="138"/>
      <c r="XCH402" s="138"/>
      <c r="XCI402" s="138"/>
      <c r="XCJ402" s="138"/>
      <c r="XCK402" s="138"/>
      <c r="XCL402" s="138"/>
      <c r="XCM402" s="138"/>
      <c r="XCN402" s="138"/>
      <c r="XCO402" s="138"/>
      <c r="XCP402" s="138"/>
      <c r="XCQ402" s="138"/>
    </row>
    <row r="403" spans="16303:16319" s="143" customFormat="1">
      <c r="XCA403" s="138"/>
      <c r="XCB403" s="138"/>
      <c r="XCC403" s="138"/>
      <c r="XCD403" s="138"/>
      <c r="XCE403" s="138"/>
      <c r="XCF403" s="138"/>
      <c r="XCG403" s="138"/>
      <c r="XCH403" s="138"/>
      <c r="XCI403" s="138"/>
      <c r="XCJ403" s="138"/>
      <c r="XCK403" s="138"/>
      <c r="XCL403" s="138"/>
      <c r="XCM403" s="138"/>
      <c r="XCN403" s="138"/>
      <c r="XCO403" s="138"/>
      <c r="XCP403" s="138"/>
      <c r="XCQ403" s="138"/>
    </row>
    <row r="404" spans="16303:16319" s="143" customFormat="1">
      <c r="XCA404" s="138"/>
      <c r="XCB404" s="138"/>
      <c r="XCC404" s="138"/>
      <c r="XCD404" s="138"/>
      <c r="XCE404" s="138"/>
      <c r="XCF404" s="138"/>
      <c r="XCG404" s="138"/>
      <c r="XCH404" s="138"/>
      <c r="XCI404" s="138"/>
      <c r="XCJ404" s="138"/>
      <c r="XCK404" s="138"/>
      <c r="XCL404" s="138"/>
      <c r="XCM404" s="138"/>
      <c r="XCN404" s="138"/>
      <c r="XCO404" s="138"/>
      <c r="XCP404" s="138"/>
      <c r="XCQ404" s="138"/>
    </row>
    <row r="405" spans="16303:16319" s="143" customFormat="1">
      <c r="XCA405" s="138"/>
      <c r="XCB405" s="138"/>
      <c r="XCC405" s="138"/>
      <c r="XCD405" s="138"/>
      <c r="XCE405" s="138"/>
      <c r="XCF405" s="138"/>
      <c r="XCG405" s="138"/>
      <c r="XCH405" s="138"/>
      <c r="XCI405" s="138"/>
      <c r="XCJ405" s="138"/>
      <c r="XCK405" s="138"/>
      <c r="XCL405" s="138"/>
      <c r="XCM405" s="138"/>
      <c r="XCN405" s="138"/>
      <c r="XCO405" s="138"/>
      <c r="XCP405" s="138"/>
      <c r="XCQ405" s="138"/>
    </row>
    <row r="406" spans="16303:16319" s="143" customFormat="1">
      <c r="XCA406" s="138"/>
      <c r="XCB406" s="138"/>
      <c r="XCC406" s="138"/>
      <c r="XCD406" s="138"/>
      <c r="XCE406" s="138"/>
      <c r="XCF406" s="138"/>
      <c r="XCG406" s="138"/>
      <c r="XCH406" s="138"/>
      <c r="XCI406" s="138"/>
      <c r="XCJ406" s="138"/>
      <c r="XCK406" s="138"/>
      <c r="XCL406" s="138"/>
      <c r="XCM406" s="138"/>
      <c r="XCN406" s="138"/>
      <c r="XCO406" s="138"/>
      <c r="XCP406" s="138"/>
      <c r="XCQ406" s="138"/>
    </row>
    <row r="407" spans="16303:16319" s="143" customFormat="1">
      <c r="XCA407" s="138"/>
      <c r="XCB407" s="138"/>
      <c r="XCC407" s="138"/>
      <c r="XCD407" s="138"/>
      <c r="XCE407" s="138"/>
      <c r="XCF407" s="138"/>
      <c r="XCG407" s="138"/>
      <c r="XCH407" s="138"/>
      <c r="XCI407" s="138"/>
      <c r="XCJ407" s="138"/>
      <c r="XCK407" s="138"/>
      <c r="XCL407" s="138"/>
      <c r="XCM407" s="138"/>
      <c r="XCN407" s="138"/>
      <c r="XCO407" s="138"/>
      <c r="XCP407" s="138"/>
      <c r="XCQ407" s="138"/>
    </row>
    <row r="408" spans="16303:16319" s="143" customFormat="1">
      <c r="XCA408" s="138"/>
      <c r="XCB408" s="138"/>
      <c r="XCC408" s="138"/>
      <c r="XCD408" s="138"/>
      <c r="XCE408" s="138"/>
      <c r="XCF408" s="138"/>
      <c r="XCG408" s="138"/>
      <c r="XCH408" s="138"/>
      <c r="XCI408" s="138"/>
      <c r="XCJ408" s="138"/>
      <c r="XCK408" s="138"/>
      <c r="XCL408" s="138"/>
      <c r="XCM408" s="138"/>
      <c r="XCN408" s="138"/>
      <c r="XCO408" s="138"/>
      <c r="XCP408" s="138"/>
      <c r="XCQ408" s="138"/>
    </row>
    <row r="409" spans="16303:16319" s="143" customFormat="1">
      <c r="XCA409" s="138"/>
      <c r="XCB409" s="138"/>
      <c r="XCC409" s="138"/>
      <c r="XCD409" s="138"/>
      <c r="XCE409" s="138"/>
      <c r="XCF409" s="138"/>
      <c r="XCG409" s="138"/>
      <c r="XCH409" s="138"/>
      <c r="XCI409" s="138"/>
      <c r="XCJ409" s="138"/>
      <c r="XCK409" s="138"/>
      <c r="XCL409" s="138"/>
      <c r="XCM409" s="138"/>
      <c r="XCN409" s="138"/>
      <c r="XCO409" s="138"/>
      <c r="XCP409" s="138"/>
      <c r="XCQ409" s="138"/>
    </row>
    <row r="410" spans="16303:16319" s="143" customFormat="1">
      <c r="XCA410" s="138"/>
      <c r="XCB410" s="138"/>
      <c r="XCC410" s="138"/>
      <c r="XCD410" s="138"/>
      <c r="XCE410" s="138"/>
      <c r="XCF410" s="138"/>
      <c r="XCG410" s="138"/>
      <c r="XCH410" s="138"/>
      <c r="XCI410" s="138"/>
      <c r="XCJ410" s="138"/>
      <c r="XCK410" s="138"/>
      <c r="XCL410" s="138"/>
      <c r="XCM410" s="138"/>
      <c r="XCN410" s="138"/>
      <c r="XCO410" s="138"/>
      <c r="XCP410" s="138"/>
      <c r="XCQ410" s="138"/>
    </row>
    <row r="411" spans="16303:16319" s="143" customFormat="1">
      <c r="XCA411" s="138"/>
      <c r="XCB411" s="138"/>
      <c r="XCC411" s="138"/>
      <c r="XCD411" s="138"/>
      <c r="XCE411" s="138"/>
      <c r="XCF411" s="138"/>
      <c r="XCG411" s="138"/>
      <c r="XCH411" s="138"/>
      <c r="XCI411" s="138"/>
      <c r="XCJ411" s="138"/>
      <c r="XCK411" s="138"/>
      <c r="XCL411" s="138"/>
      <c r="XCM411" s="138"/>
      <c r="XCN411" s="138"/>
      <c r="XCO411" s="138"/>
      <c r="XCP411" s="138"/>
      <c r="XCQ411" s="138"/>
    </row>
    <row r="412" spans="16303:16319" s="143" customFormat="1">
      <c r="XCA412" s="138"/>
      <c r="XCB412" s="138"/>
      <c r="XCC412" s="138"/>
      <c r="XCD412" s="138"/>
      <c r="XCE412" s="138"/>
      <c r="XCF412" s="138"/>
      <c r="XCG412" s="138"/>
      <c r="XCH412" s="138"/>
      <c r="XCI412" s="138"/>
      <c r="XCJ412" s="138"/>
      <c r="XCK412" s="138"/>
      <c r="XCL412" s="138"/>
      <c r="XCM412" s="138"/>
      <c r="XCN412" s="138"/>
      <c r="XCO412" s="138"/>
      <c r="XCP412" s="138"/>
      <c r="XCQ412" s="138"/>
    </row>
    <row r="413" spans="16303:16319" s="143" customFormat="1">
      <c r="XCA413" s="138"/>
      <c r="XCB413" s="138"/>
      <c r="XCC413" s="138"/>
      <c r="XCD413" s="138"/>
      <c r="XCE413" s="138"/>
      <c r="XCF413" s="138"/>
      <c r="XCG413" s="138"/>
      <c r="XCH413" s="138"/>
      <c r="XCI413" s="138"/>
      <c r="XCJ413" s="138"/>
      <c r="XCK413" s="138"/>
      <c r="XCL413" s="138"/>
      <c r="XCM413" s="138"/>
      <c r="XCN413" s="138"/>
      <c r="XCO413" s="138"/>
      <c r="XCP413" s="138"/>
      <c r="XCQ413" s="138"/>
    </row>
    <row r="414" spans="16303:16319" s="143" customFormat="1">
      <c r="XCA414" s="138"/>
      <c r="XCB414" s="138"/>
      <c r="XCC414" s="138"/>
      <c r="XCD414" s="138"/>
      <c r="XCE414" s="138"/>
      <c r="XCF414" s="138"/>
      <c r="XCG414" s="138"/>
      <c r="XCH414" s="138"/>
      <c r="XCI414" s="138"/>
      <c r="XCJ414" s="138"/>
      <c r="XCK414" s="138"/>
      <c r="XCL414" s="138"/>
      <c r="XCM414" s="138"/>
      <c r="XCN414" s="138"/>
      <c r="XCO414" s="138"/>
      <c r="XCP414" s="138"/>
      <c r="XCQ414" s="138"/>
    </row>
    <row r="415" spans="16303:16319" s="143" customFormat="1">
      <c r="XCA415" s="138"/>
      <c r="XCB415" s="138"/>
      <c r="XCC415" s="138"/>
      <c r="XCD415" s="138"/>
      <c r="XCE415" s="138"/>
      <c r="XCF415" s="138"/>
      <c r="XCG415" s="138"/>
      <c r="XCH415" s="138"/>
      <c r="XCI415" s="138"/>
      <c r="XCJ415" s="138"/>
      <c r="XCK415" s="138"/>
      <c r="XCL415" s="138"/>
      <c r="XCM415" s="138"/>
      <c r="XCN415" s="138"/>
      <c r="XCO415" s="138"/>
      <c r="XCP415" s="138"/>
      <c r="XCQ415" s="138"/>
    </row>
    <row r="416" spans="16303:16319" s="143" customFormat="1">
      <c r="XCA416" s="138"/>
      <c r="XCB416" s="138"/>
      <c r="XCC416" s="138"/>
      <c r="XCD416" s="138"/>
      <c r="XCE416" s="138"/>
      <c r="XCF416" s="138"/>
      <c r="XCG416" s="138"/>
      <c r="XCH416" s="138"/>
      <c r="XCI416" s="138"/>
      <c r="XCJ416" s="138"/>
      <c r="XCK416" s="138"/>
      <c r="XCL416" s="138"/>
      <c r="XCM416" s="138"/>
      <c r="XCN416" s="138"/>
      <c r="XCO416" s="138"/>
      <c r="XCP416" s="138"/>
      <c r="XCQ416" s="138"/>
    </row>
    <row r="417" spans="16303:16319" s="143" customFormat="1">
      <c r="XCA417" s="138"/>
      <c r="XCB417" s="138"/>
      <c r="XCC417" s="138"/>
      <c r="XCD417" s="138"/>
      <c r="XCE417" s="138"/>
      <c r="XCF417" s="138"/>
      <c r="XCG417" s="138"/>
      <c r="XCH417" s="138"/>
      <c r="XCI417" s="138"/>
      <c r="XCJ417" s="138"/>
      <c r="XCK417" s="138"/>
      <c r="XCL417" s="138"/>
      <c r="XCM417" s="138"/>
      <c r="XCN417" s="138"/>
      <c r="XCO417" s="138"/>
      <c r="XCP417" s="138"/>
      <c r="XCQ417" s="138"/>
    </row>
    <row r="418" spans="16303:16319" s="143" customFormat="1">
      <c r="XCA418" s="138"/>
      <c r="XCB418" s="138"/>
      <c r="XCC418" s="138"/>
      <c r="XCD418" s="138"/>
      <c r="XCE418" s="138"/>
      <c r="XCF418" s="138"/>
      <c r="XCG418" s="138"/>
      <c r="XCH418" s="138"/>
      <c r="XCI418" s="138"/>
      <c r="XCJ418" s="138"/>
      <c r="XCK418" s="138"/>
      <c r="XCL418" s="138"/>
      <c r="XCM418" s="138"/>
      <c r="XCN418" s="138"/>
      <c r="XCO418" s="138"/>
      <c r="XCP418" s="138"/>
      <c r="XCQ418" s="138"/>
    </row>
    <row r="419" spans="16303:16319" s="143" customFormat="1">
      <c r="XCA419" s="138"/>
      <c r="XCB419" s="138"/>
      <c r="XCC419" s="138"/>
      <c r="XCD419" s="138"/>
      <c r="XCE419" s="138"/>
      <c r="XCF419" s="138"/>
      <c r="XCG419" s="138"/>
      <c r="XCH419" s="138"/>
      <c r="XCI419" s="138"/>
      <c r="XCJ419" s="138"/>
      <c r="XCK419" s="138"/>
      <c r="XCL419" s="138"/>
      <c r="XCM419" s="138"/>
      <c r="XCN419" s="138"/>
      <c r="XCO419" s="138"/>
      <c r="XCP419" s="138"/>
      <c r="XCQ419" s="138"/>
    </row>
    <row r="420" spans="16303:16319" s="143" customFormat="1">
      <c r="XCA420" s="138"/>
      <c r="XCB420" s="138"/>
      <c r="XCC420" s="138"/>
      <c r="XCD420" s="138"/>
      <c r="XCE420" s="138"/>
      <c r="XCF420" s="138"/>
      <c r="XCG420" s="138"/>
      <c r="XCH420" s="138"/>
      <c r="XCI420" s="138"/>
      <c r="XCJ420" s="138"/>
      <c r="XCK420" s="138"/>
      <c r="XCL420" s="138"/>
      <c r="XCM420" s="138"/>
      <c r="XCN420" s="138"/>
      <c r="XCO420" s="138"/>
      <c r="XCP420" s="138"/>
      <c r="XCQ420" s="138"/>
    </row>
    <row r="421" spans="16303:16319" s="143" customFormat="1">
      <c r="XCA421" s="138"/>
      <c r="XCB421" s="138"/>
      <c r="XCC421" s="138"/>
      <c r="XCD421" s="138"/>
      <c r="XCE421" s="138"/>
      <c r="XCF421" s="138"/>
      <c r="XCG421" s="138"/>
      <c r="XCH421" s="138"/>
      <c r="XCI421" s="138"/>
      <c r="XCJ421" s="138"/>
      <c r="XCK421" s="138"/>
      <c r="XCL421" s="138"/>
      <c r="XCM421" s="138"/>
      <c r="XCN421" s="138"/>
      <c r="XCO421" s="138"/>
      <c r="XCP421" s="138"/>
      <c r="XCQ421" s="138"/>
    </row>
    <row r="422" spans="16303:16319" s="143" customFormat="1">
      <c r="XCA422" s="138"/>
      <c r="XCB422" s="138"/>
      <c r="XCC422" s="138"/>
      <c r="XCD422" s="138"/>
      <c r="XCE422" s="138"/>
      <c r="XCF422" s="138"/>
      <c r="XCG422" s="138"/>
      <c r="XCH422" s="138"/>
      <c r="XCI422" s="138"/>
      <c r="XCJ422" s="138"/>
      <c r="XCK422" s="138"/>
      <c r="XCL422" s="138"/>
      <c r="XCM422" s="138"/>
      <c r="XCN422" s="138"/>
      <c r="XCO422" s="138"/>
      <c r="XCP422" s="138"/>
      <c r="XCQ422" s="138"/>
    </row>
    <row r="423" spans="16303:16319" s="143" customFormat="1">
      <c r="XCA423" s="138"/>
      <c r="XCB423" s="138"/>
      <c r="XCC423" s="138"/>
      <c r="XCD423" s="138"/>
      <c r="XCE423" s="138"/>
      <c r="XCF423" s="138"/>
      <c r="XCG423" s="138"/>
      <c r="XCH423" s="138"/>
      <c r="XCI423" s="138"/>
      <c r="XCJ423" s="138"/>
      <c r="XCK423" s="138"/>
      <c r="XCL423" s="138"/>
      <c r="XCM423" s="138"/>
      <c r="XCN423" s="138"/>
      <c r="XCO423" s="138"/>
      <c r="XCP423" s="138"/>
      <c r="XCQ423" s="138"/>
    </row>
    <row r="424" spans="16303:16319" s="143" customFormat="1">
      <c r="XCA424" s="138"/>
      <c r="XCB424" s="138"/>
      <c r="XCC424" s="138"/>
      <c r="XCD424" s="138"/>
      <c r="XCE424" s="138"/>
      <c r="XCF424" s="138"/>
      <c r="XCG424" s="138"/>
      <c r="XCH424" s="138"/>
      <c r="XCI424" s="138"/>
      <c r="XCJ424" s="138"/>
      <c r="XCK424" s="138"/>
      <c r="XCL424" s="138"/>
      <c r="XCM424" s="138"/>
      <c r="XCN424" s="138"/>
      <c r="XCO424" s="138"/>
      <c r="XCP424" s="138"/>
      <c r="XCQ424" s="138"/>
    </row>
    <row r="425" spans="16303:16319" s="143" customFormat="1">
      <c r="XCA425" s="138"/>
      <c r="XCB425" s="138"/>
      <c r="XCC425" s="138"/>
      <c r="XCD425" s="138"/>
      <c r="XCE425" s="138"/>
      <c r="XCF425" s="138"/>
      <c r="XCG425" s="138"/>
      <c r="XCH425" s="138"/>
      <c r="XCI425" s="138"/>
      <c r="XCJ425" s="138"/>
      <c r="XCK425" s="138"/>
      <c r="XCL425" s="138"/>
      <c r="XCM425" s="138"/>
      <c r="XCN425" s="138"/>
      <c r="XCO425" s="138"/>
      <c r="XCP425" s="138"/>
      <c r="XCQ425" s="138"/>
    </row>
    <row r="426" spans="16303:16319" s="143" customFormat="1">
      <c r="XCA426" s="138"/>
      <c r="XCB426" s="138"/>
      <c r="XCC426" s="138"/>
      <c r="XCD426" s="138"/>
      <c r="XCE426" s="138"/>
      <c r="XCF426" s="138"/>
      <c r="XCG426" s="138"/>
      <c r="XCH426" s="138"/>
      <c r="XCI426" s="138"/>
      <c r="XCJ426" s="138"/>
      <c r="XCK426" s="138"/>
      <c r="XCL426" s="138"/>
      <c r="XCM426" s="138"/>
      <c r="XCN426" s="138"/>
      <c r="XCO426" s="138"/>
      <c r="XCP426" s="138"/>
      <c r="XCQ426" s="138"/>
    </row>
    <row r="427" spans="16303:16319" s="143" customFormat="1">
      <c r="XCA427" s="138"/>
      <c r="XCB427" s="138"/>
      <c r="XCC427" s="138"/>
      <c r="XCD427" s="138"/>
      <c r="XCE427" s="138"/>
      <c r="XCF427" s="138"/>
      <c r="XCG427" s="138"/>
      <c r="XCH427" s="138"/>
      <c r="XCI427" s="138"/>
      <c r="XCJ427" s="138"/>
      <c r="XCK427" s="138"/>
      <c r="XCL427" s="138"/>
      <c r="XCM427" s="138"/>
      <c r="XCN427" s="138"/>
      <c r="XCO427" s="138"/>
      <c r="XCP427" s="138"/>
      <c r="XCQ427" s="138"/>
    </row>
    <row r="428" spans="16303:16319" s="143" customFormat="1">
      <c r="XCA428" s="138"/>
      <c r="XCB428" s="138"/>
      <c r="XCC428" s="138"/>
      <c r="XCD428" s="138"/>
      <c r="XCE428" s="138"/>
      <c r="XCF428" s="138"/>
      <c r="XCG428" s="138"/>
      <c r="XCH428" s="138"/>
      <c r="XCI428" s="138"/>
      <c r="XCJ428" s="138"/>
      <c r="XCK428" s="138"/>
      <c r="XCL428" s="138"/>
      <c r="XCM428" s="138"/>
      <c r="XCN428" s="138"/>
      <c r="XCO428" s="138"/>
      <c r="XCP428" s="138"/>
      <c r="XCQ428" s="138"/>
    </row>
    <row r="429" spans="16303:16319" s="143" customFormat="1">
      <c r="XCA429" s="138"/>
      <c r="XCB429" s="138"/>
      <c r="XCC429" s="138"/>
      <c r="XCD429" s="138"/>
      <c r="XCE429" s="138"/>
      <c r="XCF429" s="138"/>
      <c r="XCG429" s="138"/>
      <c r="XCH429" s="138"/>
      <c r="XCI429" s="138"/>
      <c r="XCJ429" s="138"/>
      <c r="XCK429" s="138"/>
      <c r="XCL429" s="138"/>
      <c r="XCM429" s="138"/>
      <c r="XCN429" s="138"/>
      <c r="XCO429" s="138"/>
      <c r="XCP429" s="138"/>
      <c r="XCQ429" s="138"/>
    </row>
    <row r="430" spans="16303:16319" s="143" customFormat="1">
      <c r="XCA430" s="138"/>
      <c r="XCB430" s="138"/>
      <c r="XCC430" s="138"/>
      <c r="XCD430" s="138"/>
      <c r="XCE430" s="138"/>
      <c r="XCF430" s="138"/>
      <c r="XCG430" s="138"/>
      <c r="XCH430" s="138"/>
      <c r="XCI430" s="138"/>
      <c r="XCJ430" s="138"/>
      <c r="XCK430" s="138"/>
      <c r="XCL430" s="138"/>
      <c r="XCM430" s="138"/>
      <c r="XCN430" s="138"/>
      <c r="XCO430" s="138"/>
      <c r="XCP430" s="138"/>
      <c r="XCQ430" s="138"/>
    </row>
    <row r="431" spans="16303:16319" s="143" customFormat="1">
      <c r="XCA431" s="138"/>
      <c r="XCB431" s="138"/>
      <c r="XCC431" s="138"/>
      <c r="XCD431" s="138"/>
      <c r="XCE431" s="138"/>
      <c r="XCF431" s="138"/>
      <c r="XCG431" s="138"/>
      <c r="XCH431" s="138"/>
      <c r="XCI431" s="138"/>
      <c r="XCJ431" s="138"/>
      <c r="XCK431" s="138"/>
      <c r="XCL431" s="138"/>
      <c r="XCM431" s="138"/>
      <c r="XCN431" s="138"/>
      <c r="XCO431" s="138"/>
      <c r="XCP431" s="138"/>
      <c r="XCQ431" s="138"/>
    </row>
    <row r="432" spans="16303:16319" s="143" customFormat="1">
      <c r="XCA432" s="138"/>
      <c r="XCB432" s="138"/>
      <c r="XCC432" s="138"/>
      <c r="XCD432" s="138"/>
      <c r="XCE432" s="138"/>
      <c r="XCF432" s="138"/>
      <c r="XCG432" s="138"/>
      <c r="XCH432" s="138"/>
      <c r="XCI432" s="138"/>
      <c r="XCJ432" s="138"/>
      <c r="XCK432" s="138"/>
      <c r="XCL432" s="138"/>
      <c r="XCM432" s="138"/>
      <c r="XCN432" s="138"/>
      <c r="XCO432" s="138"/>
      <c r="XCP432" s="138"/>
      <c r="XCQ432" s="138"/>
    </row>
    <row r="433" spans="16303:16319" s="143" customFormat="1">
      <c r="XCA433" s="138"/>
      <c r="XCB433" s="138"/>
      <c r="XCC433" s="138"/>
      <c r="XCD433" s="138"/>
      <c r="XCE433" s="138"/>
      <c r="XCF433" s="138"/>
      <c r="XCG433" s="138"/>
      <c r="XCH433" s="138"/>
      <c r="XCI433" s="138"/>
      <c r="XCJ433" s="138"/>
      <c r="XCK433" s="138"/>
      <c r="XCL433" s="138"/>
      <c r="XCM433" s="138"/>
      <c r="XCN433" s="138"/>
      <c r="XCO433" s="138"/>
      <c r="XCP433" s="138"/>
      <c r="XCQ433" s="138"/>
    </row>
    <row r="434" spans="16303:16319" s="143" customFormat="1">
      <c r="XCA434" s="138"/>
      <c r="XCB434" s="138"/>
      <c r="XCC434" s="138"/>
      <c r="XCD434" s="138"/>
      <c r="XCE434" s="138"/>
      <c r="XCF434" s="138"/>
      <c r="XCG434" s="138"/>
      <c r="XCH434" s="138"/>
      <c r="XCI434" s="138"/>
      <c r="XCJ434" s="138"/>
      <c r="XCK434" s="138"/>
      <c r="XCL434" s="138"/>
      <c r="XCM434" s="138"/>
      <c r="XCN434" s="138"/>
      <c r="XCO434" s="138"/>
      <c r="XCP434" s="138"/>
      <c r="XCQ434" s="138"/>
    </row>
    <row r="435" spans="16303:16319" s="143" customFormat="1">
      <c r="XCA435" s="138"/>
      <c r="XCB435" s="138"/>
      <c r="XCC435" s="138"/>
      <c r="XCD435" s="138"/>
      <c r="XCE435" s="138"/>
      <c r="XCF435" s="138"/>
      <c r="XCG435" s="138"/>
      <c r="XCH435" s="138"/>
      <c r="XCI435" s="138"/>
      <c r="XCJ435" s="138"/>
      <c r="XCK435" s="138"/>
      <c r="XCL435" s="138"/>
      <c r="XCM435" s="138"/>
      <c r="XCN435" s="138"/>
      <c r="XCO435" s="138"/>
      <c r="XCP435" s="138"/>
      <c r="XCQ435" s="138"/>
    </row>
    <row r="436" spans="16303:16319" s="143" customFormat="1">
      <c r="XCA436" s="138"/>
      <c r="XCB436" s="138"/>
      <c r="XCC436" s="138"/>
      <c r="XCD436" s="138"/>
      <c r="XCE436" s="138"/>
      <c r="XCF436" s="138"/>
      <c r="XCG436" s="138"/>
      <c r="XCH436" s="138"/>
      <c r="XCI436" s="138"/>
      <c r="XCJ436" s="138"/>
      <c r="XCK436" s="138"/>
      <c r="XCL436" s="138"/>
      <c r="XCM436" s="138"/>
      <c r="XCN436" s="138"/>
      <c r="XCO436" s="138"/>
      <c r="XCP436" s="138"/>
      <c r="XCQ436" s="138"/>
    </row>
    <row r="437" spans="16303:16319" s="143" customFormat="1">
      <c r="XCA437" s="138"/>
      <c r="XCB437" s="138"/>
      <c r="XCC437" s="138"/>
      <c r="XCD437" s="138"/>
      <c r="XCE437" s="138"/>
      <c r="XCF437" s="138"/>
      <c r="XCG437" s="138"/>
      <c r="XCH437" s="138"/>
      <c r="XCI437" s="138"/>
      <c r="XCJ437" s="138"/>
      <c r="XCK437" s="138"/>
      <c r="XCL437" s="138"/>
      <c r="XCM437" s="138"/>
      <c r="XCN437" s="138"/>
      <c r="XCO437" s="138"/>
      <c r="XCP437" s="138"/>
      <c r="XCQ437" s="138"/>
    </row>
    <row r="438" spans="16303:16319" s="143" customFormat="1">
      <c r="XCA438" s="138"/>
      <c r="XCB438" s="138"/>
      <c r="XCC438" s="138"/>
      <c r="XCD438" s="138"/>
      <c r="XCE438" s="138"/>
      <c r="XCF438" s="138"/>
      <c r="XCG438" s="138"/>
      <c r="XCH438" s="138"/>
      <c r="XCI438" s="138"/>
      <c r="XCJ438" s="138"/>
      <c r="XCK438" s="138"/>
      <c r="XCL438" s="138"/>
      <c r="XCM438" s="138"/>
      <c r="XCN438" s="138"/>
      <c r="XCO438" s="138"/>
      <c r="XCP438" s="138"/>
      <c r="XCQ438" s="138"/>
    </row>
    <row r="439" spans="16303:16319" s="143" customFormat="1">
      <c r="XCA439" s="138"/>
      <c r="XCB439" s="138"/>
      <c r="XCC439" s="138"/>
      <c r="XCD439" s="138"/>
      <c r="XCE439" s="138"/>
      <c r="XCF439" s="138"/>
      <c r="XCG439" s="138"/>
      <c r="XCH439" s="138"/>
      <c r="XCI439" s="138"/>
      <c r="XCJ439" s="138"/>
      <c r="XCK439" s="138"/>
      <c r="XCL439" s="138"/>
      <c r="XCM439" s="138"/>
      <c r="XCN439" s="138"/>
      <c r="XCO439" s="138"/>
      <c r="XCP439" s="138"/>
      <c r="XCQ439" s="138"/>
    </row>
    <row r="440" spans="16303:16319" s="143" customFormat="1">
      <c r="XCA440" s="138"/>
      <c r="XCB440" s="138"/>
      <c r="XCC440" s="138"/>
      <c r="XCD440" s="138"/>
      <c r="XCE440" s="138"/>
      <c r="XCF440" s="138"/>
      <c r="XCG440" s="138"/>
      <c r="XCH440" s="138"/>
      <c r="XCI440" s="138"/>
      <c r="XCJ440" s="138"/>
      <c r="XCK440" s="138"/>
      <c r="XCL440" s="138"/>
      <c r="XCM440" s="138"/>
      <c r="XCN440" s="138"/>
      <c r="XCO440" s="138"/>
      <c r="XCP440" s="138"/>
      <c r="XCQ440" s="138"/>
    </row>
    <row r="441" spans="16303:16319" s="143" customFormat="1">
      <c r="XCA441" s="138"/>
      <c r="XCB441" s="138"/>
      <c r="XCC441" s="138"/>
      <c r="XCD441" s="138"/>
      <c r="XCE441" s="138"/>
      <c r="XCF441" s="138"/>
      <c r="XCG441" s="138"/>
      <c r="XCH441" s="138"/>
      <c r="XCI441" s="138"/>
      <c r="XCJ441" s="138"/>
      <c r="XCK441" s="138"/>
      <c r="XCL441" s="138"/>
      <c r="XCM441" s="138"/>
      <c r="XCN441" s="138"/>
      <c r="XCO441" s="138"/>
      <c r="XCP441" s="138"/>
      <c r="XCQ441" s="138"/>
    </row>
    <row r="442" spans="16303:16319" s="143" customFormat="1">
      <c r="XCA442" s="138"/>
      <c r="XCB442" s="138"/>
      <c r="XCC442" s="138"/>
      <c r="XCD442" s="138"/>
      <c r="XCE442" s="138"/>
      <c r="XCF442" s="138"/>
      <c r="XCG442" s="138"/>
      <c r="XCH442" s="138"/>
      <c r="XCI442" s="138"/>
      <c r="XCJ442" s="138"/>
      <c r="XCK442" s="138"/>
      <c r="XCL442" s="138"/>
      <c r="XCM442" s="138"/>
      <c r="XCN442" s="138"/>
      <c r="XCO442" s="138"/>
      <c r="XCP442" s="138"/>
      <c r="XCQ442" s="138"/>
    </row>
    <row r="443" spans="16303:16319" s="143" customFormat="1">
      <c r="XCA443" s="138"/>
      <c r="XCB443" s="138"/>
      <c r="XCC443" s="138"/>
      <c r="XCD443" s="138"/>
      <c r="XCE443" s="138"/>
      <c r="XCF443" s="138"/>
      <c r="XCG443" s="138"/>
      <c r="XCH443" s="138"/>
      <c r="XCI443" s="138"/>
      <c r="XCJ443" s="138"/>
      <c r="XCK443" s="138"/>
      <c r="XCL443" s="138"/>
      <c r="XCM443" s="138"/>
      <c r="XCN443" s="138"/>
      <c r="XCO443" s="138"/>
      <c r="XCP443" s="138"/>
      <c r="XCQ443" s="138"/>
    </row>
    <row r="444" spans="16303:16319" s="143" customFormat="1">
      <c r="XCA444" s="138"/>
      <c r="XCB444" s="138"/>
      <c r="XCC444" s="138"/>
      <c r="XCD444" s="138"/>
      <c r="XCE444" s="138"/>
      <c r="XCF444" s="138"/>
      <c r="XCG444" s="138"/>
      <c r="XCH444" s="138"/>
      <c r="XCI444" s="138"/>
      <c r="XCJ444" s="138"/>
      <c r="XCK444" s="138"/>
      <c r="XCL444" s="138"/>
      <c r="XCM444" s="138"/>
      <c r="XCN444" s="138"/>
      <c r="XCO444" s="138"/>
      <c r="XCP444" s="138"/>
      <c r="XCQ444" s="138"/>
    </row>
    <row r="445" spans="16303:16319" s="143" customFormat="1">
      <c r="XCA445" s="138"/>
      <c r="XCB445" s="138"/>
      <c r="XCC445" s="138"/>
      <c r="XCD445" s="138"/>
      <c r="XCE445" s="138"/>
      <c r="XCF445" s="138"/>
      <c r="XCG445" s="138"/>
      <c r="XCH445" s="138"/>
      <c r="XCI445" s="138"/>
      <c r="XCJ445" s="138"/>
      <c r="XCK445" s="138"/>
      <c r="XCL445" s="138"/>
      <c r="XCM445" s="138"/>
      <c r="XCN445" s="138"/>
      <c r="XCO445" s="138"/>
      <c r="XCP445" s="138"/>
      <c r="XCQ445" s="138"/>
    </row>
    <row r="446" spans="16303:16319" s="143" customFormat="1">
      <c r="XCA446" s="138"/>
      <c r="XCB446" s="138"/>
      <c r="XCC446" s="138"/>
      <c r="XCD446" s="138"/>
      <c r="XCE446" s="138"/>
      <c r="XCF446" s="138"/>
      <c r="XCG446" s="138"/>
      <c r="XCH446" s="138"/>
      <c r="XCI446" s="138"/>
      <c r="XCJ446" s="138"/>
      <c r="XCK446" s="138"/>
      <c r="XCL446" s="138"/>
      <c r="XCM446" s="138"/>
      <c r="XCN446" s="138"/>
      <c r="XCO446" s="138"/>
      <c r="XCP446" s="138"/>
      <c r="XCQ446" s="138"/>
    </row>
    <row r="447" spans="16303:16319" s="143" customFormat="1">
      <c r="XCA447" s="138"/>
      <c r="XCB447" s="138"/>
      <c r="XCC447" s="138"/>
      <c r="XCD447" s="138"/>
      <c r="XCE447" s="138"/>
      <c r="XCF447" s="138"/>
      <c r="XCG447" s="138"/>
      <c r="XCH447" s="138"/>
      <c r="XCI447" s="138"/>
      <c r="XCJ447" s="138"/>
      <c r="XCK447" s="138"/>
      <c r="XCL447" s="138"/>
      <c r="XCM447" s="138"/>
      <c r="XCN447" s="138"/>
      <c r="XCO447" s="138"/>
      <c r="XCP447" s="138"/>
      <c r="XCQ447" s="138"/>
    </row>
    <row r="448" spans="16303:16319" s="143" customFormat="1">
      <c r="XCA448" s="138"/>
      <c r="XCB448" s="138"/>
      <c r="XCC448" s="138"/>
      <c r="XCD448" s="138"/>
      <c r="XCE448" s="138"/>
      <c r="XCF448" s="138"/>
      <c r="XCG448" s="138"/>
      <c r="XCH448" s="138"/>
      <c r="XCI448" s="138"/>
      <c r="XCJ448" s="138"/>
      <c r="XCK448" s="138"/>
      <c r="XCL448" s="138"/>
      <c r="XCM448" s="138"/>
      <c r="XCN448" s="138"/>
      <c r="XCO448" s="138"/>
      <c r="XCP448" s="138"/>
      <c r="XCQ448" s="138"/>
    </row>
    <row r="449" spans="16303:16319" s="143" customFormat="1">
      <c r="XCA449" s="138"/>
      <c r="XCB449" s="138"/>
      <c r="XCC449" s="138"/>
      <c r="XCD449" s="138"/>
      <c r="XCE449" s="138"/>
      <c r="XCF449" s="138"/>
      <c r="XCG449" s="138"/>
      <c r="XCH449" s="138"/>
      <c r="XCI449" s="138"/>
      <c r="XCJ449" s="138"/>
      <c r="XCK449" s="138"/>
      <c r="XCL449" s="138"/>
      <c r="XCM449" s="138"/>
      <c r="XCN449" s="138"/>
      <c r="XCO449" s="138"/>
      <c r="XCP449" s="138"/>
      <c r="XCQ449" s="138"/>
    </row>
    <row r="450" spans="16303:16319" s="143" customFormat="1">
      <c r="XCA450" s="138"/>
      <c r="XCB450" s="138"/>
      <c r="XCC450" s="138"/>
      <c r="XCD450" s="138"/>
      <c r="XCE450" s="138"/>
      <c r="XCF450" s="138"/>
      <c r="XCG450" s="138"/>
      <c r="XCH450" s="138"/>
      <c r="XCI450" s="138"/>
      <c r="XCJ450" s="138"/>
      <c r="XCK450" s="138"/>
      <c r="XCL450" s="138"/>
      <c r="XCM450" s="138"/>
      <c r="XCN450" s="138"/>
      <c r="XCO450" s="138"/>
      <c r="XCP450" s="138"/>
      <c r="XCQ450" s="138"/>
    </row>
    <row r="451" spans="16303:16319" s="143" customFormat="1">
      <c r="XCA451" s="138"/>
      <c r="XCB451" s="138"/>
      <c r="XCC451" s="138"/>
      <c r="XCD451" s="138"/>
      <c r="XCE451" s="138"/>
      <c r="XCF451" s="138"/>
      <c r="XCG451" s="138"/>
      <c r="XCH451" s="138"/>
      <c r="XCI451" s="138"/>
      <c r="XCJ451" s="138"/>
      <c r="XCK451" s="138"/>
      <c r="XCL451" s="138"/>
      <c r="XCM451" s="138"/>
      <c r="XCN451" s="138"/>
      <c r="XCO451" s="138"/>
      <c r="XCP451" s="138"/>
      <c r="XCQ451" s="138"/>
    </row>
    <row r="452" spans="16303:16319" s="143" customFormat="1">
      <c r="XCA452" s="138"/>
      <c r="XCB452" s="138"/>
      <c r="XCC452" s="138"/>
      <c r="XCD452" s="138"/>
      <c r="XCE452" s="138"/>
      <c r="XCF452" s="138"/>
      <c r="XCG452" s="138"/>
      <c r="XCH452" s="138"/>
      <c r="XCI452" s="138"/>
      <c r="XCJ452" s="138"/>
      <c r="XCK452" s="138"/>
      <c r="XCL452" s="138"/>
      <c r="XCM452" s="138"/>
      <c r="XCN452" s="138"/>
      <c r="XCO452" s="138"/>
      <c r="XCP452" s="138"/>
      <c r="XCQ452" s="138"/>
    </row>
    <row r="453" spans="16303:16319" s="143" customFormat="1">
      <c r="XCA453" s="138"/>
      <c r="XCB453" s="138"/>
      <c r="XCC453" s="138"/>
      <c r="XCD453" s="138"/>
      <c r="XCE453" s="138"/>
      <c r="XCF453" s="138"/>
      <c r="XCG453" s="138"/>
      <c r="XCH453" s="138"/>
      <c r="XCI453" s="138"/>
      <c r="XCJ453" s="138"/>
      <c r="XCK453" s="138"/>
      <c r="XCL453" s="138"/>
      <c r="XCM453" s="138"/>
      <c r="XCN453" s="138"/>
      <c r="XCO453" s="138"/>
      <c r="XCP453" s="138"/>
      <c r="XCQ453" s="138"/>
    </row>
    <row r="454" spans="16303:16319" s="143" customFormat="1">
      <c r="XCA454" s="138"/>
      <c r="XCB454" s="138"/>
      <c r="XCC454" s="138"/>
      <c r="XCD454" s="138"/>
      <c r="XCE454" s="138"/>
      <c r="XCF454" s="138"/>
      <c r="XCG454" s="138"/>
      <c r="XCH454" s="138"/>
      <c r="XCI454" s="138"/>
      <c r="XCJ454" s="138"/>
      <c r="XCK454" s="138"/>
      <c r="XCL454" s="138"/>
      <c r="XCM454" s="138"/>
      <c r="XCN454" s="138"/>
      <c r="XCO454" s="138"/>
      <c r="XCP454" s="138"/>
      <c r="XCQ454" s="138"/>
    </row>
    <row r="455" spans="16303:16319" s="143" customFormat="1">
      <c r="XCA455" s="138"/>
      <c r="XCB455" s="138"/>
      <c r="XCC455" s="138"/>
      <c r="XCD455" s="138"/>
      <c r="XCE455" s="138"/>
      <c r="XCF455" s="138"/>
      <c r="XCG455" s="138"/>
      <c r="XCH455" s="138"/>
      <c r="XCI455" s="138"/>
      <c r="XCJ455" s="138"/>
      <c r="XCK455" s="138"/>
      <c r="XCL455" s="138"/>
      <c r="XCM455" s="138"/>
      <c r="XCN455" s="138"/>
      <c r="XCO455" s="138"/>
      <c r="XCP455" s="138"/>
      <c r="XCQ455" s="138"/>
    </row>
    <row r="456" spans="16303:16319" s="143" customFormat="1">
      <c r="XCA456" s="138"/>
      <c r="XCB456" s="138"/>
      <c r="XCC456" s="138"/>
      <c r="XCD456" s="138"/>
      <c r="XCE456" s="138"/>
      <c r="XCF456" s="138"/>
      <c r="XCG456" s="138"/>
      <c r="XCH456" s="138"/>
      <c r="XCI456" s="138"/>
      <c r="XCJ456" s="138"/>
      <c r="XCK456" s="138"/>
      <c r="XCL456" s="138"/>
      <c r="XCM456" s="138"/>
      <c r="XCN456" s="138"/>
      <c r="XCO456" s="138"/>
      <c r="XCP456" s="138"/>
      <c r="XCQ456" s="138"/>
    </row>
    <row r="457" spans="16303:16319" s="143" customFormat="1">
      <c r="XCA457" s="138"/>
      <c r="XCB457" s="138"/>
      <c r="XCC457" s="138"/>
      <c r="XCD457" s="138"/>
      <c r="XCE457" s="138"/>
      <c r="XCF457" s="138"/>
      <c r="XCG457" s="138"/>
      <c r="XCH457" s="138"/>
      <c r="XCI457" s="138"/>
      <c r="XCJ457" s="138"/>
      <c r="XCK457" s="138"/>
      <c r="XCL457" s="138"/>
      <c r="XCM457" s="138"/>
      <c r="XCN457" s="138"/>
      <c r="XCO457" s="138"/>
      <c r="XCP457" s="138"/>
      <c r="XCQ457" s="138"/>
    </row>
    <row r="458" spans="16303:16319" s="143" customFormat="1">
      <c r="XCA458" s="138"/>
      <c r="XCB458" s="138"/>
      <c r="XCC458" s="138"/>
      <c r="XCD458" s="138"/>
      <c r="XCE458" s="138"/>
      <c r="XCF458" s="138"/>
      <c r="XCG458" s="138"/>
      <c r="XCH458" s="138"/>
      <c r="XCI458" s="138"/>
      <c r="XCJ458" s="138"/>
      <c r="XCK458" s="138"/>
      <c r="XCL458" s="138"/>
      <c r="XCM458" s="138"/>
      <c r="XCN458" s="138"/>
      <c r="XCO458" s="138"/>
      <c r="XCP458" s="138"/>
      <c r="XCQ458" s="138"/>
    </row>
    <row r="459" spans="16303:16319" s="143" customFormat="1">
      <c r="XCA459" s="138"/>
      <c r="XCB459" s="138"/>
      <c r="XCC459" s="138"/>
      <c r="XCD459" s="138"/>
      <c r="XCE459" s="138"/>
      <c r="XCF459" s="138"/>
      <c r="XCG459" s="138"/>
      <c r="XCH459" s="138"/>
      <c r="XCI459" s="138"/>
      <c r="XCJ459" s="138"/>
      <c r="XCK459" s="138"/>
      <c r="XCL459" s="138"/>
      <c r="XCM459" s="138"/>
      <c r="XCN459" s="138"/>
      <c r="XCO459" s="138"/>
      <c r="XCP459" s="138"/>
      <c r="XCQ459" s="138"/>
    </row>
    <row r="460" spans="16303:16319" s="143" customFormat="1">
      <c r="XCA460" s="138"/>
      <c r="XCB460" s="138"/>
      <c r="XCC460" s="138"/>
      <c r="XCD460" s="138"/>
      <c r="XCE460" s="138"/>
      <c r="XCF460" s="138"/>
      <c r="XCG460" s="138"/>
      <c r="XCH460" s="138"/>
      <c r="XCI460" s="138"/>
      <c r="XCJ460" s="138"/>
      <c r="XCK460" s="138"/>
      <c r="XCL460" s="138"/>
      <c r="XCM460" s="138"/>
      <c r="XCN460" s="138"/>
      <c r="XCO460" s="138"/>
      <c r="XCP460" s="138"/>
      <c r="XCQ460" s="138"/>
    </row>
    <row r="461" spans="16303:16319" s="143" customFormat="1">
      <c r="XCA461" s="138"/>
      <c r="XCB461" s="138"/>
      <c r="XCC461" s="138"/>
      <c r="XCD461" s="138"/>
      <c r="XCE461" s="138"/>
      <c r="XCF461" s="138"/>
      <c r="XCG461" s="138"/>
      <c r="XCH461" s="138"/>
      <c r="XCI461" s="138"/>
      <c r="XCJ461" s="138"/>
      <c r="XCK461" s="138"/>
      <c r="XCL461" s="138"/>
      <c r="XCM461" s="138"/>
      <c r="XCN461" s="138"/>
      <c r="XCO461" s="138"/>
      <c r="XCP461" s="138"/>
      <c r="XCQ461" s="138"/>
    </row>
    <row r="462" spans="16303:16319" s="143" customFormat="1">
      <c r="XCA462" s="138"/>
      <c r="XCB462" s="138"/>
      <c r="XCC462" s="138"/>
      <c r="XCD462" s="138"/>
      <c r="XCE462" s="138"/>
      <c r="XCF462" s="138"/>
      <c r="XCG462" s="138"/>
      <c r="XCH462" s="138"/>
      <c r="XCI462" s="138"/>
      <c r="XCJ462" s="138"/>
      <c r="XCK462" s="138"/>
      <c r="XCL462" s="138"/>
      <c r="XCM462" s="138"/>
      <c r="XCN462" s="138"/>
      <c r="XCO462" s="138"/>
      <c r="XCP462" s="138"/>
      <c r="XCQ462" s="138"/>
    </row>
    <row r="463" spans="16303:16319" s="143" customFormat="1">
      <c r="XCA463" s="138"/>
      <c r="XCB463" s="138"/>
      <c r="XCC463" s="138"/>
      <c r="XCD463" s="138"/>
      <c r="XCE463" s="138"/>
      <c r="XCF463" s="138"/>
      <c r="XCG463" s="138"/>
      <c r="XCH463" s="138"/>
      <c r="XCI463" s="138"/>
      <c r="XCJ463" s="138"/>
      <c r="XCK463" s="138"/>
      <c r="XCL463" s="138"/>
      <c r="XCM463" s="138"/>
      <c r="XCN463" s="138"/>
      <c r="XCO463" s="138"/>
      <c r="XCP463" s="138"/>
      <c r="XCQ463" s="138"/>
    </row>
    <row r="464" spans="16303:16319" s="143" customFormat="1">
      <c r="XCA464" s="138"/>
      <c r="XCB464" s="138"/>
      <c r="XCC464" s="138"/>
      <c r="XCD464" s="138"/>
      <c r="XCE464" s="138"/>
      <c r="XCF464" s="138"/>
      <c r="XCG464" s="138"/>
      <c r="XCH464" s="138"/>
      <c r="XCI464" s="138"/>
      <c r="XCJ464" s="138"/>
      <c r="XCK464" s="138"/>
      <c r="XCL464" s="138"/>
      <c r="XCM464" s="138"/>
      <c r="XCN464" s="138"/>
      <c r="XCO464" s="138"/>
      <c r="XCP464" s="138"/>
      <c r="XCQ464" s="138"/>
    </row>
    <row r="465" spans="16303:16319" s="143" customFormat="1">
      <c r="XCA465" s="138"/>
      <c r="XCB465" s="138"/>
      <c r="XCC465" s="138"/>
      <c r="XCD465" s="138"/>
      <c r="XCE465" s="138"/>
      <c r="XCF465" s="138"/>
      <c r="XCG465" s="138"/>
      <c r="XCH465" s="138"/>
      <c r="XCI465" s="138"/>
      <c r="XCJ465" s="138"/>
      <c r="XCK465" s="138"/>
      <c r="XCL465" s="138"/>
      <c r="XCM465" s="138"/>
      <c r="XCN465" s="138"/>
      <c r="XCO465" s="138"/>
      <c r="XCP465" s="138"/>
      <c r="XCQ465" s="138"/>
    </row>
    <row r="466" spans="16303:16319" s="143" customFormat="1">
      <c r="XCA466" s="138"/>
      <c r="XCB466" s="138"/>
      <c r="XCC466" s="138"/>
      <c r="XCD466" s="138"/>
      <c r="XCE466" s="138"/>
      <c r="XCF466" s="138"/>
      <c r="XCG466" s="138"/>
      <c r="XCH466" s="138"/>
      <c r="XCI466" s="138"/>
      <c r="XCJ466" s="138"/>
      <c r="XCK466" s="138"/>
      <c r="XCL466" s="138"/>
      <c r="XCM466" s="138"/>
      <c r="XCN466" s="138"/>
      <c r="XCO466" s="138"/>
      <c r="XCP466" s="138"/>
      <c r="XCQ466" s="138"/>
    </row>
    <row r="467" spans="16303:16319" s="143" customFormat="1">
      <c r="XCA467" s="138"/>
      <c r="XCB467" s="138"/>
      <c r="XCC467" s="138"/>
      <c r="XCD467" s="138"/>
      <c r="XCE467" s="138"/>
      <c r="XCF467" s="138"/>
      <c r="XCG467" s="138"/>
      <c r="XCH467" s="138"/>
      <c r="XCI467" s="138"/>
      <c r="XCJ467" s="138"/>
      <c r="XCK467" s="138"/>
      <c r="XCL467" s="138"/>
      <c r="XCM467" s="138"/>
      <c r="XCN467" s="138"/>
      <c r="XCO467" s="138"/>
      <c r="XCP467" s="138"/>
      <c r="XCQ467" s="138"/>
    </row>
    <row r="468" spans="16303:16319" s="143" customFormat="1">
      <c r="XCA468" s="138"/>
      <c r="XCB468" s="138"/>
      <c r="XCC468" s="138"/>
      <c r="XCD468" s="138"/>
      <c r="XCE468" s="138"/>
      <c r="XCF468" s="138"/>
      <c r="XCG468" s="138"/>
      <c r="XCH468" s="138"/>
      <c r="XCI468" s="138"/>
      <c r="XCJ468" s="138"/>
      <c r="XCK468" s="138"/>
      <c r="XCL468" s="138"/>
      <c r="XCM468" s="138"/>
      <c r="XCN468" s="138"/>
      <c r="XCO468" s="138"/>
      <c r="XCP468" s="138"/>
      <c r="XCQ468" s="138"/>
    </row>
    <row r="469" spans="16303:16319" s="143" customFormat="1">
      <c r="XCA469" s="138"/>
      <c r="XCB469" s="138"/>
      <c r="XCC469" s="138"/>
      <c r="XCD469" s="138"/>
      <c r="XCE469" s="138"/>
      <c r="XCF469" s="138"/>
      <c r="XCG469" s="138"/>
      <c r="XCH469" s="138"/>
      <c r="XCI469" s="138"/>
      <c r="XCJ469" s="138"/>
      <c r="XCK469" s="138"/>
      <c r="XCL469" s="138"/>
      <c r="XCM469" s="138"/>
      <c r="XCN469" s="138"/>
      <c r="XCO469" s="138"/>
      <c r="XCP469" s="138"/>
      <c r="XCQ469" s="138"/>
    </row>
    <row r="470" spans="16303:16319" s="143" customFormat="1">
      <c r="XCA470" s="138"/>
      <c r="XCB470" s="138"/>
      <c r="XCC470" s="138"/>
      <c r="XCD470" s="138"/>
      <c r="XCE470" s="138"/>
      <c r="XCF470" s="138"/>
      <c r="XCG470" s="138"/>
      <c r="XCH470" s="138"/>
      <c r="XCI470" s="138"/>
      <c r="XCJ470" s="138"/>
      <c r="XCK470" s="138"/>
      <c r="XCL470" s="138"/>
      <c r="XCM470" s="138"/>
      <c r="XCN470" s="138"/>
      <c r="XCO470" s="138"/>
      <c r="XCP470" s="138"/>
      <c r="XCQ470" s="138"/>
    </row>
    <row r="471" spans="16303:16319" s="143" customFormat="1">
      <c r="XCA471" s="138"/>
      <c r="XCB471" s="138"/>
      <c r="XCC471" s="138"/>
      <c r="XCD471" s="138"/>
      <c r="XCE471" s="138"/>
      <c r="XCF471" s="138"/>
      <c r="XCG471" s="138"/>
      <c r="XCH471" s="138"/>
      <c r="XCI471" s="138"/>
      <c r="XCJ471" s="138"/>
      <c r="XCK471" s="138"/>
      <c r="XCL471" s="138"/>
      <c r="XCM471" s="138"/>
      <c r="XCN471" s="138"/>
      <c r="XCO471" s="138"/>
      <c r="XCP471" s="138"/>
      <c r="XCQ471" s="138"/>
    </row>
    <row r="472" spans="16303:16319" s="143" customFormat="1">
      <c r="XCA472" s="138"/>
      <c r="XCB472" s="138"/>
      <c r="XCC472" s="138"/>
      <c r="XCD472" s="138"/>
      <c r="XCE472" s="138"/>
      <c r="XCF472" s="138"/>
      <c r="XCG472" s="138"/>
      <c r="XCH472" s="138"/>
      <c r="XCI472" s="138"/>
      <c r="XCJ472" s="138"/>
      <c r="XCK472" s="138"/>
      <c r="XCL472" s="138"/>
      <c r="XCM472" s="138"/>
      <c r="XCN472" s="138"/>
      <c r="XCO472" s="138"/>
      <c r="XCP472" s="138"/>
      <c r="XCQ472" s="138"/>
    </row>
    <row r="473" spans="16303:16319" s="143" customFormat="1">
      <c r="XCA473" s="138"/>
      <c r="XCB473" s="138"/>
      <c r="XCC473" s="138"/>
      <c r="XCD473" s="138"/>
      <c r="XCE473" s="138"/>
      <c r="XCF473" s="138"/>
      <c r="XCG473" s="138"/>
      <c r="XCH473" s="138"/>
      <c r="XCI473" s="138"/>
      <c r="XCJ473" s="138"/>
      <c r="XCK473" s="138"/>
      <c r="XCL473" s="138"/>
      <c r="XCM473" s="138"/>
      <c r="XCN473" s="138"/>
      <c r="XCO473" s="138"/>
      <c r="XCP473" s="138"/>
      <c r="XCQ473" s="138"/>
    </row>
    <row r="474" spans="16303:16319" s="143" customFormat="1">
      <c r="XCA474" s="138"/>
      <c r="XCB474" s="138"/>
      <c r="XCC474" s="138"/>
      <c r="XCD474" s="138"/>
      <c r="XCE474" s="138"/>
      <c r="XCF474" s="138"/>
      <c r="XCG474" s="138"/>
      <c r="XCH474" s="138"/>
      <c r="XCI474" s="138"/>
      <c r="XCJ474" s="138"/>
      <c r="XCK474" s="138"/>
      <c r="XCL474" s="138"/>
      <c r="XCM474" s="138"/>
      <c r="XCN474" s="138"/>
      <c r="XCO474" s="138"/>
      <c r="XCP474" s="138"/>
      <c r="XCQ474" s="138"/>
    </row>
    <row r="475" spans="16303:16319" s="143" customFormat="1">
      <c r="XCA475" s="138"/>
      <c r="XCB475" s="138"/>
      <c r="XCC475" s="138"/>
      <c r="XCD475" s="138"/>
      <c r="XCE475" s="138"/>
      <c r="XCF475" s="138"/>
      <c r="XCG475" s="138"/>
      <c r="XCH475" s="138"/>
      <c r="XCI475" s="138"/>
      <c r="XCJ475" s="138"/>
      <c r="XCK475" s="138"/>
      <c r="XCL475" s="138"/>
      <c r="XCM475" s="138"/>
      <c r="XCN475" s="138"/>
      <c r="XCO475" s="138"/>
      <c r="XCP475" s="138"/>
      <c r="XCQ475" s="138"/>
    </row>
    <row r="476" spans="16303:16319" s="143" customFormat="1">
      <c r="XCA476" s="138"/>
      <c r="XCB476" s="138"/>
      <c r="XCC476" s="138"/>
      <c r="XCD476" s="138"/>
      <c r="XCE476" s="138"/>
      <c r="XCF476" s="138"/>
      <c r="XCG476" s="138"/>
      <c r="XCH476" s="138"/>
      <c r="XCI476" s="138"/>
      <c r="XCJ476" s="138"/>
      <c r="XCK476" s="138"/>
      <c r="XCL476" s="138"/>
      <c r="XCM476" s="138"/>
      <c r="XCN476" s="138"/>
      <c r="XCO476" s="138"/>
      <c r="XCP476" s="138"/>
      <c r="XCQ476" s="138"/>
    </row>
    <row r="477" spans="16303:16319" s="143" customFormat="1">
      <c r="XCA477" s="138"/>
      <c r="XCB477" s="138"/>
      <c r="XCC477" s="138"/>
      <c r="XCD477" s="138"/>
      <c r="XCE477" s="138"/>
      <c r="XCF477" s="138"/>
      <c r="XCG477" s="138"/>
      <c r="XCH477" s="138"/>
      <c r="XCI477" s="138"/>
      <c r="XCJ477" s="138"/>
      <c r="XCK477" s="138"/>
      <c r="XCL477" s="138"/>
      <c r="XCM477" s="138"/>
      <c r="XCN477" s="138"/>
      <c r="XCO477" s="138"/>
      <c r="XCP477" s="138"/>
      <c r="XCQ477" s="138"/>
    </row>
    <row r="478" spans="16303:16319" s="143" customFormat="1">
      <c r="XCA478" s="138"/>
      <c r="XCB478" s="138"/>
      <c r="XCC478" s="138"/>
      <c r="XCD478" s="138"/>
      <c r="XCE478" s="138"/>
      <c r="XCF478" s="138"/>
      <c r="XCG478" s="138"/>
      <c r="XCH478" s="138"/>
      <c r="XCI478" s="138"/>
      <c r="XCJ478" s="138"/>
      <c r="XCK478" s="138"/>
      <c r="XCL478" s="138"/>
      <c r="XCM478" s="138"/>
      <c r="XCN478" s="138"/>
      <c r="XCO478" s="138"/>
      <c r="XCP478" s="138"/>
      <c r="XCQ478" s="138"/>
    </row>
    <row r="479" spans="16303:16319" s="143" customFormat="1">
      <c r="XCA479" s="138"/>
      <c r="XCB479" s="138"/>
      <c r="XCC479" s="138"/>
      <c r="XCD479" s="138"/>
      <c r="XCE479" s="138"/>
      <c r="XCF479" s="138"/>
      <c r="XCG479" s="138"/>
      <c r="XCH479" s="138"/>
      <c r="XCI479" s="138"/>
      <c r="XCJ479" s="138"/>
      <c r="XCK479" s="138"/>
      <c r="XCL479" s="138"/>
      <c r="XCM479" s="138"/>
      <c r="XCN479" s="138"/>
      <c r="XCO479" s="138"/>
      <c r="XCP479" s="138"/>
      <c r="XCQ479" s="138"/>
    </row>
    <row r="480" spans="16303:16319" s="143" customFormat="1">
      <c r="XCA480" s="138"/>
      <c r="XCB480" s="138"/>
      <c r="XCC480" s="138"/>
      <c r="XCD480" s="138"/>
      <c r="XCE480" s="138"/>
      <c r="XCF480" s="138"/>
      <c r="XCG480" s="138"/>
      <c r="XCH480" s="138"/>
      <c r="XCI480" s="138"/>
      <c r="XCJ480" s="138"/>
      <c r="XCK480" s="138"/>
      <c r="XCL480" s="138"/>
      <c r="XCM480" s="138"/>
      <c r="XCN480" s="138"/>
      <c r="XCO480" s="138"/>
      <c r="XCP480" s="138"/>
      <c r="XCQ480" s="138"/>
    </row>
    <row r="481" spans="16303:16319" s="143" customFormat="1">
      <c r="XCA481" s="138"/>
      <c r="XCB481" s="138"/>
      <c r="XCC481" s="138"/>
      <c r="XCD481" s="138"/>
      <c r="XCE481" s="138"/>
      <c r="XCF481" s="138"/>
      <c r="XCG481" s="138"/>
      <c r="XCH481" s="138"/>
      <c r="XCI481" s="138"/>
      <c r="XCJ481" s="138"/>
      <c r="XCK481" s="138"/>
      <c r="XCL481" s="138"/>
      <c r="XCM481" s="138"/>
      <c r="XCN481" s="138"/>
      <c r="XCO481" s="138"/>
      <c r="XCP481" s="138"/>
      <c r="XCQ481" s="138"/>
    </row>
    <row r="482" spans="16303:16319" s="143" customFormat="1">
      <c r="XCA482" s="138"/>
      <c r="XCB482" s="138"/>
      <c r="XCC482" s="138"/>
      <c r="XCD482" s="138"/>
      <c r="XCE482" s="138"/>
      <c r="XCF482" s="138"/>
      <c r="XCG482" s="138"/>
      <c r="XCH482" s="138"/>
      <c r="XCI482" s="138"/>
      <c r="XCJ482" s="138"/>
      <c r="XCK482" s="138"/>
      <c r="XCL482" s="138"/>
      <c r="XCM482" s="138"/>
      <c r="XCN482" s="138"/>
      <c r="XCO482" s="138"/>
      <c r="XCP482" s="138"/>
      <c r="XCQ482" s="138"/>
    </row>
    <row r="483" spans="16303:16319" s="143" customFormat="1">
      <c r="XCA483" s="138"/>
      <c r="XCB483" s="138"/>
      <c r="XCC483" s="138"/>
      <c r="XCD483" s="138"/>
      <c r="XCE483" s="138"/>
      <c r="XCF483" s="138"/>
      <c r="XCG483" s="138"/>
      <c r="XCH483" s="138"/>
      <c r="XCI483" s="138"/>
      <c r="XCJ483" s="138"/>
      <c r="XCK483" s="138"/>
      <c r="XCL483" s="138"/>
      <c r="XCM483" s="138"/>
      <c r="XCN483" s="138"/>
      <c r="XCO483" s="138"/>
      <c r="XCP483" s="138"/>
      <c r="XCQ483" s="138"/>
    </row>
    <row r="484" spans="16303:16319" s="143" customFormat="1">
      <c r="XCA484" s="138"/>
      <c r="XCB484" s="138"/>
      <c r="XCC484" s="138"/>
      <c r="XCD484" s="138"/>
      <c r="XCE484" s="138"/>
      <c r="XCF484" s="138"/>
      <c r="XCG484" s="138"/>
      <c r="XCH484" s="138"/>
      <c r="XCI484" s="138"/>
      <c r="XCJ484" s="138"/>
      <c r="XCK484" s="138"/>
      <c r="XCL484" s="138"/>
      <c r="XCM484" s="138"/>
      <c r="XCN484" s="138"/>
      <c r="XCO484" s="138"/>
      <c r="XCP484" s="138"/>
      <c r="XCQ484" s="138"/>
    </row>
    <row r="485" spans="16303:16319" s="143" customFormat="1">
      <c r="XCA485" s="138"/>
      <c r="XCB485" s="138"/>
      <c r="XCC485" s="138"/>
      <c r="XCD485" s="138"/>
      <c r="XCE485" s="138"/>
      <c r="XCF485" s="138"/>
      <c r="XCG485" s="138"/>
      <c r="XCH485" s="138"/>
      <c r="XCI485" s="138"/>
      <c r="XCJ485" s="138"/>
      <c r="XCK485" s="138"/>
      <c r="XCL485" s="138"/>
      <c r="XCM485" s="138"/>
      <c r="XCN485" s="138"/>
      <c r="XCO485" s="138"/>
      <c r="XCP485" s="138"/>
      <c r="XCQ485" s="138"/>
    </row>
    <row r="486" spans="16303:16319" s="143" customFormat="1">
      <c r="XCA486" s="138"/>
      <c r="XCB486" s="138"/>
      <c r="XCC486" s="138"/>
      <c r="XCD486" s="138"/>
      <c r="XCE486" s="138"/>
      <c r="XCF486" s="138"/>
      <c r="XCG486" s="138"/>
      <c r="XCH486" s="138"/>
      <c r="XCI486" s="138"/>
      <c r="XCJ486" s="138"/>
      <c r="XCK486" s="138"/>
      <c r="XCL486" s="138"/>
      <c r="XCM486" s="138"/>
      <c r="XCN486" s="138"/>
      <c r="XCO486" s="138"/>
      <c r="XCP486" s="138"/>
      <c r="XCQ486" s="138"/>
    </row>
    <row r="487" spans="16303:16319" s="143" customFormat="1">
      <c r="XCA487" s="138"/>
      <c r="XCB487" s="138"/>
      <c r="XCC487" s="138"/>
      <c r="XCD487" s="138"/>
      <c r="XCE487" s="138"/>
      <c r="XCF487" s="138"/>
      <c r="XCG487" s="138"/>
      <c r="XCH487" s="138"/>
      <c r="XCI487" s="138"/>
      <c r="XCJ487" s="138"/>
      <c r="XCK487" s="138"/>
      <c r="XCL487" s="138"/>
      <c r="XCM487" s="138"/>
      <c r="XCN487" s="138"/>
      <c r="XCO487" s="138"/>
      <c r="XCP487" s="138"/>
      <c r="XCQ487" s="138"/>
    </row>
    <row r="488" spans="16303:16319" s="143" customFormat="1">
      <c r="XCA488" s="138"/>
      <c r="XCB488" s="138"/>
      <c r="XCC488" s="138"/>
      <c r="XCD488" s="138"/>
      <c r="XCE488" s="138"/>
      <c r="XCF488" s="138"/>
      <c r="XCG488" s="138"/>
      <c r="XCH488" s="138"/>
      <c r="XCI488" s="138"/>
      <c r="XCJ488" s="138"/>
      <c r="XCK488" s="138"/>
      <c r="XCL488" s="138"/>
      <c r="XCM488" s="138"/>
      <c r="XCN488" s="138"/>
      <c r="XCO488" s="138"/>
      <c r="XCP488" s="138"/>
      <c r="XCQ488" s="138"/>
    </row>
    <row r="489" spans="16303:16319" s="143" customFormat="1">
      <c r="XCA489" s="138"/>
      <c r="XCB489" s="138"/>
      <c r="XCC489" s="138"/>
      <c r="XCD489" s="138"/>
      <c r="XCE489" s="138"/>
      <c r="XCF489" s="138"/>
      <c r="XCG489" s="138"/>
      <c r="XCH489" s="138"/>
      <c r="XCI489" s="138"/>
      <c r="XCJ489" s="138"/>
      <c r="XCK489" s="138"/>
      <c r="XCL489" s="138"/>
      <c r="XCM489" s="138"/>
      <c r="XCN489" s="138"/>
      <c r="XCO489" s="138"/>
      <c r="XCP489" s="138"/>
      <c r="XCQ489" s="138"/>
    </row>
    <row r="490" spans="16303:16319" s="143" customFormat="1">
      <c r="XCA490" s="138"/>
      <c r="XCB490" s="138"/>
      <c r="XCC490" s="138"/>
      <c r="XCD490" s="138"/>
      <c r="XCE490" s="138"/>
      <c r="XCF490" s="138"/>
      <c r="XCG490" s="138"/>
      <c r="XCH490" s="138"/>
      <c r="XCI490" s="138"/>
      <c r="XCJ490" s="138"/>
      <c r="XCK490" s="138"/>
      <c r="XCL490" s="138"/>
      <c r="XCM490" s="138"/>
      <c r="XCN490" s="138"/>
      <c r="XCO490" s="138"/>
      <c r="XCP490" s="138"/>
      <c r="XCQ490" s="138"/>
    </row>
    <row r="491" spans="16303:16319" s="143" customFormat="1">
      <c r="XCA491" s="138"/>
      <c r="XCB491" s="138"/>
      <c r="XCC491" s="138"/>
      <c r="XCD491" s="138"/>
      <c r="XCE491" s="138"/>
      <c r="XCF491" s="138"/>
      <c r="XCG491" s="138"/>
      <c r="XCH491" s="138"/>
      <c r="XCI491" s="138"/>
      <c r="XCJ491" s="138"/>
      <c r="XCK491" s="138"/>
      <c r="XCL491" s="138"/>
      <c r="XCM491" s="138"/>
      <c r="XCN491" s="138"/>
      <c r="XCO491" s="138"/>
      <c r="XCP491" s="138"/>
      <c r="XCQ491" s="138"/>
    </row>
    <row r="492" spans="16303:16319" s="143" customFormat="1">
      <c r="XCA492" s="138"/>
      <c r="XCB492" s="138"/>
      <c r="XCC492" s="138"/>
      <c r="XCD492" s="138"/>
      <c r="XCE492" s="138"/>
      <c r="XCF492" s="138"/>
      <c r="XCG492" s="138"/>
      <c r="XCH492" s="138"/>
      <c r="XCI492" s="138"/>
      <c r="XCJ492" s="138"/>
      <c r="XCK492" s="138"/>
      <c r="XCL492" s="138"/>
      <c r="XCM492" s="138"/>
      <c r="XCN492" s="138"/>
      <c r="XCO492" s="138"/>
      <c r="XCP492" s="138"/>
      <c r="XCQ492" s="138"/>
    </row>
    <row r="493" spans="16303:16319" s="143" customFormat="1">
      <c r="XCA493" s="138"/>
      <c r="XCB493" s="138"/>
      <c r="XCC493" s="138"/>
      <c r="XCD493" s="138"/>
      <c r="XCE493" s="138"/>
      <c r="XCF493" s="138"/>
      <c r="XCG493" s="138"/>
      <c r="XCH493" s="138"/>
      <c r="XCI493" s="138"/>
      <c r="XCJ493" s="138"/>
      <c r="XCK493" s="138"/>
      <c r="XCL493" s="138"/>
      <c r="XCM493" s="138"/>
      <c r="XCN493" s="138"/>
      <c r="XCO493" s="138"/>
      <c r="XCP493" s="138"/>
      <c r="XCQ493" s="138"/>
    </row>
    <row r="494" spans="16303:16319" s="143" customFormat="1">
      <c r="XCA494" s="138"/>
      <c r="XCB494" s="138"/>
      <c r="XCC494" s="138"/>
      <c r="XCD494" s="138"/>
      <c r="XCE494" s="138"/>
      <c r="XCF494" s="138"/>
      <c r="XCG494" s="138"/>
      <c r="XCH494" s="138"/>
      <c r="XCI494" s="138"/>
      <c r="XCJ494" s="138"/>
      <c r="XCK494" s="138"/>
      <c r="XCL494" s="138"/>
      <c r="XCM494" s="138"/>
      <c r="XCN494" s="138"/>
      <c r="XCO494" s="138"/>
      <c r="XCP494" s="138"/>
      <c r="XCQ494" s="138"/>
    </row>
    <row r="495" spans="16303:16319" s="143" customFormat="1">
      <c r="XCA495" s="138"/>
      <c r="XCB495" s="138"/>
      <c r="XCC495" s="138"/>
      <c r="XCD495" s="138"/>
      <c r="XCE495" s="138"/>
      <c r="XCF495" s="138"/>
      <c r="XCG495" s="138"/>
      <c r="XCH495" s="138"/>
      <c r="XCI495" s="138"/>
      <c r="XCJ495" s="138"/>
      <c r="XCK495" s="138"/>
      <c r="XCL495" s="138"/>
      <c r="XCM495" s="138"/>
      <c r="XCN495" s="138"/>
      <c r="XCO495" s="138"/>
      <c r="XCP495" s="138"/>
      <c r="XCQ495" s="138"/>
    </row>
    <row r="496" spans="16303:16319" s="143" customFormat="1">
      <c r="XCA496" s="138"/>
      <c r="XCB496" s="138"/>
      <c r="XCC496" s="138"/>
      <c r="XCD496" s="138"/>
      <c r="XCE496" s="138"/>
      <c r="XCF496" s="138"/>
      <c r="XCG496" s="138"/>
      <c r="XCH496" s="138"/>
      <c r="XCI496" s="138"/>
      <c r="XCJ496" s="138"/>
      <c r="XCK496" s="138"/>
      <c r="XCL496" s="138"/>
      <c r="XCM496" s="138"/>
      <c r="XCN496" s="138"/>
      <c r="XCO496" s="138"/>
      <c r="XCP496" s="138"/>
      <c r="XCQ496" s="138"/>
    </row>
    <row r="497" spans="16303:16319" s="143" customFormat="1">
      <c r="XCA497" s="138"/>
      <c r="XCB497" s="138"/>
      <c r="XCC497" s="138"/>
      <c r="XCD497" s="138"/>
      <c r="XCE497" s="138"/>
      <c r="XCF497" s="138"/>
      <c r="XCG497" s="138"/>
      <c r="XCH497" s="138"/>
      <c r="XCI497" s="138"/>
      <c r="XCJ497" s="138"/>
      <c r="XCK497" s="138"/>
      <c r="XCL497" s="138"/>
      <c r="XCM497" s="138"/>
      <c r="XCN497" s="138"/>
      <c r="XCO497" s="138"/>
      <c r="XCP497" s="138"/>
      <c r="XCQ497" s="138"/>
    </row>
    <row r="498" spans="16303:16319" s="143" customFormat="1">
      <c r="XCA498" s="138"/>
      <c r="XCB498" s="138"/>
      <c r="XCC498" s="138"/>
      <c r="XCD498" s="138"/>
      <c r="XCE498" s="138"/>
      <c r="XCF498" s="138"/>
      <c r="XCG498" s="138"/>
      <c r="XCH498" s="138"/>
      <c r="XCI498" s="138"/>
      <c r="XCJ498" s="138"/>
      <c r="XCK498" s="138"/>
      <c r="XCL498" s="138"/>
      <c r="XCM498" s="138"/>
      <c r="XCN498" s="138"/>
      <c r="XCO498" s="138"/>
      <c r="XCP498" s="138"/>
      <c r="XCQ498" s="138"/>
    </row>
    <row r="499" spans="16303:16319" s="143" customFormat="1">
      <c r="XCA499" s="138"/>
      <c r="XCB499" s="138"/>
      <c r="XCC499" s="138"/>
      <c r="XCD499" s="138"/>
      <c r="XCE499" s="138"/>
      <c r="XCF499" s="138"/>
      <c r="XCG499" s="138"/>
      <c r="XCH499" s="138"/>
      <c r="XCI499" s="138"/>
      <c r="XCJ499" s="138"/>
      <c r="XCK499" s="138"/>
      <c r="XCL499" s="138"/>
      <c r="XCM499" s="138"/>
      <c r="XCN499" s="138"/>
      <c r="XCO499" s="138"/>
      <c r="XCP499" s="138"/>
      <c r="XCQ499" s="138"/>
    </row>
    <row r="500" spans="16303:16319" s="143" customFormat="1">
      <c r="XCA500" s="138"/>
      <c r="XCB500" s="138"/>
      <c r="XCC500" s="138"/>
      <c r="XCD500" s="138"/>
      <c r="XCE500" s="138"/>
      <c r="XCF500" s="138"/>
      <c r="XCG500" s="138"/>
      <c r="XCH500" s="138"/>
      <c r="XCI500" s="138"/>
      <c r="XCJ500" s="138"/>
      <c r="XCK500" s="138"/>
      <c r="XCL500" s="138"/>
      <c r="XCM500" s="138"/>
      <c r="XCN500" s="138"/>
      <c r="XCO500" s="138"/>
      <c r="XCP500" s="138"/>
      <c r="XCQ500" s="138"/>
    </row>
    <row r="501" spans="16303:16319" s="143" customFormat="1">
      <c r="XCA501" s="138"/>
      <c r="XCB501" s="138"/>
      <c r="XCC501" s="138"/>
      <c r="XCD501" s="138"/>
      <c r="XCE501" s="138"/>
      <c r="XCF501" s="138"/>
      <c r="XCG501" s="138"/>
      <c r="XCH501" s="138"/>
      <c r="XCI501" s="138"/>
      <c r="XCJ501" s="138"/>
      <c r="XCK501" s="138"/>
      <c r="XCL501" s="138"/>
      <c r="XCM501" s="138"/>
      <c r="XCN501" s="138"/>
      <c r="XCO501" s="138"/>
      <c r="XCP501" s="138"/>
      <c r="XCQ501" s="138"/>
    </row>
    <row r="502" spans="16303:16319" s="143" customFormat="1">
      <c r="XCA502" s="138"/>
      <c r="XCB502" s="138"/>
      <c r="XCC502" s="138"/>
      <c r="XCD502" s="138"/>
      <c r="XCE502" s="138"/>
      <c r="XCF502" s="138"/>
      <c r="XCG502" s="138"/>
      <c r="XCH502" s="138"/>
      <c r="XCI502" s="138"/>
      <c r="XCJ502" s="138"/>
      <c r="XCK502" s="138"/>
      <c r="XCL502" s="138"/>
      <c r="XCM502" s="138"/>
      <c r="XCN502" s="138"/>
      <c r="XCO502" s="138"/>
      <c r="XCP502" s="138"/>
      <c r="XCQ502" s="138"/>
    </row>
    <row r="503" spans="16303:16319" s="143" customFormat="1">
      <c r="XCA503" s="138"/>
      <c r="XCB503" s="138"/>
      <c r="XCC503" s="138"/>
      <c r="XCD503" s="138"/>
      <c r="XCE503" s="138"/>
      <c r="XCF503" s="138"/>
      <c r="XCG503" s="138"/>
      <c r="XCH503" s="138"/>
      <c r="XCI503" s="138"/>
      <c r="XCJ503" s="138"/>
      <c r="XCK503" s="138"/>
      <c r="XCL503" s="138"/>
      <c r="XCM503" s="138"/>
      <c r="XCN503" s="138"/>
      <c r="XCO503" s="138"/>
      <c r="XCP503" s="138"/>
      <c r="XCQ503" s="138"/>
    </row>
    <row r="504" spans="16303:16319" s="143" customFormat="1">
      <c r="XCA504" s="138"/>
      <c r="XCB504" s="138"/>
      <c r="XCC504" s="138"/>
      <c r="XCD504" s="138"/>
      <c r="XCE504" s="138"/>
      <c r="XCF504" s="138"/>
      <c r="XCG504" s="138"/>
      <c r="XCH504" s="138"/>
      <c r="XCI504" s="138"/>
      <c r="XCJ504" s="138"/>
      <c r="XCK504" s="138"/>
      <c r="XCL504" s="138"/>
      <c r="XCM504" s="138"/>
      <c r="XCN504" s="138"/>
      <c r="XCO504" s="138"/>
      <c r="XCP504" s="138"/>
      <c r="XCQ504" s="138"/>
    </row>
    <row r="505" spans="16303:16319" s="143" customFormat="1">
      <c r="XCA505" s="138"/>
      <c r="XCB505" s="138"/>
      <c r="XCC505" s="138"/>
      <c r="XCD505" s="138"/>
      <c r="XCE505" s="138"/>
      <c r="XCF505" s="138"/>
      <c r="XCG505" s="138"/>
      <c r="XCH505" s="138"/>
      <c r="XCI505" s="138"/>
      <c r="XCJ505" s="138"/>
      <c r="XCK505" s="138"/>
      <c r="XCL505" s="138"/>
      <c r="XCM505" s="138"/>
      <c r="XCN505" s="138"/>
      <c r="XCO505" s="138"/>
      <c r="XCP505" s="138"/>
      <c r="XCQ505" s="138"/>
    </row>
    <row r="506" spans="16303:16319" s="143" customFormat="1">
      <c r="XCA506" s="138"/>
      <c r="XCB506" s="138"/>
      <c r="XCC506" s="138"/>
      <c r="XCD506" s="138"/>
      <c r="XCE506" s="138"/>
      <c r="XCF506" s="138"/>
      <c r="XCG506" s="138"/>
      <c r="XCH506" s="138"/>
      <c r="XCI506" s="138"/>
      <c r="XCJ506" s="138"/>
      <c r="XCK506" s="138"/>
      <c r="XCL506" s="138"/>
      <c r="XCM506" s="138"/>
      <c r="XCN506" s="138"/>
      <c r="XCO506" s="138"/>
      <c r="XCP506" s="138"/>
      <c r="XCQ506" s="138"/>
    </row>
    <row r="507" spans="16303:16319" s="143" customFormat="1">
      <c r="XCA507" s="138"/>
      <c r="XCB507" s="138"/>
      <c r="XCC507" s="138"/>
      <c r="XCD507" s="138"/>
      <c r="XCE507" s="138"/>
      <c r="XCF507" s="138"/>
      <c r="XCG507" s="138"/>
      <c r="XCH507" s="138"/>
      <c r="XCI507" s="138"/>
      <c r="XCJ507" s="138"/>
      <c r="XCK507" s="138"/>
      <c r="XCL507" s="138"/>
      <c r="XCM507" s="138"/>
      <c r="XCN507" s="138"/>
      <c r="XCO507" s="138"/>
      <c r="XCP507" s="138"/>
      <c r="XCQ507" s="138"/>
    </row>
    <row r="508" spans="16303:16319" s="143" customFormat="1">
      <c r="XCA508" s="138"/>
      <c r="XCB508" s="138"/>
      <c r="XCC508" s="138"/>
      <c r="XCD508" s="138"/>
      <c r="XCE508" s="138"/>
      <c r="XCF508" s="138"/>
      <c r="XCG508" s="138"/>
      <c r="XCH508" s="138"/>
      <c r="XCI508" s="138"/>
      <c r="XCJ508" s="138"/>
      <c r="XCK508" s="138"/>
      <c r="XCL508" s="138"/>
      <c r="XCM508" s="138"/>
      <c r="XCN508" s="138"/>
      <c r="XCO508" s="138"/>
      <c r="XCP508" s="138"/>
      <c r="XCQ508" s="138"/>
    </row>
    <row r="509" spans="16303:16319" s="143" customFormat="1">
      <c r="XCA509" s="138"/>
      <c r="XCB509" s="138"/>
      <c r="XCC509" s="138"/>
      <c r="XCD509" s="138"/>
      <c r="XCE509" s="138"/>
      <c r="XCF509" s="138"/>
      <c r="XCG509" s="138"/>
      <c r="XCH509" s="138"/>
      <c r="XCI509" s="138"/>
      <c r="XCJ509" s="138"/>
      <c r="XCK509" s="138"/>
      <c r="XCL509" s="138"/>
      <c r="XCM509" s="138"/>
      <c r="XCN509" s="138"/>
      <c r="XCO509" s="138"/>
      <c r="XCP509" s="138"/>
      <c r="XCQ509" s="138"/>
    </row>
    <row r="510" spans="16303:16319" s="143" customFormat="1">
      <c r="XCA510" s="138"/>
      <c r="XCB510" s="138"/>
      <c r="XCC510" s="138"/>
      <c r="XCD510" s="138"/>
      <c r="XCE510" s="138"/>
      <c r="XCF510" s="138"/>
      <c r="XCG510" s="138"/>
      <c r="XCH510" s="138"/>
      <c r="XCI510" s="138"/>
      <c r="XCJ510" s="138"/>
      <c r="XCK510" s="138"/>
      <c r="XCL510" s="138"/>
      <c r="XCM510" s="138"/>
      <c r="XCN510" s="138"/>
      <c r="XCO510" s="138"/>
      <c r="XCP510" s="138"/>
      <c r="XCQ510" s="138"/>
    </row>
    <row r="511" spans="16303:16319" s="143" customFormat="1">
      <c r="XCA511" s="138"/>
      <c r="XCB511" s="138"/>
      <c r="XCC511" s="138"/>
      <c r="XCD511" s="138"/>
      <c r="XCE511" s="138"/>
      <c r="XCF511" s="138"/>
      <c r="XCG511" s="138"/>
      <c r="XCH511" s="138"/>
      <c r="XCI511" s="138"/>
      <c r="XCJ511" s="138"/>
      <c r="XCK511" s="138"/>
      <c r="XCL511" s="138"/>
      <c r="XCM511" s="138"/>
      <c r="XCN511" s="138"/>
      <c r="XCO511" s="138"/>
      <c r="XCP511" s="138"/>
      <c r="XCQ511" s="138"/>
    </row>
    <row r="512" spans="16303:16319" s="143" customFormat="1">
      <c r="XCA512" s="138"/>
      <c r="XCB512" s="138"/>
      <c r="XCC512" s="138"/>
      <c r="XCD512" s="138"/>
      <c r="XCE512" s="138"/>
      <c r="XCF512" s="138"/>
      <c r="XCG512" s="138"/>
      <c r="XCH512" s="138"/>
      <c r="XCI512" s="138"/>
      <c r="XCJ512" s="138"/>
      <c r="XCK512" s="138"/>
      <c r="XCL512" s="138"/>
      <c r="XCM512" s="138"/>
      <c r="XCN512" s="138"/>
      <c r="XCO512" s="138"/>
      <c r="XCP512" s="138"/>
      <c r="XCQ512" s="138"/>
    </row>
    <row r="513" spans="16303:16319" s="143" customFormat="1">
      <c r="XCA513" s="138"/>
      <c r="XCB513" s="138"/>
      <c r="XCC513" s="138"/>
      <c r="XCD513" s="138"/>
      <c r="XCE513" s="138"/>
      <c r="XCF513" s="138"/>
      <c r="XCG513" s="138"/>
      <c r="XCH513" s="138"/>
      <c r="XCI513" s="138"/>
      <c r="XCJ513" s="138"/>
      <c r="XCK513" s="138"/>
      <c r="XCL513" s="138"/>
      <c r="XCM513" s="138"/>
      <c r="XCN513" s="138"/>
      <c r="XCO513" s="138"/>
      <c r="XCP513" s="138"/>
      <c r="XCQ513" s="138"/>
    </row>
    <row r="514" spans="16303:16319" s="143" customFormat="1">
      <c r="XCA514" s="138"/>
      <c r="XCB514" s="138"/>
      <c r="XCC514" s="138"/>
      <c r="XCD514" s="138"/>
      <c r="XCE514" s="138"/>
      <c r="XCF514" s="138"/>
      <c r="XCG514" s="138"/>
      <c r="XCH514" s="138"/>
      <c r="XCI514" s="138"/>
      <c r="XCJ514" s="138"/>
      <c r="XCK514" s="138"/>
      <c r="XCL514" s="138"/>
      <c r="XCM514" s="138"/>
      <c r="XCN514" s="138"/>
      <c r="XCO514" s="138"/>
      <c r="XCP514" s="138"/>
      <c r="XCQ514" s="138"/>
    </row>
    <row r="515" spans="16303:16319" s="143" customFormat="1">
      <c r="XCA515" s="138"/>
      <c r="XCB515" s="138"/>
      <c r="XCC515" s="138"/>
      <c r="XCD515" s="138"/>
      <c r="XCE515" s="138"/>
      <c r="XCF515" s="138"/>
      <c r="XCG515" s="138"/>
      <c r="XCH515" s="138"/>
      <c r="XCI515" s="138"/>
      <c r="XCJ515" s="138"/>
      <c r="XCK515" s="138"/>
      <c r="XCL515" s="138"/>
      <c r="XCM515" s="138"/>
      <c r="XCN515" s="138"/>
      <c r="XCO515" s="138"/>
      <c r="XCP515" s="138"/>
      <c r="XCQ515" s="138"/>
    </row>
    <row r="516" spans="16303:16319" s="143" customFormat="1">
      <c r="XCA516" s="138"/>
      <c r="XCB516" s="138"/>
      <c r="XCC516" s="138"/>
      <c r="XCD516" s="138"/>
      <c r="XCE516" s="138"/>
      <c r="XCF516" s="138"/>
      <c r="XCG516" s="138"/>
      <c r="XCH516" s="138"/>
      <c r="XCI516" s="138"/>
      <c r="XCJ516" s="138"/>
      <c r="XCK516" s="138"/>
      <c r="XCL516" s="138"/>
      <c r="XCM516" s="138"/>
      <c r="XCN516" s="138"/>
      <c r="XCO516" s="138"/>
      <c r="XCP516" s="138"/>
      <c r="XCQ516" s="138"/>
    </row>
    <row r="517" spans="16303:16319" s="143" customFormat="1">
      <c r="XCA517" s="138"/>
      <c r="XCB517" s="138"/>
      <c r="XCC517" s="138"/>
      <c r="XCD517" s="138"/>
      <c r="XCE517" s="138"/>
      <c r="XCF517" s="138"/>
      <c r="XCG517" s="138"/>
      <c r="XCH517" s="138"/>
      <c r="XCI517" s="138"/>
      <c r="XCJ517" s="138"/>
      <c r="XCK517" s="138"/>
      <c r="XCL517" s="138"/>
      <c r="XCM517" s="138"/>
      <c r="XCN517" s="138"/>
      <c r="XCO517" s="138"/>
      <c r="XCP517" s="138"/>
      <c r="XCQ517" s="138"/>
    </row>
    <row r="518" spans="16303:16319" s="143" customFormat="1">
      <c r="XCA518" s="138"/>
      <c r="XCB518" s="138"/>
      <c r="XCC518" s="138"/>
      <c r="XCD518" s="138"/>
      <c r="XCE518" s="138"/>
      <c r="XCF518" s="138"/>
      <c r="XCG518" s="138"/>
      <c r="XCH518" s="138"/>
      <c r="XCI518" s="138"/>
      <c r="XCJ518" s="138"/>
      <c r="XCK518" s="138"/>
      <c r="XCL518" s="138"/>
      <c r="XCM518" s="138"/>
      <c r="XCN518" s="138"/>
      <c r="XCO518" s="138"/>
      <c r="XCP518" s="138"/>
      <c r="XCQ518" s="138"/>
    </row>
    <row r="519" spans="16303:16319" s="143" customFormat="1">
      <c r="XCA519" s="138"/>
      <c r="XCB519" s="138"/>
      <c r="XCC519" s="138"/>
      <c r="XCD519" s="138"/>
      <c r="XCE519" s="138"/>
      <c r="XCF519" s="138"/>
      <c r="XCG519" s="138"/>
      <c r="XCH519" s="138"/>
      <c r="XCI519" s="138"/>
      <c r="XCJ519" s="138"/>
      <c r="XCK519" s="138"/>
      <c r="XCL519" s="138"/>
      <c r="XCM519" s="138"/>
      <c r="XCN519" s="138"/>
      <c r="XCO519" s="138"/>
      <c r="XCP519" s="138"/>
      <c r="XCQ519" s="138"/>
    </row>
    <row r="520" spans="16303:16319" s="143" customFormat="1">
      <c r="XCA520" s="138"/>
      <c r="XCB520" s="138"/>
      <c r="XCC520" s="138"/>
      <c r="XCD520" s="138"/>
      <c r="XCE520" s="138"/>
      <c r="XCF520" s="138"/>
      <c r="XCG520" s="138"/>
      <c r="XCH520" s="138"/>
      <c r="XCI520" s="138"/>
      <c r="XCJ520" s="138"/>
      <c r="XCK520" s="138"/>
      <c r="XCL520" s="138"/>
      <c r="XCM520" s="138"/>
      <c r="XCN520" s="138"/>
      <c r="XCO520" s="138"/>
      <c r="XCP520" s="138"/>
      <c r="XCQ520" s="138"/>
    </row>
    <row r="521" spans="16303:16319" s="143" customFormat="1">
      <c r="XCA521" s="138"/>
      <c r="XCB521" s="138"/>
      <c r="XCC521" s="138"/>
      <c r="XCD521" s="138"/>
      <c r="XCE521" s="138"/>
      <c r="XCF521" s="138"/>
      <c r="XCG521" s="138"/>
      <c r="XCH521" s="138"/>
      <c r="XCI521" s="138"/>
      <c r="XCJ521" s="138"/>
      <c r="XCK521" s="138"/>
      <c r="XCL521" s="138"/>
      <c r="XCM521" s="138"/>
      <c r="XCN521" s="138"/>
      <c r="XCO521" s="138"/>
      <c r="XCP521" s="138"/>
      <c r="XCQ521" s="138"/>
    </row>
    <row r="522" spans="16303:16319" s="143" customFormat="1">
      <c r="XCA522" s="138"/>
      <c r="XCB522" s="138"/>
      <c r="XCC522" s="138"/>
      <c r="XCD522" s="138"/>
      <c r="XCE522" s="138"/>
      <c r="XCF522" s="138"/>
      <c r="XCG522" s="138"/>
      <c r="XCH522" s="138"/>
      <c r="XCI522" s="138"/>
      <c r="XCJ522" s="138"/>
      <c r="XCK522" s="138"/>
      <c r="XCL522" s="138"/>
      <c r="XCM522" s="138"/>
      <c r="XCN522" s="138"/>
      <c r="XCO522" s="138"/>
      <c r="XCP522" s="138"/>
      <c r="XCQ522" s="138"/>
    </row>
    <row r="523" spans="16303:16319" s="143" customFormat="1">
      <c r="XCA523" s="138"/>
      <c r="XCB523" s="138"/>
      <c r="XCC523" s="138"/>
      <c r="XCD523" s="138"/>
      <c r="XCE523" s="138"/>
      <c r="XCF523" s="138"/>
      <c r="XCG523" s="138"/>
      <c r="XCH523" s="138"/>
      <c r="XCI523" s="138"/>
      <c r="XCJ523" s="138"/>
      <c r="XCK523" s="138"/>
      <c r="XCL523" s="138"/>
      <c r="XCM523" s="138"/>
      <c r="XCN523" s="138"/>
      <c r="XCO523" s="138"/>
      <c r="XCP523" s="138"/>
      <c r="XCQ523" s="138"/>
    </row>
    <row r="524" spans="16303:16319" s="143" customFormat="1">
      <c r="XCA524" s="138"/>
      <c r="XCB524" s="138"/>
      <c r="XCC524" s="138"/>
      <c r="XCD524" s="138"/>
      <c r="XCE524" s="138"/>
      <c r="XCF524" s="138"/>
      <c r="XCG524" s="138"/>
      <c r="XCH524" s="138"/>
      <c r="XCI524" s="138"/>
      <c r="XCJ524" s="138"/>
      <c r="XCK524" s="138"/>
      <c r="XCL524" s="138"/>
      <c r="XCM524" s="138"/>
      <c r="XCN524" s="138"/>
      <c r="XCO524" s="138"/>
      <c r="XCP524" s="138"/>
      <c r="XCQ524" s="138"/>
    </row>
    <row r="525" spans="16303:16319" s="143" customFormat="1">
      <c r="XCA525" s="138"/>
      <c r="XCB525" s="138"/>
      <c r="XCC525" s="138"/>
      <c r="XCD525" s="138"/>
      <c r="XCE525" s="138"/>
      <c r="XCF525" s="138"/>
      <c r="XCG525" s="138"/>
      <c r="XCH525" s="138"/>
      <c r="XCI525" s="138"/>
      <c r="XCJ525" s="138"/>
      <c r="XCK525" s="138"/>
      <c r="XCL525" s="138"/>
      <c r="XCM525" s="138"/>
      <c r="XCN525" s="138"/>
      <c r="XCO525" s="138"/>
      <c r="XCP525" s="138"/>
      <c r="XCQ525" s="138"/>
    </row>
    <row r="526" spans="16303:16319" s="143" customFormat="1">
      <c r="XCA526" s="138"/>
      <c r="XCB526" s="138"/>
      <c r="XCC526" s="138"/>
      <c r="XCD526" s="138"/>
      <c r="XCE526" s="138"/>
      <c r="XCF526" s="138"/>
      <c r="XCG526" s="138"/>
      <c r="XCH526" s="138"/>
      <c r="XCI526" s="138"/>
      <c r="XCJ526" s="138"/>
      <c r="XCK526" s="138"/>
      <c r="XCL526" s="138"/>
      <c r="XCM526" s="138"/>
      <c r="XCN526" s="138"/>
      <c r="XCO526" s="138"/>
      <c r="XCP526" s="138"/>
      <c r="XCQ526" s="138"/>
    </row>
    <row r="527" spans="16303:16319" s="143" customFormat="1">
      <c r="XCA527" s="138"/>
      <c r="XCB527" s="138"/>
      <c r="XCC527" s="138"/>
      <c r="XCD527" s="138"/>
      <c r="XCE527" s="138"/>
      <c r="XCF527" s="138"/>
      <c r="XCG527" s="138"/>
      <c r="XCH527" s="138"/>
      <c r="XCI527" s="138"/>
      <c r="XCJ527" s="138"/>
      <c r="XCK527" s="138"/>
      <c r="XCL527" s="138"/>
      <c r="XCM527" s="138"/>
      <c r="XCN527" s="138"/>
      <c r="XCO527" s="138"/>
      <c r="XCP527" s="138"/>
      <c r="XCQ527" s="138"/>
    </row>
    <row r="528" spans="16303:16319" s="143" customFormat="1">
      <c r="XCA528" s="138"/>
      <c r="XCB528" s="138"/>
      <c r="XCC528" s="138"/>
      <c r="XCD528" s="138"/>
      <c r="XCE528" s="138"/>
      <c r="XCF528" s="138"/>
      <c r="XCG528" s="138"/>
      <c r="XCH528" s="138"/>
      <c r="XCI528" s="138"/>
      <c r="XCJ528" s="138"/>
      <c r="XCK528" s="138"/>
      <c r="XCL528" s="138"/>
      <c r="XCM528" s="138"/>
      <c r="XCN528" s="138"/>
      <c r="XCO528" s="138"/>
      <c r="XCP528" s="138"/>
      <c r="XCQ528" s="138"/>
    </row>
    <row r="529" spans="16303:16319" s="143" customFormat="1">
      <c r="XCA529" s="138"/>
      <c r="XCB529" s="138"/>
      <c r="XCC529" s="138"/>
      <c r="XCD529" s="138"/>
      <c r="XCE529" s="138"/>
      <c r="XCF529" s="138"/>
      <c r="XCG529" s="138"/>
      <c r="XCH529" s="138"/>
      <c r="XCI529" s="138"/>
      <c r="XCJ529" s="138"/>
      <c r="XCK529" s="138"/>
      <c r="XCL529" s="138"/>
      <c r="XCM529" s="138"/>
      <c r="XCN529" s="138"/>
      <c r="XCO529" s="138"/>
      <c r="XCP529" s="138"/>
      <c r="XCQ529" s="138"/>
    </row>
    <row r="530" spans="16303:16319" s="143" customFormat="1">
      <c r="XCA530" s="138"/>
      <c r="XCB530" s="138"/>
      <c r="XCC530" s="138"/>
      <c r="XCD530" s="138"/>
      <c r="XCE530" s="138"/>
      <c r="XCF530" s="138"/>
      <c r="XCG530" s="138"/>
      <c r="XCH530" s="138"/>
      <c r="XCI530" s="138"/>
      <c r="XCJ530" s="138"/>
      <c r="XCK530" s="138"/>
      <c r="XCL530" s="138"/>
      <c r="XCM530" s="138"/>
      <c r="XCN530" s="138"/>
      <c r="XCO530" s="138"/>
      <c r="XCP530" s="138"/>
      <c r="XCQ530" s="138"/>
    </row>
    <row r="531" spans="16303:16319" s="143" customFormat="1">
      <c r="XCA531" s="138"/>
      <c r="XCB531" s="138"/>
      <c r="XCC531" s="138"/>
      <c r="XCD531" s="138"/>
      <c r="XCE531" s="138"/>
      <c r="XCF531" s="138"/>
      <c r="XCG531" s="138"/>
      <c r="XCH531" s="138"/>
      <c r="XCI531" s="138"/>
      <c r="XCJ531" s="138"/>
      <c r="XCK531" s="138"/>
      <c r="XCL531" s="138"/>
      <c r="XCM531" s="138"/>
      <c r="XCN531" s="138"/>
      <c r="XCO531" s="138"/>
      <c r="XCP531" s="138"/>
      <c r="XCQ531" s="138"/>
    </row>
    <row r="532" spans="16303:16319" s="143" customFormat="1">
      <c r="XCA532" s="138"/>
      <c r="XCB532" s="138"/>
      <c r="XCC532" s="138"/>
      <c r="XCD532" s="138"/>
      <c r="XCE532" s="138"/>
      <c r="XCF532" s="138"/>
      <c r="XCG532" s="138"/>
      <c r="XCH532" s="138"/>
      <c r="XCI532" s="138"/>
      <c r="XCJ532" s="138"/>
      <c r="XCK532" s="138"/>
      <c r="XCL532" s="138"/>
      <c r="XCM532" s="138"/>
      <c r="XCN532" s="138"/>
      <c r="XCO532" s="138"/>
      <c r="XCP532" s="138"/>
      <c r="XCQ532" s="138"/>
    </row>
    <row r="533" spans="16303:16319" s="143" customFormat="1">
      <c r="XCA533" s="138"/>
      <c r="XCB533" s="138"/>
      <c r="XCC533" s="138"/>
      <c r="XCD533" s="138"/>
      <c r="XCE533" s="138"/>
      <c r="XCF533" s="138"/>
      <c r="XCG533" s="138"/>
      <c r="XCH533" s="138"/>
      <c r="XCI533" s="138"/>
      <c r="XCJ533" s="138"/>
      <c r="XCK533" s="138"/>
      <c r="XCL533" s="138"/>
      <c r="XCM533" s="138"/>
      <c r="XCN533" s="138"/>
      <c r="XCO533" s="138"/>
      <c r="XCP533" s="138"/>
      <c r="XCQ533" s="138"/>
    </row>
    <row r="534" spans="16303:16319" s="143" customFormat="1">
      <c r="XCA534" s="138"/>
      <c r="XCB534" s="138"/>
      <c r="XCC534" s="138"/>
      <c r="XCD534" s="138"/>
      <c r="XCE534" s="138"/>
      <c r="XCF534" s="138"/>
      <c r="XCG534" s="138"/>
      <c r="XCH534" s="138"/>
      <c r="XCI534" s="138"/>
      <c r="XCJ534" s="138"/>
      <c r="XCK534" s="138"/>
      <c r="XCL534" s="138"/>
      <c r="XCM534" s="138"/>
      <c r="XCN534" s="138"/>
      <c r="XCO534" s="138"/>
      <c r="XCP534" s="138"/>
      <c r="XCQ534" s="138"/>
    </row>
    <row r="535" spans="16303:16319" s="143" customFormat="1">
      <c r="XCA535" s="138"/>
      <c r="XCB535" s="138"/>
      <c r="XCC535" s="138"/>
      <c r="XCD535" s="138"/>
      <c r="XCE535" s="138"/>
      <c r="XCF535" s="138"/>
      <c r="XCG535" s="138"/>
      <c r="XCH535" s="138"/>
      <c r="XCI535" s="138"/>
      <c r="XCJ535" s="138"/>
      <c r="XCK535" s="138"/>
      <c r="XCL535" s="138"/>
      <c r="XCM535" s="138"/>
      <c r="XCN535" s="138"/>
      <c r="XCO535" s="138"/>
      <c r="XCP535" s="138"/>
      <c r="XCQ535" s="138"/>
    </row>
    <row r="536" spans="16303:16319" s="143" customFormat="1">
      <c r="XCA536" s="138"/>
      <c r="XCB536" s="138"/>
      <c r="XCC536" s="138"/>
      <c r="XCD536" s="138"/>
      <c r="XCE536" s="138"/>
      <c r="XCF536" s="138"/>
      <c r="XCG536" s="138"/>
      <c r="XCH536" s="138"/>
      <c r="XCI536" s="138"/>
      <c r="XCJ536" s="138"/>
      <c r="XCK536" s="138"/>
      <c r="XCL536" s="138"/>
      <c r="XCM536" s="138"/>
      <c r="XCN536" s="138"/>
      <c r="XCO536" s="138"/>
      <c r="XCP536" s="138"/>
      <c r="XCQ536" s="138"/>
    </row>
    <row r="537" spans="16303:16319" s="143" customFormat="1">
      <c r="XCA537" s="138"/>
      <c r="XCB537" s="138"/>
      <c r="XCC537" s="138"/>
      <c r="XCD537" s="138"/>
      <c r="XCE537" s="138"/>
      <c r="XCF537" s="138"/>
      <c r="XCG537" s="138"/>
      <c r="XCH537" s="138"/>
      <c r="XCI537" s="138"/>
      <c r="XCJ537" s="138"/>
      <c r="XCK537" s="138"/>
      <c r="XCL537" s="138"/>
      <c r="XCM537" s="138"/>
      <c r="XCN537" s="138"/>
      <c r="XCO537" s="138"/>
      <c r="XCP537" s="138"/>
      <c r="XCQ537" s="138"/>
    </row>
    <row r="538" spans="16303:16319" s="143" customFormat="1">
      <c r="XCA538" s="138"/>
      <c r="XCB538" s="138"/>
      <c r="XCC538" s="138"/>
      <c r="XCD538" s="138"/>
      <c r="XCE538" s="138"/>
      <c r="XCF538" s="138"/>
      <c r="XCG538" s="138"/>
      <c r="XCH538" s="138"/>
      <c r="XCI538" s="138"/>
      <c r="XCJ538" s="138"/>
      <c r="XCK538" s="138"/>
      <c r="XCL538" s="138"/>
      <c r="XCM538" s="138"/>
      <c r="XCN538" s="138"/>
      <c r="XCO538" s="138"/>
      <c r="XCP538" s="138"/>
      <c r="XCQ538" s="138"/>
    </row>
    <row r="539" spans="16303:16319" s="143" customFormat="1">
      <c r="XCA539" s="138"/>
      <c r="XCB539" s="138"/>
      <c r="XCC539" s="138"/>
      <c r="XCD539" s="138"/>
      <c r="XCE539" s="138"/>
      <c r="XCF539" s="138"/>
      <c r="XCG539" s="138"/>
      <c r="XCH539" s="138"/>
      <c r="XCI539" s="138"/>
      <c r="XCJ539" s="138"/>
      <c r="XCK539" s="138"/>
      <c r="XCL539" s="138"/>
      <c r="XCM539" s="138"/>
      <c r="XCN539" s="138"/>
      <c r="XCO539" s="138"/>
      <c r="XCP539" s="138"/>
      <c r="XCQ539" s="138"/>
    </row>
    <row r="540" spans="16303:16319" s="143" customFormat="1">
      <c r="XCA540" s="138"/>
      <c r="XCB540" s="138"/>
      <c r="XCC540" s="138"/>
      <c r="XCD540" s="138"/>
      <c r="XCE540" s="138"/>
      <c r="XCF540" s="138"/>
      <c r="XCG540" s="138"/>
      <c r="XCH540" s="138"/>
      <c r="XCI540" s="138"/>
      <c r="XCJ540" s="138"/>
      <c r="XCK540" s="138"/>
      <c r="XCL540" s="138"/>
      <c r="XCM540" s="138"/>
      <c r="XCN540" s="138"/>
      <c r="XCO540" s="138"/>
      <c r="XCP540" s="138"/>
      <c r="XCQ540" s="138"/>
    </row>
    <row r="541" spans="16303:16319" s="143" customFormat="1">
      <c r="XCA541" s="138"/>
      <c r="XCB541" s="138"/>
      <c r="XCC541" s="138"/>
      <c r="XCD541" s="138"/>
      <c r="XCE541" s="138"/>
      <c r="XCF541" s="138"/>
      <c r="XCG541" s="138"/>
      <c r="XCH541" s="138"/>
      <c r="XCI541" s="138"/>
      <c r="XCJ541" s="138"/>
      <c r="XCK541" s="138"/>
      <c r="XCL541" s="138"/>
      <c r="XCM541" s="138"/>
      <c r="XCN541" s="138"/>
      <c r="XCO541" s="138"/>
      <c r="XCP541" s="138"/>
      <c r="XCQ541" s="138"/>
    </row>
    <row r="542" spans="16303:16319" s="143" customFormat="1">
      <c r="XCA542" s="138"/>
      <c r="XCB542" s="138"/>
      <c r="XCC542" s="138"/>
      <c r="XCD542" s="138"/>
      <c r="XCE542" s="138"/>
      <c r="XCF542" s="138"/>
      <c r="XCG542" s="138"/>
      <c r="XCH542" s="138"/>
      <c r="XCI542" s="138"/>
      <c r="XCJ542" s="138"/>
      <c r="XCK542" s="138"/>
      <c r="XCL542" s="138"/>
      <c r="XCM542" s="138"/>
      <c r="XCN542" s="138"/>
      <c r="XCO542" s="138"/>
      <c r="XCP542" s="138"/>
      <c r="XCQ542" s="138"/>
    </row>
    <row r="543" spans="16303:16319" s="143" customFormat="1">
      <c r="XCA543" s="138"/>
      <c r="XCB543" s="138"/>
      <c r="XCC543" s="138"/>
      <c r="XCD543" s="138"/>
      <c r="XCE543" s="138"/>
      <c r="XCF543" s="138"/>
      <c r="XCG543" s="138"/>
      <c r="XCH543" s="138"/>
      <c r="XCI543" s="138"/>
      <c r="XCJ543" s="138"/>
      <c r="XCK543" s="138"/>
      <c r="XCL543" s="138"/>
      <c r="XCM543" s="138"/>
      <c r="XCN543" s="138"/>
      <c r="XCO543" s="138"/>
      <c r="XCP543" s="138"/>
      <c r="XCQ543" s="138"/>
    </row>
    <row r="544" spans="16303:16319" s="143" customFormat="1">
      <c r="XCA544" s="138"/>
      <c r="XCB544" s="138"/>
      <c r="XCC544" s="138"/>
      <c r="XCD544" s="138"/>
      <c r="XCE544" s="138"/>
      <c r="XCF544" s="138"/>
      <c r="XCG544" s="138"/>
      <c r="XCH544" s="138"/>
      <c r="XCI544" s="138"/>
      <c r="XCJ544" s="138"/>
      <c r="XCK544" s="138"/>
      <c r="XCL544" s="138"/>
      <c r="XCM544" s="138"/>
      <c r="XCN544" s="138"/>
      <c r="XCO544" s="138"/>
      <c r="XCP544" s="138"/>
      <c r="XCQ544" s="138"/>
    </row>
    <row r="545" spans="16303:16319" s="143" customFormat="1">
      <c r="XCA545" s="138"/>
      <c r="XCB545" s="138"/>
      <c r="XCC545" s="138"/>
      <c r="XCD545" s="138"/>
      <c r="XCE545" s="138"/>
      <c r="XCF545" s="138"/>
      <c r="XCG545" s="138"/>
      <c r="XCH545" s="138"/>
      <c r="XCI545" s="138"/>
      <c r="XCJ545" s="138"/>
      <c r="XCK545" s="138"/>
      <c r="XCL545" s="138"/>
      <c r="XCM545" s="138"/>
      <c r="XCN545" s="138"/>
      <c r="XCO545" s="138"/>
      <c r="XCP545" s="138"/>
      <c r="XCQ545" s="138"/>
    </row>
    <row r="546" spans="16303:16319" s="143" customFormat="1">
      <c r="XCA546" s="138"/>
      <c r="XCB546" s="138"/>
      <c r="XCC546" s="138"/>
      <c r="XCD546" s="138"/>
      <c r="XCE546" s="138"/>
      <c r="XCF546" s="138"/>
      <c r="XCG546" s="138"/>
      <c r="XCH546" s="138"/>
      <c r="XCI546" s="138"/>
      <c r="XCJ546" s="138"/>
      <c r="XCK546" s="138"/>
      <c r="XCL546" s="138"/>
      <c r="XCM546" s="138"/>
      <c r="XCN546" s="138"/>
      <c r="XCO546" s="138"/>
      <c r="XCP546" s="138"/>
      <c r="XCQ546" s="138"/>
    </row>
    <row r="547" spans="16303:16319" s="143" customFormat="1">
      <c r="XCA547" s="138"/>
      <c r="XCB547" s="138"/>
      <c r="XCC547" s="138"/>
      <c r="XCD547" s="138"/>
      <c r="XCE547" s="138"/>
      <c r="XCF547" s="138"/>
      <c r="XCG547" s="138"/>
      <c r="XCH547" s="138"/>
      <c r="XCI547" s="138"/>
      <c r="XCJ547" s="138"/>
      <c r="XCK547" s="138"/>
      <c r="XCL547" s="138"/>
      <c r="XCM547" s="138"/>
      <c r="XCN547" s="138"/>
      <c r="XCO547" s="138"/>
      <c r="XCP547" s="138"/>
      <c r="XCQ547" s="138"/>
    </row>
    <row r="548" spans="16303:16319" s="143" customFormat="1">
      <c r="XCA548" s="138"/>
      <c r="XCB548" s="138"/>
      <c r="XCC548" s="138"/>
      <c r="XCD548" s="138"/>
      <c r="XCE548" s="138"/>
      <c r="XCF548" s="138"/>
      <c r="XCG548" s="138"/>
      <c r="XCH548" s="138"/>
      <c r="XCI548" s="138"/>
      <c r="XCJ548" s="138"/>
      <c r="XCK548" s="138"/>
      <c r="XCL548" s="138"/>
      <c r="XCM548" s="138"/>
      <c r="XCN548" s="138"/>
      <c r="XCO548" s="138"/>
      <c r="XCP548" s="138"/>
      <c r="XCQ548" s="138"/>
    </row>
    <row r="549" spans="16303:16319" s="143" customFormat="1">
      <c r="XCA549" s="138"/>
      <c r="XCB549" s="138"/>
      <c r="XCC549" s="138"/>
      <c r="XCD549" s="138"/>
      <c r="XCE549" s="138"/>
      <c r="XCF549" s="138"/>
      <c r="XCG549" s="138"/>
      <c r="XCH549" s="138"/>
      <c r="XCI549" s="138"/>
      <c r="XCJ549" s="138"/>
      <c r="XCK549" s="138"/>
      <c r="XCL549" s="138"/>
      <c r="XCM549" s="138"/>
      <c r="XCN549" s="138"/>
      <c r="XCO549" s="138"/>
      <c r="XCP549" s="138"/>
      <c r="XCQ549" s="138"/>
    </row>
    <row r="550" spans="16303:16319" s="143" customFormat="1">
      <c r="XCA550" s="138"/>
      <c r="XCB550" s="138"/>
      <c r="XCC550" s="138"/>
      <c r="XCD550" s="138"/>
      <c r="XCE550" s="138"/>
      <c r="XCF550" s="138"/>
      <c r="XCG550" s="138"/>
      <c r="XCH550" s="138"/>
      <c r="XCI550" s="138"/>
      <c r="XCJ550" s="138"/>
      <c r="XCK550" s="138"/>
      <c r="XCL550" s="138"/>
      <c r="XCM550" s="138"/>
      <c r="XCN550" s="138"/>
      <c r="XCO550" s="138"/>
      <c r="XCP550" s="138"/>
      <c r="XCQ550" s="138"/>
    </row>
    <row r="551" spans="16303:16319" s="143" customFormat="1">
      <c r="XCA551" s="138"/>
      <c r="XCB551" s="138"/>
      <c r="XCC551" s="138"/>
      <c r="XCD551" s="138"/>
      <c r="XCE551" s="138"/>
      <c r="XCF551" s="138"/>
      <c r="XCG551" s="138"/>
      <c r="XCH551" s="138"/>
      <c r="XCI551" s="138"/>
      <c r="XCJ551" s="138"/>
      <c r="XCK551" s="138"/>
      <c r="XCL551" s="138"/>
      <c r="XCM551" s="138"/>
      <c r="XCN551" s="138"/>
      <c r="XCO551" s="138"/>
      <c r="XCP551" s="138"/>
      <c r="XCQ551" s="138"/>
    </row>
    <row r="552" spans="16303:16319" s="143" customFormat="1">
      <c r="XCA552" s="138"/>
      <c r="XCB552" s="138"/>
      <c r="XCC552" s="138"/>
      <c r="XCD552" s="138"/>
      <c r="XCE552" s="138"/>
      <c r="XCF552" s="138"/>
      <c r="XCG552" s="138"/>
      <c r="XCH552" s="138"/>
      <c r="XCI552" s="138"/>
      <c r="XCJ552" s="138"/>
      <c r="XCK552" s="138"/>
      <c r="XCL552" s="138"/>
      <c r="XCM552" s="138"/>
      <c r="XCN552" s="138"/>
      <c r="XCO552" s="138"/>
      <c r="XCP552" s="138"/>
      <c r="XCQ552" s="138"/>
    </row>
    <row r="553" spans="16303:16319" s="143" customFormat="1">
      <c r="XCA553" s="138"/>
      <c r="XCB553" s="138"/>
      <c r="XCC553" s="138"/>
      <c r="XCD553" s="138"/>
      <c r="XCE553" s="138"/>
      <c r="XCF553" s="138"/>
      <c r="XCG553" s="138"/>
      <c r="XCH553" s="138"/>
      <c r="XCI553" s="138"/>
      <c r="XCJ553" s="138"/>
      <c r="XCK553" s="138"/>
      <c r="XCL553" s="138"/>
      <c r="XCM553" s="138"/>
      <c r="XCN553" s="138"/>
      <c r="XCO553" s="138"/>
      <c r="XCP553" s="138"/>
      <c r="XCQ553" s="138"/>
    </row>
    <row r="554" spans="16303:16319" s="143" customFormat="1">
      <c r="XCA554" s="138"/>
      <c r="XCB554" s="138"/>
      <c r="XCC554" s="138"/>
      <c r="XCD554" s="138"/>
      <c r="XCE554" s="138"/>
      <c r="XCF554" s="138"/>
      <c r="XCG554" s="138"/>
      <c r="XCH554" s="138"/>
      <c r="XCI554" s="138"/>
      <c r="XCJ554" s="138"/>
      <c r="XCK554" s="138"/>
      <c r="XCL554" s="138"/>
      <c r="XCM554" s="138"/>
      <c r="XCN554" s="138"/>
      <c r="XCO554" s="138"/>
      <c r="XCP554" s="138"/>
      <c r="XCQ554" s="138"/>
    </row>
    <row r="555" spans="16303:16319" s="143" customFormat="1">
      <c r="XCA555" s="138"/>
      <c r="XCB555" s="138"/>
      <c r="XCC555" s="138"/>
      <c r="XCD555" s="138"/>
      <c r="XCE555" s="138"/>
      <c r="XCF555" s="138"/>
      <c r="XCG555" s="138"/>
      <c r="XCH555" s="138"/>
      <c r="XCI555" s="138"/>
      <c r="XCJ555" s="138"/>
      <c r="XCK555" s="138"/>
      <c r="XCL555" s="138"/>
      <c r="XCM555" s="138"/>
      <c r="XCN555" s="138"/>
      <c r="XCO555" s="138"/>
      <c r="XCP555" s="138"/>
      <c r="XCQ555" s="138"/>
    </row>
    <row r="556" spans="16303:16319" s="143" customFormat="1">
      <c r="XCA556" s="138"/>
      <c r="XCB556" s="138"/>
      <c r="XCC556" s="138"/>
      <c r="XCD556" s="138"/>
      <c r="XCE556" s="138"/>
      <c r="XCF556" s="138"/>
      <c r="XCG556" s="138"/>
      <c r="XCH556" s="138"/>
      <c r="XCI556" s="138"/>
      <c r="XCJ556" s="138"/>
      <c r="XCK556" s="138"/>
      <c r="XCL556" s="138"/>
      <c r="XCM556" s="138"/>
      <c r="XCN556" s="138"/>
      <c r="XCO556" s="138"/>
      <c r="XCP556" s="138"/>
      <c r="XCQ556" s="138"/>
    </row>
    <row r="557" spans="16303:16319" s="143" customFormat="1">
      <c r="XCA557" s="138"/>
      <c r="XCB557" s="138"/>
      <c r="XCC557" s="138"/>
      <c r="XCD557" s="138"/>
      <c r="XCE557" s="138"/>
      <c r="XCF557" s="138"/>
      <c r="XCG557" s="138"/>
      <c r="XCH557" s="138"/>
      <c r="XCI557" s="138"/>
      <c r="XCJ557" s="138"/>
      <c r="XCK557" s="138"/>
      <c r="XCL557" s="138"/>
      <c r="XCM557" s="138"/>
      <c r="XCN557" s="138"/>
      <c r="XCO557" s="138"/>
      <c r="XCP557" s="138"/>
      <c r="XCQ557" s="138"/>
    </row>
    <row r="558" spans="16303:16319" s="143" customFormat="1">
      <c r="XCA558" s="138"/>
      <c r="XCB558" s="138"/>
      <c r="XCC558" s="138"/>
      <c r="XCD558" s="138"/>
      <c r="XCE558" s="138"/>
      <c r="XCF558" s="138"/>
      <c r="XCG558" s="138"/>
      <c r="XCH558" s="138"/>
      <c r="XCI558" s="138"/>
      <c r="XCJ558" s="138"/>
      <c r="XCK558" s="138"/>
      <c r="XCL558" s="138"/>
      <c r="XCM558" s="138"/>
      <c r="XCN558" s="138"/>
      <c r="XCO558" s="138"/>
      <c r="XCP558" s="138"/>
      <c r="XCQ558" s="138"/>
    </row>
    <row r="559" spans="16303:16319" s="143" customFormat="1">
      <c r="XCA559" s="138"/>
      <c r="XCB559" s="138"/>
      <c r="XCC559" s="138"/>
      <c r="XCD559" s="138"/>
      <c r="XCE559" s="138"/>
      <c r="XCF559" s="138"/>
      <c r="XCG559" s="138"/>
      <c r="XCH559" s="138"/>
      <c r="XCI559" s="138"/>
      <c r="XCJ559" s="138"/>
      <c r="XCK559" s="138"/>
      <c r="XCL559" s="138"/>
      <c r="XCM559" s="138"/>
      <c r="XCN559" s="138"/>
      <c r="XCO559" s="138"/>
      <c r="XCP559" s="138"/>
      <c r="XCQ559" s="138"/>
    </row>
    <row r="560" spans="16303:16319" s="143" customFormat="1">
      <c r="XCA560" s="138"/>
      <c r="XCB560" s="138"/>
      <c r="XCC560" s="138"/>
      <c r="XCD560" s="138"/>
      <c r="XCE560" s="138"/>
      <c r="XCF560" s="138"/>
      <c r="XCG560" s="138"/>
      <c r="XCH560" s="138"/>
      <c r="XCI560" s="138"/>
      <c r="XCJ560" s="138"/>
      <c r="XCK560" s="138"/>
      <c r="XCL560" s="138"/>
      <c r="XCM560" s="138"/>
      <c r="XCN560" s="138"/>
      <c r="XCO560" s="138"/>
      <c r="XCP560" s="138"/>
      <c r="XCQ560" s="138"/>
    </row>
    <row r="561" spans="16303:16319" s="143" customFormat="1">
      <c r="XCA561" s="138"/>
      <c r="XCB561" s="138"/>
      <c r="XCC561" s="138"/>
      <c r="XCD561" s="138"/>
      <c r="XCE561" s="138"/>
      <c r="XCF561" s="138"/>
      <c r="XCG561" s="138"/>
      <c r="XCH561" s="138"/>
      <c r="XCI561" s="138"/>
      <c r="XCJ561" s="138"/>
      <c r="XCK561" s="138"/>
      <c r="XCL561" s="138"/>
      <c r="XCM561" s="138"/>
      <c r="XCN561" s="138"/>
      <c r="XCO561" s="138"/>
      <c r="XCP561" s="138"/>
      <c r="XCQ561" s="138"/>
    </row>
    <row r="562" spans="16303:16319" s="143" customFormat="1">
      <c r="XCA562" s="138"/>
      <c r="XCB562" s="138"/>
      <c r="XCC562" s="138"/>
      <c r="XCD562" s="138"/>
      <c r="XCE562" s="138"/>
      <c r="XCF562" s="138"/>
      <c r="XCG562" s="138"/>
      <c r="XCH562" s="138"/>
      <c r="XCI562" s="138"/>
      <c r="XCJ562" s="138"/>
      <c r="XCK562" s="138"/>
      <c r="XCL562" s="138"/>
      <c r="XCM562" s="138"/>
      <c r="XCN562" s="138"/>
      <c r="XCO562" s="138"/>
      <c r="XCP562" s="138"/>
      <c r="XCQ562" s="138"/>
    </row>
    <row r="563" spans="16303:16319" s="143" customFormat="1">
      <c r="XCA563" s="138"/>
      <c r="XCB563" s="138"/>
      <c r="XCC563" s="138"/>
      <c r="XCD563" s="138"/>
      <c r="XCE563" s="138"/>
      <c r="XCF563" s="138"/>
      <c r="XCG563" s="138"/>
      <c r="XCH563" s="138"/>
      <c r="XCI563" s="138"/>
      <c r="XCJ563" s="138"/>
      <c r="XCK563" s="138"/>
      <c r="XCL563" s="138"/>
      <c r="XCM563" s="138"/>
      <c r="XCN563" s="138"/>
      <c r="XCO563" s="138"/>
      <c r="XCP563" s="138"/>
      <c r="XCQ563" s="138"/>
    </row>
    <row r="564" spans="16303:16319" s="143" customFormat="1">
      <c r="XCA564" s="138"/>
      <c r="XCB564" s="138"/>
      <c r="XCC564" s="138"/>
      <c r="XCD564" s="138"/>
      <c r="XCE564" s="138"/>
      <c r="XCF564" s="138"/>
      <c r="XCG564" s="138"/>
      <c r="XCH564" s="138"/>
      <c r="XCI564" s="138"/>
      <c r="XCJ564" s="138"/>
      <c r="XCK564" s="138"/>
      <c r="XCL564" s="138"/>
      <c r="XCM564" s="138"/>
      <c r="XCN564" s="138"/>
      <c r="XCO564" s="138"/>
      <c r="XCP564" s="138"/>
      <c r="XCQ564" s="138"/>
    </row>
    <row r="565" spans="16303:16319" s="143" customFormat="1">
      <c r="XCA565" s="138"/>
      <c r="XCB565" s="138"/>
      <c r="XCC565" s="138"/>
      <c r="XCD565" s="138"/>
      <c r="XCE565" s="138"/>
      <c r="XCF565" s="138"/>
      <c r="XCG565" s="138"/>
      <c r="XCH565" s="138"/>
      <c r="XCI565" s="138"/>
      <c r="XCJ565" s="138"/>
      <c r="XCK565" s="138"/>
      <c r="XCL565" s="138"/>
      <c r="XCM565" s="138"/>
      <c r="XCN565" s="138"/>
      <c r="XCO565" s="138"/>
      <c r="XCP565" s="138"/>
      <c r="XCQ565" s="138"/>
    </row>
    <row r="566" spans="16303:16319" s="143" customFormat="1">
      <c r="XCA566" s="138"/>
      <c r="XCB566" s="138"/>
      <c r="XCC566" s="138"/>
      <c r="XCD566" s="138"/>
      <c r="XCE566" s="138"/>
      <c r="XCF566" s="138"/>
      <c r="XCG566" s="138"/>
      <c r="XCH566" s="138"/>
      <c r="XCI566" s="138"/>
      <c r="XCJ566" s="138"/>
      <c r="XCK566" s="138"/>
      <c r="XCL566" s="138"/>
      <c r="XCM566" s="138"/>
      <c r="XCN566" s="138"/>
      <c r="XCO566" s="138"/>
      <c r="XCP566" s="138"/>
      <c r="XCQ566" s="138"/>
    </row>
    <row r="567" spans="16303:16319" s="143" customFormat="1">
      <c r="XCA567" s="138"/>
      <c r="XCB567" s="138"/>
      <c r="XCC567" s="138"/>
      <c r="XCD567" s="138"/>
      <c r="XCE567" s="138"/>
      <c r="XCF567" s="138"/>
      <c r="XCG567" s="138"/>
      <c r="XCH567" s="138"/>
      <c r="XCI567" s="138"/>
      <c r="XCJ567" s="138"/>
      <c r="XCK567" s="138"/>
      <c r="XCL567" s="138"/>
      <c r="XCM567" s="138"/>
      <c r="XCN567" s="138"/>
      <c r="XCO567" s="138"/>
      <c r="XCP567" s="138"/>
      <c r="XCQ567" s="138"/>
    </row>
    <row r="568" spans="16303:16319" s="143" customFormat="1">
      <c r="XCA568" s="138"/>
      <c r="XCB568" s="138"/>
      <c r="XCC568" s="138"/>
      <c r="XCD568" s="138"/>
      <c r="XCE568" s="138"/>
      <c r="XCF568" s="138"/>
      <c r="XCG568" s="138"/>
      <c r="XCH568" s="138"/>
      <c r="XCI568" s="138"/>
      <c r="XCJ568" s="138"/>
      <c r="XCK568" s="138"/>
      <c r="XCL568" s="138"/>
      <c r="XCM568" s="138"/>
      <c r="XCN568" s="138"/>
      <c r="XCO568" s="138"/>
      <c r="XCP568" s="138"/>
      <c r="XCQ568" s="138"/>
    </row>
    <row r="569" spans="16303:16319" s="143" customFormat="1">
      <c r="XCA569" s="138"/>
      <c r="XCB569" s="138"/>
      <c r="XCC569" s="138"/>
      <c r="XCD569" s="138"/>
      <c r="XCE569" s="138"/>
      <c r="XCF569" s="138"/>
      <c r="XCG569" s="138"/>
      <c r="XCH569" s="138"/>
      <c r="XCI569" s="138"/>
      <c r="XCJ569" s="138"/>
      <c r="XCK569" s="138"/>
      <c r="XCL569" s="138"/>
      <c r="XCM569" s="138"/>
      <c r="XCN569" s="138"/>
      <c r="XCO569" s="138"/>
      <c r="XCP569" s="138"/>
      <c r="XCQ569" s="138"/>
    </row>
    <row r="570" spans="16303:16319" s="143" customFormat="1">
      <c r="XCA570" s="138"/>
      <c r="XCB570" s="138"/>
      <c r="XCC570" s="138"/>
      <c r="XCD570" s="138"/>
      <c r="XCE570" s="138"/>
      <c r="XCF570" s="138"/>
      <c r="XCG570" s="138"/>
      <c r="XCH570" s="138"/>
      <c r="XCI570" s="138"/>
      <c r="XCJ570" s="138"/>
      <c r="XCK570" s="138"/>
      <c r="XCL570" s="138"/>
      <c r="XCM570" s="138"/>
      <c r="XCN570" s="138"/>
      <c r="XCO570" s="138"/>
      <c r="XCP570" s="138"/>
      <c r="XCQ570" s="138"/>
    </row>
    <row r="571" spans="16303:16319" s="143" customFormat="1">
      <c r="XCA571" s="138"/>
      <c r="XCB571" s="138"/>
      <c r="XCC571" s="138"/>
      <c r="XCD571" s="138"/>
      <c r="XCE571" s="138"/>
      <c r="XCF571" s="138"/>
      <c r="XCG571" s="138"/>
      <c r="XCH571" s="138"/>
      <c r="XCI571" s="138"/>
      <c r="XCJ571" s="138"/>
      <c r="XCK571" s="138"/>
      <c r="XCL571" s="138"/>
      <c r="XCM571" s="138"/>
      <c r="XCN571" s="138"/>
      <c r="XCO571" s="138"/>
      <c r="XCP571" s="138"/>
      <c r="XCQ571" s="138"/>
    </row>
    <row r="572" spans="16303:16319" s="143" customFormat="1">
      <c r="XCA572" s="138"/>
      <c r="XCB572" s="138"/>
      <c r="XCC572" s="138"/>
      <c r="XCD572" s="138"/>
      <c r="XCE572" s="138"/>
      <c r="XCF572" s="138"/>
      <c r="XCG572" s="138"/>
      <c r="XCH572" s="138"/>
      <c r="XCI572" s="138"/>
      <c r="XCJ572" s="138"/>
      <c r="XCK572" s="138"/>
      <c r="XCL572" s="138"/>
      <c r="XCM572" s="138"/>
      <c r="XCN572" s="138"/>
      <c r="XCO572" s="138"/>
      <c r="XCP572" s="138"/>
      <c r="XCQ572" s="138"/>
    </row>
    <row r="573" spans="16303:16319" s="143" customFormat="1">
      <c r="XCA573" s="138"/>
      <c r="XCB573" s="138"/>
      <c r="XCC573" s="138"/>
      <c r="XCD573" s="138"/>
      <c r="XCE573" s="138"/>
      <c r="XCF573" s="138"/>
      <c r="XCG573" s="138"/>
      <c r="XCH573" s="138"/>
      <c r="XCI573" s="138"/>
      <c r="XCJ573" s="138"/>
      <c r="XCK573" s="138"/>
      <c r="XCL573" s="138"/>
      <c r="XCM573" s="138"/>
      <c r="XCN573" s="138"/>
      <c r="XCO573" s="138"/>
      <c r="XCP573" s="138"/>
      <c r="XCQ573" s="138"/>
    </row>
    <row r="574" spans="16303:16319" s="143" customFormat="1">
      <c r="XCA574" s="138"/>
      <c r="XCB574" s="138"/>
      <c r="XCC574" s="138"/>
      <c r="XCD574" s="138"/>
      <c r="XCE574" s="138"/>
      <c r="XCF574" s="138"/>
      <c r="XCG574" s="138"/>
      <c r="XCH574" s="138"/>
      <c r="XCI574" s="138"/>
      <c r="XCJ574" s="138"/>
      <c r="XCK574" s="138"/>
      <c r="XCL574" s="138"/>
      <c r="XCM574" s="138"/>
      <c r="XCN574" s="138"/>
      <c r="XCO574" s="138"/>
      <c r="XCP574" s="138"/>
      <c r="XCQ574" s="138"/>
    </row>
    <row r="575" spans="16303:16319" s="143" customFormat="1">
      <c r="XCA575" s="138"/>
      <c r="XCB575" s="138"/>
      <c r="XCC575" s="138"/>
      <c r="XCD575" s="138"/>
      <c r="XCE575" s="138"/>
      <c r="XCF575" s="138"/>
      <c r="XCG575" s="138"/>
      <c r="XCH575" s="138"/>
      <c r="XCI575" s="138"/>
      <c r="XCJ575" s="138"/>
      <c r="XCK575" s="138"/>
      <c r="XCL575" s="138"/>
      <c r="XCM575" s="138"/>
      <c r="XCN575" s="138"/>
      <c r="XCO575" s="138"/>
      <c r="XCP575" s="138"/>
      <c r="XCQ575" s="138"/>
    </row>
    <row r="576" spans="16303:16319" s="143" customFormat="1">
      <c r="XCA576" s="138"/>
      <c r="XCB576" s="138"/>
      <c r="XCC576" s="138"/>
      <c r="XCD576" s="138"/>
      <c r="XCE576" s="138"/>
      <c r="XCF576" s="138"/>
      <c r="XCG576" s="138"/>
      <c r="XCH576" s="138"/>
      <c r="XCI576" s="138"/>
      <c r="XCJ576" s="138"/>
      <c r="XCK576" s="138"/>
      <c r="XCL576" s="138"/>
      <c r="XCM576" s="138"/>
      <c r="XCN576" s="138"/>
      <c r="XCO576" s="138"/>
      <c r="XCP576" s="138"/>
      <c r="XCQ576" s="138"/>
    </row>
    <row r="577" spans="16303:16319" s="143" customFormat="1">
      <c r="XCA577" s="138"/>
      <c r="XCB577" s="138"/>
      <c r="XCC577" s="138"/>
      <c r="XCD577" s="138"/>
      <c r="XCE577" s="138"/>
      <c r="XCF577" s="138"/>
      <c r="XCG577" s="138"/>
      <c r="XCH577" s="138"/>
      <c r="XCI577" s="138"/>
      <c r="XCJ577" s="138"/>
      <c r="XCK577" s="138"/>
      <c r="XCL577" s="138"/>
      <c r="XCM577" s="138"/>
      <c r="XCN577" s="138"/>
      <c r="XCO577" s="138"/>
      <c r="XCP577" s="138"/>
      <c r="XCQ577" s="138"/>
    </row>
    <row r="578" spans="16303:16319" s="143" customFormat="1">
      <c r="XCA578" s="138"/>
      <c r="XCB578" s="138"/>
      <c r="XCC578" s="138"/>
      <c r="XCD578" s="138"/>
      <c r="XCE578" s="138"/>
      <c r="XCF578" s="138"/>
      <c r="XCG578" s="138"/>
      <c r="XCH578" s="138"/>
      <c r="XCI578" s="138"/>
      <c r="XCJ578" s="138"/>
      <c r="XCK578" s="138"/>
      <c r="XCL578" s="138"/>
      <c r="XCM578" s="138"/>
      <c r="XCN578" s="138"/>
      <c r="XCO578" s="138"/>
      <c r="XCP578" s="138"/>
      <c r="XCQ578" s="138"/>
    </row>
    <row r="579" spans="16303:16319" s="143" customFormat="1">
      <c r="XCA579" s="138"/>
      <c r="XCB579" s="138"/>
      <c r="XCC579" s="138"/>
      <c r="XCD579" s="138"/>
      <c r="XCE579" s="138"/>
      <c r="XCF579" s="138"/>
      <c r="XCG579" s="138"/>
      <c r="XCH579" s="138"/>
      <c r="XCI579" s="138"/>
      <c r="XCJ579" s="138"/>
      <c r="XCK579" s="138"/>
      <c r="XCL579" s="138"/>
      <c r="XCM579" s="138"/>
      <c r="XCN579" s="138"/>
      <c r="XCO579" s="138"/>
      <c r="XCP579" s="138"/>
      <c r="XCQ579" s="138"/>
    </row>
    <row r="580" spans="16303:16319" s="143" customFormat="1">
      <c r="XCA580" s="138"/>
      <c r="XCB580" s="138"/>
      <c r="XCC580" s="138"/>
      <c r="XCD580" s="138"/>
      <c r="XCE580" s="138"/>
      <c r="XCF580" s="138"/>
      <c r="XCG580" s="138"/>
      <c r="XCH580" s="138"/>
      <c r="XCI580" s="138"/>
      <c r="XCJ580" s="138"/>
      <c r="XCK580" s="138"/>
      <c r="XCL580" s="138"/>
      <c r="XCM580" s="138"/>
      <c r="XCN580" s="138"/>
      <c r="XCO580" s="138"/>
      <c r="XCP580" s="138"/>
      <c r="XCQ580" s="138"/>
    </row>
    <row r="581" spans="16303:16319" s="143" customFormat="1">
      <c r="XCA581" s="138"/>
      <c r="XCB581" s="138"/>
      <c r="XCC581" s="138"/>
      <c r="XCD581" s="138"/>
      <c r="XCE581" s="138"/>
      <c r="XCF581" s="138"/>
      <c r="XCG581" s="138"/>
      <c r="XCH581" s="138"/>
      <c r="XCI581" s="138"/>
      <c r="XCJ581" s="138"/>
      <c r="XCK581" s="138"/>
      <c r="XCL581" s="138"/>
      <c r="XCM581" s="138"/>
      <c r="XCN581" s="138"/>
      <c r="XCO581" s="138"/>
      <c r="XCP581" s="138"/>
      <c r="XCQ581" s="138"/>
    </row>
    <row r="582" spans="16303:16319" s="143" customFormat="1">
      <c r="XCA582" s="138"/>
      <c r="XCB582" s="138"/>
      <c r="XCC582" s="138"/>
      <c r="XCD582" s="138"/>
      <c r="XCE582" s="138"/>
      <c r="XCF582" s="138"/>
      <c r="XCG582" s="138"/>
      <c r="XCH582" s="138"/>
      <c r="XCI582" s="138"/>
      <c r="XCJ582" s="138"/>
      <c r="XCK582" s="138"/>
      <c r="XCL582" s="138"/>
      <c r="XCM582" s="138"/>
      <c r="XCN582" s="138"/>
      <c r="XCO582" s="138"/>
      <c r="XCP582" s="138"/>
      <c r="XCQ582" s="138"/>
    </row>
    <row r="583" spans="16303:16319" s="143" customFormat="1">
      <c r="XCA583" s="138"/>
      <c r="XCB583" s="138"/>
      <c r="XCC583" s="138"/>
      <c r="XCD583" s="138"/>
      <c r="XCE583" s="138"/>
      <c r="XCF583" s="138"/>
      <c r="XCG583" s="138"/>
      <c r="XCH583" s="138"/>
      <c r="XCI583" s="138"/>
      <c r="XCJ583" s="138"/>
      <c r="XCK583" s="138"/>
      <c r="XCL583" s="138"/>
      <c r="XCM583" s="138"/>
      <c r="XCN583" s="138"/>
      <c r="XCO583" s="138"/>
      <c r="XCP583" s="138"/>
      <c r="XCQ583" s="138"/>
    </row>
    <row r="584" spans="16303:16319" s="143" customFormat="1">
      <c r="XCA584" s="138"/>
      <c r="XCB584" s="138"/>
      <c r="XCC584" s="138"/>
      <c r="XCD584" s="138"/>
      <c r="XCE584" s="138"/>
      <c r="XCF584" s="138"/>
      <c r="XCG584" s="138"/>
      <c r="XCH584" s="138"/>
      <c r="XCI584" s="138"/>
      <c r="XCJ584" s="138"/>
      <c r="XCK584" s="138"/>
      <c r="XCL584" s="138"/>
      <c r="XCM584" s="138"/>
      <c r="XCN584" s="138"/>
      <c r="XCO584" s="138"/>
      <c r="XCP584" s="138"/>
      <c r="XCQ584" s="138"/>
    </row>
    <row r="585" spans="16303:16319" s="143" customFormat="1">
      <c r="XCA585" s="138"/>
      <c r="XCB585" s="138"/>
      <c r="XCC585" s="138"/>
      <c r="XCD585" s="138"/>
      <c r="XCE585" s="138"/>
      <c r="XCF585" s="138"/>
      <c r="XCG585" s="138"/>
      <c r="XCH585" s="138"/>
      <c r="XCI585" s="138"/>
      <c r="XCJ585" s="138"/>
      <c r="XCK585" s="138"/>
      <c r="XCL585" s="138"/>
      <c r="XCM585" s="138"/>
      <c r="XCN585" s="138"/>
      <c r="XCO585" s="138"/>
      <c r="XCP585" s="138"/>
      <c r="XCQ585" s="138"/>
    </row>
    <row r="586" spans="16303:16319" s="143" customFormat="1">
      <c r="XCA586" s="138"/>
      <c r="XCB586" s="138"/>
      <c r="XCC586" s="138"/>
      <c r="XCD586" s="138"/>
      <c r="XCE586" s="138"/>
      <c r="XCF586" s="138"/>
      <c r="XCG586" s="138"/>
      <c r="XCH586" s="138"/>
      <c r="XCI586" s="138"/>
      <c r="XCJ586" s="138"/>
      <c r="XCK586" s="138"/>
      <c r="XCL586" s="138"/>
      <c r="XCM586" s="138"/>
      <c r="XCN586" s="138"/>
      <c r="XCO586" s="138"/>
      <c r="XCP586" s="138"/>
      <c r="XCQ586" s="138"/>
    </row>
    <row r="587" spans="16303:16319" s="143" customFormat="1">
      <c r="XCA587" s="138"/>
      <c r="XCB587" s="138"/>
      <c r="XCC587" s="138"/>
      <c r="XCD587" s="138"/>
      <c r="XCE587" s="138"/>
      <c r="XCF587" s="138"/>
      <c r="XCG587" s="138"/>
      <c r="XCH587" s="138"/>
      <c r="XCI587" s="138"/>
      <c r="XCJ587" s="138"/>
      <c r="XCK587" s="138"/>
      <c r="XCL587" s="138"/>
      <c r="XCM587" s="138"/>
      <c r="XCN587" s="138"/>
      <c r="XCO587" s="138"/>
      <c r="XCP587" s="138"/>
      <c r="XCQ587" s="138"/>
    </row>
    <row r="588" spans="16303:16319" s="143" customFormat="1">
      <c r="XCA588" s="138"/>
      <c r="XCB588" s="138"/>
      <c r="XCC588" s="138"/>
      <c r="XCD588" s="138"/>
      <c r="XCE588" s="138"/>
      <c r="XCF588" s="138"/>
      <c r="XCG588" s="138"/>
      <c r="XCH588" s="138"/>
      <c r="XCI588" s="138"/>
      <c r="XCJ588" s="138"/>
      <c r="XCK588" s="138"/>
      <c r="XCL588" s="138"/>
      <c r="XCM588" s="138"/>
      <c r="XCN588" s="138"/>
      <c r="XCO588" s="138"/>
      <c r="XCP588" s="138"/>
      <c r="XCQ588" s="138"/>
    </row>
    <row r="589" spans="16303:16319" s="143" customFormat="1">
      <c r="XCA589" s="138"/>
      <c r="XCB589" s="138"/>
      <c r="XCC589" s="138"/>
      <c r="XCD589" s="138"/>
      <c r="XCE589" s="138"/>
      <c r="XCF589" s="138"/>
      <c r="XCG589" s="138"/>
      <c r="XCH589" s="138"/>
      <c r="XCI589" s="138"/>
      <c r="XCJ589" s="138"/>
      <c r="XCK589" s="138"/>
      <c r="XCL589" s="138"/>
      <c r="XCM589" s="138"/>
      <c r="XCN589" s="138"/>
      <c r="XCO589" s="138"/>
      <c r="XCP589" s="138"/>
      <c r="XCQ589" s="138"/>
    </row>
    <row r="590" spans="16303:16319" s="143" customFormat="1">
      <c r="XCA590" s="138"/>
      <c r="XCB590" s="138"/>
      <c r="XCC590" s="138"/>
      <c r="XCD590" s="138"/>
      <c r="XCE590" s="138"/>
      <c r="XCF590" s="138"/>
      <c r="XCG590" s="138"/>
      <c r="XCH590" s="138"/>
      <c r="XCI590" s="138"/>
      <c r="XCJ590" s="138"/>
      <c r="XCK590" s="138"/>
      <c r="XCL590" s="138"/>
      <c r="XCM590" s="138"/>
      <c r="XCN590" s="138"/>
      <c r="XCO590" s="138"/>
      <c r="XCP590" s="138"/>
      <c r="XCQ590" s="138"/>
    </row>
    <row r="591" spans="16303:16319" s="143" customFormat="1">
      <c r="XCA591" s="138"/>
      <c r="XCB591" s="138"/>
      <c r="XCC591" s="138"/>
      <c r="XCD591" s="138"/>
      <c r="XCE591" s="138"/>
      <c r="XCF591" s="138"/>
      <c r="XCG591" s="138"/>
      <c r="XCH591" s="138"/>
      <c r="XCI591" s="138"/>
      <c r="XCJ591" s="138"/>
      <c r="XCK591" s="138"/>
      <c r="XCL591" s="138"/>
      <c r="XCM591" s="138"/>
      <c r="XCN591" s="138"/>
      <c r="XCO591" s="138"/>
      <c r="XCP591" s="138"/>
      <c r="XCQ591" s="138"/>
    </row>
    <row r="592" spans="16303:16319" s="143" customFormat="1">
      <c r="XCA592" s="138"/>
      <c r="XCB592" s="138"/>
      <c r="XCC592" s="138"/>
      <c r="XCD592" s="138"/>
      <c r="XCE592" s="138"/>
      <c r="XCF592" s="138"/>
      <c r="XCG592" s="138"/>
      <c r="XCH592" s="138"/>
      <c r="XCI592" s="138"/>
      <c r="XCJ592" s="138"/>
      <c r="XCK592" s="138"/>
      <c r="XCL592" s="138"/>
      <c r="XCM592" s="138"/>
      <c r="XCN592" s="138"/>
      <c r="XCO592" s="138"/>
      <c r="XCP592" s="138"/>
      <c r="XCQ592" s="138"/>
    </row>
    <row r="593" spans="16303:16319" s="143" customFormat="1">
      <c r="XCA593" s="138"/>
      <c r="XCB593" s="138"/>
      <c r="XCC593" s="138"/>
      <c r="XCD593" s="138"/>
      <c r="XCE593" s="138"/>
      <c r="XCF593" s="138"/>
      <c r="XCG593" s="138"/>
      <c r="XCH593" s="138"/>
      <c r="XCI593" s="138"/>
      <c r="XCJ593" s="138"/>
      <c r="XCK593" s="138"/>
      <c r="XCL593" s="138"/>
      <c r="XCM593" s="138"/>
      <c r="XCN593" s="138"/>
      <c r="XCO593" s="138"/>
      <c r="XCP593" s="138"/>
      <c r="XCQ593" s="138"/>
    </row>
    <row r="594" spans="16303:16319" s="143" customFormat="1">
      <c r="XCA594" s="138"/>
      <c r="XCB594" s="138"/>
      <c r="XCC594" s="138"/>
      <c r="XCD594" s="138"/>
      <c r="XCE594" s="138"/>
      <c r="XCF594" s="138"/>
      <c r="XCG594" s="138"/>
      <c r="XCH594" s="138"/>
      <c r="XCI594" s="138"/>
      <c r="XCJ594" s="138"/>
      <c r="XCK594" s="138"/>
      <c r="XCL594" s="138"/>
      <c r="XCM594" s="138"/>
      <c r="XCN594" s="138"/>
      <c r="XCO594" s="138"/>
      <c r="XCP594" s="138"/>
      <c r="XCQ594" s="138"/>
    </row>
    <row r="595" spans="16303:16319" s="143" customFormat="1">
      <c r="XCA595" s="138"/>
      <c r="XCB595" s="138"/>
      <c r="XCC595" s="138"/>
      <c r="XCD595" s="138"/>
      <c r="XCE595" s="138"/>
      <c r="XCF595" s="138"/>
      <c r="XCG595" s="138"/>
      <c r="XCH595" s="138"/>
      <c r="XCI595" s="138"/>
      <c r="XCJ595" s="138"/>
      <c r="XCK595" s="138"/>
      <c r="XCL595" s="138"/>
      <c r="XCM595" s="138"/>
      <c r="XCN595" s="138"/>
      <c r="XCO595" s="138"/>
      <c r="XCP595" s="138"/>
      <c r="XCQ595" s="138"/>
    </row>
    <row r="596" spans="16303:16319" s="143" customFormat="1">
      <c r="XCA596" s="138"/>
      <c r="XCB596" s="138"/>
      <c r="XCC596" s="138"/>
      <c r="XCD596" s="138"/>
      <c r="XCE596" s="138"/>
      <c r="XCF596" s="138"/>
      <c r="XCG596" s="138"/>
      <c r="XCH596" s="138"/>
      <c r="XCI596" s="138"/>
      <c r="XCJ596" s="138"/>
      <c r="XCK596" s="138"/>
      <c r="XCL596" s="138"/>
      <c r="XCM596" s="138"/>
      <c r="XCN596" s="138"/>
      <c r="XCO596" s="138"/>
      <c r="XCP596" s="138"/>
      <c r="XCQ596" s="138"/>
    </row>
    <row r="597" spans="16303:16319" s="143" customFormat="1">
      <c r="XCA597" s="138"/>
      <c r="XCB597" s="138"/>
      <c r="XCC597" s="138"/>
      <c r="XCD597" s="138"/>
      <c r="XCE597" s="138"/>
      <c r="XCF597" s="138"/>
      <c r="XCG597" s="138"/>
      <c r="XCH597" s="138"/>
      <c r="XCI597" s="138"/>
      <c r="XCJ597" s="138"/>
      <c r="XCK597" s="138"/>
      <c r="XCL597" s="138"/>
      <c r="XCM597" s="138"/>
      <c r="XCN597" s="138"/>
      <c r="XCO597" s="138"/>
      <c r="XCP597" s="138"/>
      <c r="XCQ597" s="138"/>
    </row>
    <row r="598" spans="16303:16319" s="143" customFormat="1">
      <c r="XCA598" s="138"/>
      <c r="XCB598" s="138"/>
      <c r="XCC598" s="138"/>
      <c r="XCD598" s="138"/>
      <c r="XCE598" s="138"/>
      <c r="XCF598" s="138"/>
      <c r="XCG598" s="138"/>
      <c r="XCH598" s="138"/>
      <c r="XCI598" s="138"/>
      <c r="XCJ598" s="138"/>
      <c r="XCK598" s="138"/>
      <c r="XCL598" s="138"/>
      <c r="XCM598" s="138"/>
      <c r="XCN598" s="138"/>
      <c r="XCO598" s="138"/>
      <c r="XCP598" s="138"/>
      <c r="XCQ598" s="138"/>
    </row>
    <row r="599" spans="16303:16319" s="143" customFormat="1">
      <c r="XCA599" s="138"/>
      <c r="XCB599" s="138"/>
      <c r="XCC599" s="138"/>
      <c r="XCD599" s="138"/>
      <c r="XCE599" s="138"/>
      <c r="XCF599" s="138"/>
      <c r="XCG599" s="138"/>
      <c r="XCH599" s="138"/>
      <c r="XCI599" s="138"/>
      <c r="XCJ599" s="138"/>
      <c r="XCK599" s="138"/>
      <c r="XCL599" s="138"/>
      <c r="XCM599" s="138"/>
      <c r="XCN599" s="138"/>
      <c r="XCO599" s="138"/>
      <c r="XCP599" s="138"/>
      <c r="XCQ599" s="138"/>
    </row>
    <row r="600" spans="16303:16319" s="143" customFormat="1">
      <c r="XCA600" s="138"/>
      <c r="XCB600" s="138"/>
      <c r="XCC600" s="138"/>
      <c r="XCD600" s="138"/>
      <c r="XCE600" s="138"/>
      <c r="XCF600" s="138"/>
      <c r="XCG600" s="138"/>
      <c r="XCH600" s="138"/>
      <c r="XCI600" s="138"/>
      <c r="XCJ600" s="138"/>
      <c r="XCK600" s="138"/>
      <c r="XCL600" s="138"/>
      <c r="XCM600" s="138"/>
      <c r="XCN600" s="138"/>
      <c r="XCO600" s="138"/>
      <c r="XCP600" s="138"/>
      <c r="XCQ600" s="138"/>
    </row>
    <row r="601" spans="16303:16319" s="143" customFormat="1">
      <c r="XCA601" s="138"/>
      <c r="XCB601" s="138"/>
      <c r="XCC601" s="138"/>
      <c r="XCD601" s="138"/>
      <c r="XCE601" s="138"/>
      <c r="XCF601" s="138"/>
      <c r="XCG601" s="138"/>
      <c r="XCH601" s="138"/>
      <c r="XCI601" s="138"/>
      <c r="XCJ601" s="138"/>
      <c r="XCK601" s="138"/>
      <c r="XCL601" s="138"/>
      <c r="XCM601" s="138"/>
      <c r="XCN601" s="138"/>
      <c r="XCO601" s="138"/>
      <c r="XCP601" s="138"/>
      <c r="XCQ601" s="138"/>
    </row>
    <row r="602" spans="16303:16319" s="143" customFormat="1">
      <c r="XCA602" s="138"/>
      <c r="XCB602" s="138"/>
      <c r="XCC602" s="138"/>
      <c r="XCD602" s="138"/>
      <c r="XCE602" s="138"/>
      <c r="XCF602" s="138"/>
      <c r="XCG602" s="138"/>
      <c r="XCH602" s="138"/>
      <c r="XCI602" s="138"/>
      <c r="XCJ602" s="138"/>
      <c r="XCK602" s="138"/>
      <c r="XCL602" s="138"/>
      <c r="XCM602" s="138"/>
      <c r="XCN602" s="138"/>
      <c r="XCO602" s="138"/>
      <c r="XCP602" s="138"/>
      <c r="XCQ602" s="138"/>
    </row>
    <row r="603" spans="16303:16319" s="143" customFormat="1">
      <c r="XCA603" s="138"/>
      <c r="XCB603" s="138"/>
      <c r="XCC603" s="138"/>
      <c r="XCD603" s="138"/>
      <c r="XCE603" s="138"/>
      <c r="XCF603" s="138"/>
      <c r="XCG603" s="138"/>
      <c r="XCH603" s="138"/>
      <c r="XCI603" s="138"/>
      <c r="XCJ603" s="138"/>
      <c r="XCK603" s="138"/>
      <c r="XCL603" s="138"/>
      <c r="XCM603" s="138"/>
      <c r="XCN603" s="138"/>
      <c r="XCO603" s="138"/>
      <c r="XCP603" s="138"/>
      <c r="XCQ603" s="138"/>
    </row>
    <row r="604" spans="16303:16319" s="143" customFormat="1">
      <c r="XCA604" s="138"/>
      <c r="XCB604" s="138"/>
      <c r="XCC604" s="138"/>
      <c r="XCD604" s="138"/>
      <c r="XCE604" s="138"/>
      <c r="XCF604" s="138"/>
      <c r="XCG604" s="138"/>
      <c r="XCH604" s="138"/>
      <c r="XCI604" s="138"/>
      <c r="XCJ604" s="138"/>
      <c r="XCK604" s="138"/>
      <c r="XCL604" s="138"/>
      <c r="XCM604" s="138"/>
      <c r="XCN604" s="138"/>
      <c r="XCO604" s="138"/>
      <c r="XCP604" s="138"/>
      <c r="XCQ604" s="138"/>
    </row>
    <row r="605" spans="16303:16319" s="143" customFormat="1">
      <c r="XCA605" s="138"/>
      <c r="XCB605" s="138"/>
      <c r="XCC605" s="138"/>
      <c r="XCD605" s="138"/>
      <c r="XCE605" s="138"/>
      <c r="XCF605" s="138"/>
      <c r="XCG605" s="138"/>
      <c r="XCH605" s="138"/>
      <c r="XCI605" s="138"/>
      <c r="XCJ605" s="138"/>
      <c r="XCK605" s="138"/>
      <c r="XCL605" s="138"/>
      <c r="XCM605" s="138"/>
      <c r="XCN605" s="138"/>
      <c r="XCO605" s="138"/>
      <c r="XCP605" s="138"/>
      <c r="XCQ605" s="138"/>
    </row>
    <row r="606" spans="16303:16319" s="143" customFormat="1">
      <c r="XCA606" s="138"/>
      <c r="XCB606" s="138"/>
      <c r="XCC606" s="138"/>
      <c r="XCD606" s="138"/>
      <c r="XCE606" s="138"/>
      <c r="XCF606" s="138"/>
      <c r="XCG606" s="138"/>
      <c r="XCH606" s="138"/>
      <c r="XCI606" s="138"/>
      <c r="XCJ606" s="138"/>
      <c r="XCK606" s="138"/>
      <c r="XCL606" s="138"/>
      <c r="XCM606" s="138"/>
      <c r="XCN606" s="138"/>
      <c r="XCO606" s="138"/>
      <c r="XCP606" s="138"/>
      <c r="XCQ606" s="138"/>
    </row>
    <row r="607" spans="16303:16319" s="143" customFormat="1">
      <c r="XCA607" s="138"/>
      <c r="XCB607" s="138"/>
      <c r="XCC607" s="138"/>
      <c r="XCD607" s="138"/>
      <c r="XCE607" s="138"/>
      <c r="XCF607" s="138"/>
      <c r="XCG607" s="138"/>
      <c r="XCH607" s="138"/>
      <c r="XCI607" s="138"/>
      <c r="XCJ607" s="138"/>
      <c r="XCK607" s="138"/>
      <c r="XCL607" s="138"/>
      <c r="XCM607" s="138"/>
      <c r="XCN607" s="138"/>
      <c r="XCO607" s="138"/>
      <c r="XCP607" s="138"/>
      <c r="XCQ607" s="138"/>
    </row>
    <row r="608" spans="16303:16319" s="143" customFormat="1">
      <c r="XCA608" s="138"/>
      <c r="XCB608" s="138"/>
      <c r="XCC608" s="138"/>
      <c r="XCD608" s="138"/>
      <c r="XCE608" s="138"/>
      <c r="XCF608" s="138"/>
      <c r="XCG608" s="138"/>
      <c r="XCH608" s="138"/>
      <c r="XCI608" s="138"/>
      <c r="XCJ608" s="138"/>
      <c r="XCK608" s="138"/>
      <c r="XCL608" s="138"/>
      <c r="XCM608" s="138"/>
      <c r="XCN608" s="138"/>
      <c r="XCO608" s="138"/>
      <c r="XCP608" s="138"/>
      <c r="XCQ608" s="138"/>
    </row>
    <row r="609" spans="16303:16319" s="143" customFormat="1">
      <c r="XCA609" s="138"/>
      <c r="XCB609" s="138"/>
      <c r="XCC609" s="138"/>
      <c r="XCD609" s="138"/>
      <c r="XCE609" s="138"/>
      <c r="XCF609" s="138"/>
      <c r="XCG609" s="138"/>
      <c r="XCH609" s="138"/>
      <c r="XCI609" s="138"/>
      <c r="XCJ609" s="138"/>
      <c r="XCK609" s="138"/>
      <c r="XCL609" s="138"/>
      <c r="XCM609" s="138"/>
      <c r="XCN609" s="138"/>
      <c r="XCO609" s="138"/>
      <c r="XCP609" s="138"/>
      <c r="XCQ609" s="138"/>
    </row>
    <row r="610" spans="16303:16319" s="143" customFormat="1">
      <c r="XCA610" s="138"/>
      <c r="XCB610" s="138"/>
      <c r="XCC610" s="138"/>
      <c r="XCD610" s="138"/>
      <c r="XCE610" s="138"/>
      <c r="XCF610" s="138"/>
      <c r="XCG610" s="138"/>
      <c r="XCH610" s="138"/>
      <c r="XCI610" s="138"/>
      <c r="XCJ610" s="138"/>
      <c r="XCK610" s="138"/>
      <c r="XCL610" s="138"/>
      <c r="XCM610" s="138"/>
      <c r="XCN610" s="138"/>
      <c r="XCO610" s="138"/>
      <c r="XCP610" s="138"/>
      <c r="XCQ610" s="138"/>
    </row>
    <row r="611" spans="16303:16319" s="143" customFormat="1">
      <c r="XCA611" s="138"/>
      <c r="XCB611" s="138"/>
      <c r="XCC611" s="138"/>
      <c r="XCD611" s="138"/>
      <c r="XCE611" s="138"/>
      <c r="XCF611" s="138"/>
      <c r="XCG611" s="138"/>
      <c r="XCH611" s="138"/>
      <c r="XCI611" s="138"/>
      <c r="XCJ611" s="138"/>
      <c r="XCK611" s="138"/>
      <c r="XCL611" s="138"/>
      <c r="XCM611" s="138"/>
      <c r="XCN611" s="138"/>
      <c r="XCO611" s="138"/>
      <c r="XCP611" s="138"/>
      <c r="XCQ611" s="138"/>
    </row>
    <row r="612" spans="16303:16319" s="143" customFormat="1">
      <c r="XCA612" s="138"/>
      <c r="XCB612" s="138"/>
      <c r="XCC612" s="138"/>
      <c r="XCD612" s="138"/>
      <c r="XCE612" s="138"/>
      <c r="XCF612" s="138"/>
      <c r="XCG612" s="138"/>
      <c r="XCH612" s="138"/>
      <c r="XCI612" s="138"/>
      <c r="XCJ612" s="138"/>
      <c r="XCK612" s="138"/>
      <c r="XCL612" s="138"/>
      <c r="XCM612" s="138"/>
      <c r="XCN612" s="138"/>
      <c r="XCO612" s="138"/>
      <c r="XCP612" s="138"/>
      <c r="XCQ612" s="138"/>
    </row>
    <row r="613" spans="16303:16319" s="143" customFormat="1">
      <c r="XCA613" s="138"/>
      <c r="XCB613" s="138"/>
      <c r="XCC613" s="138"/>
      <c r="XCD613" s="138"/>
      <c r="XCE613" s="138"/>
      <c r="XCF613" s="138"/>
      <c r="XCG613" s="138"/>
      <c r="XCH613" s="138"/>
      <c r="XCI613" s="138"/>
      <c r="XCJ613" s="138"/>
      <c r="XCK613" s="138"/>
      <c r="XCL613" s="138"/>
      <c r="XCM613" s="138"/>
      <c r="XCN613" s="138"/>
      <c r="XCO613" s="138"/>
      <c r="XCP613" s="138"/>
      <c r="XCQ613" s="138"/>
    </row>
    <row r="614" spans="16303:16319" s="143" customFormat="1">
      <c r="XCA614" s="138"/>
      <c r="XCB614" s="138"/>
      <c r="XCC614" s="138"/>
      <c r="XCD614" s="138"/>
      <c r="XCE614" s="138"/>
      <c r="XCF614" s="138"/>
      <c r="XCG614" s="138"/>
      <c r="XCH614" s="138"/>
      <c r="XCI614" s="138"/>
      <c r="XCJ614" s="138"/>
      <c r="XCK614" s="138"/>
      <c r="XCL614" s="138"/>
      <c r="XCM614" s="138"/>
      <c r="XCN614" s="138"/>
      <c r="XCO614" s="138"/>
      <c r="XCP614" s="138"/>
      <c r="XCQ614" s="138"/>
    </row>
    <row r="615" spans="16303:16319" s="143" customFormat="1">
      <c r="XCA615" s="138"/>
      <c r="XCB615" s="138"/>
      <c r="XCC615" s="138"/>
      <c r="XCD615" s="138"/>
      <c r="XCE615" s="138"/>
      <c r="XCF615" s="138"/>
      <c r="XCG615" s="138"/>
      <c r="XCH615" s="138"/>
      <c r="XCI615" s="138"/>
      <c r="XCJ615" s="138"/>
      <c r="XCK615" s="138"/>
      <c r="XCL615" s="138"/>
      <c r="XCM615" s="138"/>
      <c r="XCN615" s="138"/>
      <c r="XCO615" s="138"/>
      <c r="XCP615" s="138"/>
      <c r="XCQ615" s="138"/>
    </row>
    <row r="616" spans="16303:16319" s="143" customFormat="1">
      <c r="XCA616" s="138"/>
      <c r="XCB616" s="138"/>
      <c r="XCC616" s="138"/>
      <c r="XCD616" s="138"/>
      <c r="XCE616" s="138"/>
      <c r="XCF616" s="138"/>
      <c r="XCG616" s="138"/>
      <c r="XCH616" s="138"/>
      <c r="XCI616" s="138"/>
      <c r="XCJ616" s="138"/>
      <c r="XCK616" s="138"/>
      <c r="XCL616" s="138"/>
      <c r="XCM616" s="138"/>
      <c r="XCN616" s="138"/>
      <c r="XCO616" s="138"/>
      <c r="XCP616" s="138"/>
      <c r="XCQ616" s="138"/>
    </row>
    <row r="617" spans="16303:16319" s="143" customFormat="1">
      <c r="XCA617" s="138"/>
      <c r="XCB617" s="138"/>
      <c r="XCC617" s="138"/>
      <c r="XCD617" s="138"/>
      <c r="XCE617" s="138"/>
      <c r="XCF617" s="138"/>
      <c r="XCG617" s="138"/>
      <c r="XCH617" s="138"/>
      <c r="XCI617" s="138"/>
      <c r="XCJ617" s="138"/>
      <c r="XCK617" s="138"/>
      <c r="XCL617" s="138"/>
      <c r="XCM617" s="138"/>
      <c r="XCN617" s="138"/>
      <c r="XCO617" s="138"/>
      <c r="XCP617" s="138"/>
      <c r="XCQ617" s="138"/>
    </row>
    <row r="618" spans="16303:16319" s="143" customFormat="1">
      <c r="XCA618" s="138"/>
      <c r="XCB618" s="138"/>
      <c r="XCC618" s="138"/>
      <c r="XCD618" s="138"/>
      <c r="XCE618" s="138"/>
      <c r="XCF618" s="138"/>
      <c r="XCG618" s="138"/>
      <c r="XCH618" s="138"/>
      <c r="XCI618" s="138"/>
      <c r="XCJ618" s="138"/>
      <c r="XCK618" s="138"/>
      <c r="XCL618" s="138"/>
      <c r="XCM618" s="138"/>
      <c r="XCN618" s="138"/>
      <c r="XCO618" s="138"/>
      <c r="XCP618" s="138"/>
      <c r="XCQ618" s="138"/>
    </row>
    <row r="619" spans="16303:16319" s="143" customFormat="1">
      <c r="XCA619" s="138"/>
      <c r="XCB619" s="138"/>
      <c r="XCC619" s="138"/>
      <c r="XCD619" s="138"/>
      <c r="XCE619" s="138"/>
      <c r="XCF619" s="138"/>
      <c r="XCG619" s="138"/>
      <c r="XCH619" s="138"/>
      <c r="XCI619" s="138"/>
      <c r="XCJ619" s="138"/>
      <c r="XCK619" s="138"/>
      <c r="XCL619" s="138"/>
      <c r="XCM619" s="138"/>
      <c r="XCN619" s="138"/>
      <c r="XCO619" s="138"/>
      <c r="XCP619" s="138"/>
      <c r="XCQ619" s="138"/>
    </row>
    <row r="620" spans="16303:16319" s="143" customFormat="1">
      <c r="XCA620" s="138"/>
      <c r="XCB620" s="138"/>
      <c r="XCC620" s="138"/>
      <c r="XCD620" s="138"/>
      <c r="XCE620" s="138"/>
      <c r="XCF620" s="138"/>
      <c r="XCG620" s="138"/>
      <c r="XCH620" s="138"/>
      <c r="XCI620" s="138"/>
      <c r="XCJ620" s="138"/>
      <c r="XCK620" s="138"/>
      <c r="XCL620" s="138"/>
      <c r="XCM620" s="138"/>
      <c r="XCN620" s="138"/>
      <c r="XCO620" s="138"/>
      <c r="XCP620" s="138"/>
      <c r="XCQ620" s="138"/>
    </row>
    <row r="621" spans="16303:16319" s="143" customFormat="1">
      <c r="XCA621" s="138"/>
      <c r="XCB621" s="138"/>
      <c r="XCC621" s="138"/>
      <c r="XCD621" s="138"/>
      <c r="XCE621" s="138"/>
      <c r="XCF621" s="138"/>
      <c r="XCG621" s="138"/>
      <c r="XCH621" s="138"/>
      <c r="XCI621" s="138"/>
      <c r="XCJ621" s="138"/>
      <c r="XCK621" s="138"/>
      <c r="XCL621" s="138"/>
      <c r="XCM621" s="138"/>
      <c r="XCN621" s="138"/>
      <c r="XCO621" s="138"/>
      <c r="XCP621" s="138"/>
      <c r="XCQ621" s="138"/>
    </row>
    <row r="622" spans="16303:16319" s="143" customFormat="1">
      <c r="XCA622" s="138"/>
      <c r="XCB622" s="138"/>
      <c r="XCC622" s="138"/>
      <c r="XCD622" s="138"/>
      <c r="XCE622" s="138"/>
      <c r="XCF622" s="138"/>
      <c r="XCG622" s="138"/>
      <c r="XCH622" s="138"/>
      <c r="XCI622" s="138"/>
      <c r="XCJ622" s="138"/>
      <c r="XCK622" s="138"/>
      <c r="XCL622" s="138"/>
      <c r="XCM622" s="138"/>
      <c r="XCN622" s="138"/>
      <c r="XCO622" s="138"/>
      <c r="XCP622" s="138"/>
      <c r="XCQ622" s="138"/>
    </row>
    <row r="623" spans="16303:16319" s="143" customFormat="1">
      <c r="XCA623" s="138"/>
      <c r="XCB623" s="138"/>
      <c r="XCC623" s="138"/>
      <c r="XCD623" s="138"/>
      <c r="XCE623" s="138"/>
      <c r="XCF623" s="138"/>
      <c r="XCG623" s="138"/>
      <c r="XCH623" s="138"/>
      <c r="XCI623" s="138"/>
      <c r="XCJ623" s="138"/>
      <c r="XCK623" s="138"/>
      <c r="XCL623" s="138"/>
      <c r="XCM623" s="138"/>
      <c r="XCN623" s="138"/>
      <c r="XCO623" s="138"/>
      <c r="XCP623" s="138"/>
      <c r="XCQ623" s="138"/>
    </row>
    <row r="624" spans="16303:16319" s="143" customFormat="1">
      <c r="XCA624" s="138"/>
      <c r="XCB624" s="138"/>
      <c r="XCC624" s="138"/>
      <c r="XCD624" s="138"/>
      <c r="XCE624" s="138"/>
      <c r="XCF624" s="138"/>
      <c r="XCG624" s="138"/>
      <c r="XCH624" s="138"/>
      <c r="XCI624" s="138"/>
      <c r="XCJ624" s="138"/>
      <c r="XCK624" s="138"/>
      <c r="XCL624" s="138"/>
      <c r="XCM624" s="138"/>
      <c r="XCN624" s="138"/>
      <c r="XCO624" s="138"/>
      <c r="XCP624" s="138"/>
      <c r="XCQ624" s="138"/>
    </row>
    <row r="625" spans="16303:16319" s="143" customFormat="1">
      <c r="XCA625" s="138"/>
      <c r="XCB625" s="138"/>
      <c r="XCC625" s="138"/>
      <c r="XCD625" s="138"/>
      <c r="XCE625" s="138"/>
      <c r="XCF625" s="138"/>
      <c r="XCG625" s="138"/>
      <c r="XCH625" s="138"/>
      <c r="XCI625" s="138"/>
      <c r="XCJ625" s="138"/>
      <c r="XCK625" s="138"/>
      <c r="XCL625" s="138"/>
      <c r="XCM625" s="138"/>
      <c r="XCN625" s="138"/>
      <c r="XCO625" s="138"/>
      <c r="XCP625" s="138"/>
      <c r="XCQ625" s="138"/>
    </row>
    <row r="626" spans="16303:16319" s="143" customFormat="1">
      <c r="XCA626" s="138"/>
      <c r="XCB626" s="138"/>
      <c r="XCC626" s="138"/>
      <c r="XCD626" s="138"/>
      <c r="XCE626" s="138"/>
      <c r="XCF626" s="138"/>
      <c r="XCG626" s="138"/>
      <c r="XCH626" s="138"/>
      <c r="XCI626" s="138"/>
      <c r="XCJ626" s="138"/>
      <c r="XCK626" s="138"/>
      <c r="XCL626" s="138"/>
      <c r="XCM626" s="138"/>
      <c r="XCN626" s="138"/>
      <c r="XCO626" s="138"/>
      <c r="XCP626" s="138"/>
      <c r="XCQ626" s="138"/>
    </row>
    <row r="627" spans="16303:16319" s="143" customFormat="1">
      <c r="XCA627" s="138"/>
      <c r="XCB627" s="138"/>
      <c r="XCC627" s="138"/>
      <c r="XCD627" s="138"/>
      <c r="XCE627" s="138"/>
      <c r="XCF627" s="138"/>
      <c r="XCG627" s="138"/>
      <c r="XCH627" s="138"/>
      <c r="XCI627" s="138"/>
      <c r="XCJ627" s="138"/>
      <c r="XCK627" s="138"/>
      <c r="XCL627" s="138"/>
      <c r="XCM627" s="138"/>
      <c r="XCN627" s="138"/>
      <c r="XCO627" s="138"/>
      <c r="XCP627" s="138"/>
      <c r="XCQ627" s="138"/>
    </row>
    <row r="628" spans="16303:16319" s="143" customFormat="1">
      <c r="XCA628" s="138"/>
      <c r="XCB628" s="138"/>
      <c r="XCC628" s="138"/>
      <c r="XCD628" s="138"/>
      <c r="XCE628" s="138"/>
      <c r="XCF628" s="138"/>
      <c r="XCG628" s="138"/>
      <c r="XCH628" s="138"/>
      <c r="XCI628" s="138"/>
      <c r="XCJ628" s="138"/>
      <c r="XCK628" s="138"/>
      <c r="XCL628" s="138"/>
      <c r="XCM628" s="138"/>
      <c r="XCN628" s="138"/>
      <c r="XCO628" s="138"/>
      <c r="XCP628" s="138"/>
      <c r="XCQ628" s="138"/>
    </row>
    <row r="629" spans="16303:16319" s="143" customFormat="1">
      <c r="XCA629" s="138"/>
      <c r="XCB629" s="138"/>
      <c r="XCC629" s="138"/>
      <c r="XCD629" s="138"/>
      <c r="XCE629" s="138"/>
      <c r="XCF629" s="138"/>
      <c r="XCG629" s="138"/>
      <c r="XCH629" s="138"/>
      <c r="XCI629" s="138"/>
      <c r="XCJ629" s="138"/>
      <c r="XCK629" s="138"/>
      <c r="XCL629" s="138"/>
      <c r="XCM629" s="138"/>
      <c r="XCN629" s="138"/>
      <c r="XCO629" s="138"/>
      <c r="XCP629" s="138"/>
      <c r="XCQ629" s="138"/>
    </row>
    <row r="630" spans="16303:16319" s="143" customFormat="1">
      <c r="XCA630" s="138"/>
      <c r="XCB630" s="138"/>
      <c r="XCC630" s="138"/>
      <c r="XCD630" s="138"/>
      <c r="XCE630" s="138"/>
      <c r="XCF630" s="138"/>
      <c r="XCG630" s="138"/>
      <c r="XCH630" s="138"/>
      <c r="XCI630" s="138"/>
      <c r="XCJ630" s="138"/>
      <c r="XCK630" s="138"/>
      <c r="XCL630" s="138"/>
      <c r="XCM630" s="138"/>
      <c r="XCN630" s="138"/>
      <c r="XCO630" s="138"/>
      <c r="XCP630" s="138"/>
      <c r="XCQ630" s="138"/>
    </row>
    <row r="631" spans="16303:16319" s="143" customFormat="1">
      <c r="XCA631" s="138"/>
      <c r="XCB631" s="138"/>
      <c r="XCC631" s="138"/>
      <c r="XCD631" s="138"/>
      <c r="XCE631" s="138"/>
      <c r="XCF631" s="138"/>
      <c r="XCG631" s="138"/>
      <c r="XCH631" s="138"/>
      <c r="XCI631" s="138"/>
      <c r="XCJ631" s="138"/>
      <c r="XCK631" s="138"/>
      <c r="XCL631" s="138"/>
      <c r="XCM631" s="138"/>
      <c r="XCN631" s="138"/>
      <c r="XCO631" s="138"/>
      <c r="XCP631" s="138"/>
      <c r="XCQ631" s="138"/>
    </row>
    <row r="632" spans="16303:16319" s="143" customFormat="1">
      <c r="XCA632" s="138"/>
      <c r="XCB632" s="138"/>
      <c r="XCC632" s="138"/>
      <c r="XCD632" s="138"/>
      <c r="XCE632" s="138"/>
      <c r="XCF632" s="138"/>
      <c r="XCG632" s="138"/>
      <c r="XCH632" s="138"/>
      <c r="XCI632" s="138"/>
      <c r="XCJ632" s="138"/>
      <c r="XCK632" s="138"/>
      <c r="XCL632" s="138"/>
      <c r="XCM632" s="138"/>
      <c r="XCN632" s="138"/>
      <c r="XCO632" s="138"/>
      <c r="XCP632" s="138"/>
      <c r="XCQ632" s="138"/>
    </row>
    <row r="633" spans="16303:16319" s="143" customFormat="1">
      <c r="XCA633" s="138"/>
      <c r="XCB633" s="138"/>
      <c r="XCC633" s="138"/>
      <c r="XCD633" s="138"/>
      <c r="XCE633" s="138"/>
      <c r="XCF633" s="138"/>
      <c r="XCG633" s="138"/>
      <c r="XCH633" s="138"/>
      <c r="XCI633" s="138"/>
      <c r="XCJ633" s="138"/>
      <c r="XCK633" s="138"/>
      <c r="XCL633" s="138"/>
      <c r="XCM633" s="138"/>
      <c r="XCN633" s="138"/>
      <c r="XCO633" s="138"/>
      <c r="XCP633" s="138"/>
      <c r="XCQ633" s="138"/>
    </row>
    <row r="634" spans="16303:16319" s="143" customFormat="1">
      <c r="XCA634" s="138"/>
      <c r="XCB634" s="138"/>
      <c r="XCC634" s="138"/>
      <c r="XCD634" s="138"/>
      <c r="XCE634" s="138"/>
      <c r="XCF634" s="138"/>
      <c r="XCG634" s="138"/>
      <c r="XCH634" s="138"/>
      <c r="XCI634" s="138"/>
      <c r="XCJ634" s="138"/>
      <c r="XCK634" s="138"/>
      <c r="XCL634" s="138"/>
      <c r="XCM634" s="138"/>
      <c r="XCN634" s="138"/>
      <c r="XCO634" s="138"/>
      <c r="XCP634" s="138"/>
      <c r="XCQ634" s="138"/>
    </row>
    <row r="635" spans="16303:16319" s="143" customFormat="1">
      <c r="XCA635" s="138"/>
      <c r="XCB635" s="138"/>
      <c r="XCC635" s="138"/>
      <c r="XCD635" s="138"/>
      <c r="XCE635" s="138"/>
      <c r="XCF635" s="138"/>
      <c r="XCG635" s="138"/>
      <c r="XCH635" s="138"/>
      <c r="XCI635" s="138"/>
      <c r="XCJ635" s="138"/>
      <c r="XCK635" s="138"/>
      <c r="XCL635" s="138"/>
      <c r="XCM635" s="138"/>
      <c r="XCN635" s="138"/>
      <c r="XCO635" s="138"/>
      <c r="XCP635" s="138"/>
      <c r="XCQ635" s="138"/>
    </row>
    <row r="636" spans="16303:16319" s="143" customFormat="1">
      <c r="XCA636" s="138"/>
      <c r="XCB636" s="138"/>
      <c r="XCC636" s="138"/>
      <c r="XCD636" s="138"/>
      <c r="XCE636" s="138"/>
      <c r="XCF636" s="138"/>
      <c r="XCG636" s="138"/>
      <c r="XCH636" s="138"/>
      <c r="XCI636" s="138"/>
      <c r="XCJ636" s="138"/>
      <c r="XCK636" s="138"/>
      <c r="XCL636" s="138"/>
      <c r="XCM636" s="138"/>
      <c r="XCN636" s="138"/>
      <c r="XCO636" s="138"/>
      <c r="XCP636" s="138"/>
      <c r="XCQ636" s="138"/>
    </row>
    <row r="637" spans="16303:16319" s="143" customFormat="1">
      <c r="XCA637" s="138"/>
      <c r="XCB637" s="138"/>
      <c r="XCC637" s="138"/>
      <c r="XCD637" s="138"/>
      <c r="XCE637" s="138"/>
      <c r="XCF637" s="138"/>
      <c r="XCG637" s="138"/>
      <c r="XCH637" s="138"/>
      <c r="XCI637" s="138"/>
      <c r="XCJ637" s="138"/>
      <c r="XCK637" s="138"/>
      <c r="XCL637" s="138"/>
      <c r="XCM637" s="138"/>
      <c r="XCN637" s="138"/>
      <c r="XCO637" s="138"/>
      <c r="XCP637" s="138"/>
      <c r="XCQ637" s="138"/>
    </row>
    <row r="638" spans="16303:16319" s="143" customFormat="1">
      <c r="XCA638" s="138"/>
      <c r="XCB638" s="138"/>
      <c r="XCC638" s="138"/>
      <c r="XCD638" s="138"/>
      <c r="XCE638" s="138"/>
      <c r="XCF638" s="138"/>
      <c r="XCG638" s="138"/>
      <c r="XCH638" s="138"/>
      <c r="XCI638" s="138"/>
      <c r="XCJ638" s="138"/>
      <c r="XCK638" s="138"/>
      <c r="XCL638" s="138"/>
      <c r="XCM638" s="138"/>
      <c r="XCN638" s="138"/>
      <c r="XCO638" s="138"/>
      <c r="XCP638" s="138"/>
      <c r="XCQ638" s="138"/>
    </row>
    <row r="639" spans="16303:16319" s="143" customFormat="1">
      <c r="XCA639" s="138"/>
      <c r="XCB639" s="138"/>
      <c r="XCC639" s="138"/>
      <c r="XCD639" s="138"/>
      <c r="XCE639" s="138"/>
      <c r="XCF639" s="138"/>
      <c r="XCG639" s="138"/>
      <c r="XCH639" s="138"/>
      <c r="XCI639" s="138"/>
      <c r="XCJ639" s="138"/>
      <c r="XCK639" s="138"/>
      <c r="XCL639" s="138"/>
      <c r="XCM639" s="138"/>
      <c r="XCN639" s="138"/>
      <c r="XCO639" s="138"/>
      <c r="XCP639" s="138"/>
      <c r="XCQ639" s="138"/>
    </row>
    <row r="640" spans="16303:16319" s="143" customFormat="1">
      <c r="XCA640" s="138"/>
      <c r="XCB640" s="138"/>
      <c r="XCC640" s="138"/>
      <c r="XCD640" s="138"/>
      <c r="XCE640" s="138"/>
      <c r="XCF640" s="138"/>
      <c r="XCG640" s="138"/>
      <c r="XCH640" s="138"/>
      <c r="XCI640" s="138"/>
      <c r="XCJ640" s="138"/>
      <c r="XCK640" s="138"/>
      <c r="XCL640" s="138"/>
      <c r="XCM640" s="138"/>
      <c r="XCN640" s="138"/>
      <c r="XCO640" s="138"/>
      <c r="XCP640" s="138"/>
      <c r="XCQ640" s="138"/>
    </row>
    <row r="641" spans="16303:16319" s="143" customFormat="1">
      <c r="XCA641" s="138"/>
      <c r="XCB641" s="138"/>
      <c r="XCC641" s="138"/>
      <c r="XCD641" s="138"/>
      <c r="XCE641" s="138"/>
      <c r="XCF641" s="138"/>
      <c r="XCG641" s="138"/>
      <c r="XCH641" s="138"/>
      <c r="XCI641" s="138"/>
      <c r="XCJ641" s="138"/>
      <c r="XCK641" s="138"/>
      <c r="XCL641" s="138"/>
      <c r="XCM641" s="138"/>
      <c r="XCN641" s="138"/>
      <c r="XCO641" s="138"/>
      <c r="XCP641" s="138"/>
      <c r="XCQ641" s="138"/>
    </row>
    <row r="642" spans="16303:16319" s="143" customFormat="1">
      <c r="XCA642" s="138"/>
      <c r="XCB642" s="138"/>
      <c r="XCC642" s="138"/>
      <c r="XCD642" s="138"/>
      <c r="XCE642" s="138"/>
      <c r="XCF642" s="138"/>
      <c r="XCG642" s="138"/>
      <c r="XCH642" s="138"/>
      <c r="XCI642" s="138"/>
      <c r="XCJ642" s="138"/>
      <c r="XCK642" s="138"/>
      <c r="XCL642" s="138"/>
      <c r="XCM642" s="138"/>
      <c r="XCN642" s="138"/>
      <c r="XCO642" s="138"/>
      <c r="XCP642" s="138"/>
      <c r="XCQ642" s="138"/>
    </row>
    <row r="643" spans="16303:16319" s="143" customFormat="1">
      <c r="XCA643" s="138"/>
      <c r="XCB643" s="138"/>
      <c r="XCC643" s="138"/>
      <c r="XCD643" s="138"/>
      <c r="XCE643" s="138"/>
      <c r="XCF643" s="138"/>
      <c r="XCG643" s="138"/>
      <c r="XCH643" s="138"/>
      <c r="XCI643" s="138"/>
      <c r="XCJ643" s="138"/>
      <c r="XCK643" s="138"/>
      <c r="XCL643" s="138"/>
      <c r="XCM643" s="138"/>
      <c r="XCN643" s="138"/>
      <c r="XCO643" s="138"/>
      <c r="XCP643" s="138"/>
      <c r="XCQ643" s="138"/>
    </row>
    <row r="644" spans="16303:16319" s="143" customFormat="1">
      <c r="XCA644" s="138"/>
      <c r="XCB644" s="138"/>
      <c r="XCC644" s="138"/>
      <c r="XCD644" s="138"/>
      <c r="XCE644" s="138"/>
      <c r="XCF644" s="138"/>
      <c r="XCG644" s="138"/>
      <c r="XCH644" s="138"/>
      <c r="XCI644" s="138"/>
      <c r="XCJ644" s="138"/>
      <c r="XCK644" s="138"/>
      <c r="XCL644" s="138"/>
      <c r="XCM644" s="138"/>
      <c r="XCN644" s="138"/>
      <c r="XCO644" s="138"/>
      <c r="XCP644" s="138"/>
      <c r="XCQ644" s="138"/>
    </row>
    <row r="645" spans="16303:16319" s="143" customFormat="1">
      <c r="XCA645" s="138"/>
      <c r="XCB645" s="138"/>
      <c r="XCC645" s="138"/>
      <c r="XCD645" s="138"/>
      <c r="XCE645" s="138"/>
      <c r="XCF645" s="138"/>
      <c r="XCG645" s="138"/>
      <c r="XCH645" s="138"/>
      <c r="XCI645" s="138"/>
      <c r="XCJ645" s="138"/>
      <c r="XCK645" s="138"/>
      <c r="XCL645" s="138"/>
      <c r="XCM645" s="138"/>
      <c r="XCN645" s="138"/>
      <c r="XCO645" s="138"/>
      <c r="XCP645" s="138"/>
      <c r="XCQ645" s="138"/>
    </row>
    <row r="646" spans="16303:16319" s="143" customFormat="1">
      <c r="XCA646" s="138"/>
      <c r="XCB646" s="138"/>
      <c r="XCC646" s="138"/>
      <c r="XCD646" s="138"/>
      <c r="XCE646" s="138"/>
      <c r="XCF646" s="138"/>
      <c r="XCG646" s="138"/>
      <c r="XCH646" s="138"/>
      <c r="XCI646" s="138"/>
      <c r="XCJ646" s="138"/>
      <c r="XCK646" s="138"/>
      <c r="XCL646" s="138"/>
      <c r="XCM646" s="138"/>
      <c r="XCN646" s="138"/>
      <c r="XCO646" s="138"/>
      <c r="XCP646" s="138"/>
      <c r="XCQ646" s="138"/>
    </row>
    <row r="647" spans="16303:16319" s="143" customFormat="1">
      <c r="XCA647" s="138"/>
      <c r="XCB647" s="138"/>
      <c r="XCC647" s="138"/>
      <c r="XCD647" s="138"/>
      <c r="XCE647" s="138"/>
      <c r="XCF647" s="138"/>
      <c r="XCG647" s="138"/>
      <c r="XCH647" s="138"/>
      <c r="XCI647" s="138"/>
      <c r="XCJ647" s="138"/>
      <c r="XCK647" s="138"/>
      <c r="XCL647" s="138"/>
      <c r="XCM647" s="138"/>
      <c r="XCN647" s="138"/>
      <c r="XCO647" s="138"/>
      <c r="XCP647" s="138"/>
      <c r="XCQ647" s="138"/>
    </row>
    <row r="648" spans="16303:16319" s="143" customFormat="1">
      <c r="XCA648" s="138"/>
      <c r="XCB648" s="138"/>
      <c r="XCC648" s="138"/>
      <c r="XCD648" s="138"/>
      <c r="XCE648" s="138"/>
      <c r="XCF648" s="138"/>
      <c r="XCG648" s="138"/>
      <c r="XCH648" s="138"/>
      <c r="XCI648" s="138"/>
      <c r="XCJ648" s="138"/>
      <c r="XCK648" s="138"/>
      <c r="XCL648" s="138"/>
      <c r="XCM648" s="138"/>
      <c r="XCN648" s="138"/>
      <c r="XCO648" s="138"/>
      <c r="XCP648" s="138"/>
      <c r="XCQ648" s="138"/>
    </row>
    <row r="649" spans="16303:16319" s="143" customFormat="1">
      <c r="XCA649" s="138"/>
      <c r="XCB649" s="138"/>
      <c r="XCC649" s="138"/>
      <c r="XCD649" s="138"/>
      <c r="XCE649" s="138"/>
      <c r="XCF649" s="138"/>
      <c r="XCG649" s="138"/>
      <c r="XCH649" s="138"/>
      <c r="XCI649" s="138"/>
      <c r="XCJ649" s="138"/>
      <c r="XCK649" s="138"/>
      <c r="XCL649" s="138"/>
      <c r="XCM649" s="138"/>
      <c r="XCN649" s="138"/>
      <c r="XCO649" s="138"/>
      <c r="XCP649" s="138"/>
      <c r="XCQ649" s="138"/>
    </row>
    <row r="650" spans="16303:16319" s="143" customFormat="1">
      <c r="XCA650" s="138"/>
      <c r="XCB650" s="138"/>
      <c r="XCC650" s="138"/>
      <c r="XCD650" s="138"/>
      <c r="XCE650" s="138"/>
      <c r="XCF650" s="138"/>
      <c r="XCG650" s="138"/>
      <c r="XCH650" s="138"/>
      <c r="XCI650" s="138"/>
      <c r="XCJ650" s="138"/>
      <c r="XCK650" s="138"/>
      <c r="XCL650" s="138"/>
      <c r="XCM650" s="138"/>
      <c r="XCN650" s="138"/>
      <c r="XCO650" s="138"/>
      <c r="XCP650" s="138"/>
      <c r="XCQ650" s="138"/>
    </row>
    <row r="651" spans="16303:16319" s="143" customFormat="1">
      <c r="XCA651" s="138"/>
      <c r="XCB651" s="138"/>
      <c r="XCC651" s="138"/>
      <c r="XCD651" s="138"/>
      <c r="XCE651" s="138"/>
      <c r="XCF651" s="138"/>
      <c r="XCG651" s="138"/>
      <c r="XCH651" s="138"/>
      <c r="XCI651" s="138"/>
      <c r="XCJ651" s="138"/>
      <c r="XCK651" s="138"/>
      <c r="XCL651" s="138"/>
      <c r="XCM651" s="138"/>
      <c r="XCN651" s="138"/>
      <c r="XCO651" s="138"/>
      <c r="XCP651" s="138"/>
      <c r="XCQ651" s="138"/>
    </row>
    <row r="652" spans="16303:16319" s="143" customFormat="1">
      <c r="XCA652" s="138"/>
      <c r="XCB652" s="138"/>
      <c r="XCC652" s="138"/>
      <c r="XCD652" s="138"/>
      <c r="XCE652" s="138"/>
      <c r="XCF652" s="138"/>
      <c r="XCG652" s="138"/>
      <c r="XCH652" s="138"/>
      <c r="XCI652" s="138"/>
      <c r="XCJ652" s="138"/>
      <c r="XCK652" s="138"/>
      <c r="XCL652" s="138"/>
      <c r="XCM652" s="138"/>
      <c r="XCN652" s="138"/>
      <c r="XCO652" s="138"/>
      <c r="XCP652" s="138"/>
      <c r="XCQ652" s="138"/>
    </row>
    <row r="653" spans="16303:16319" s="143" customFormat="1">
      <c r="XCA653" s="138"/>
      <c r="XCB653" s="138"/>
      <c r="XCC653" s="138"/>
      <c r="XCD653" s="138"/>
      <c r="XCE653" s="138"/>
      <c r="XCF653" s="138"/>
      <c r="XCG653" s="138"/>
      <c r="XCH653" s="138"/>
      <c r="XCI653" s="138"/>
      <c r="XCJ653" s="138"/>
      <c r="XCK653" s="138"/>
      <c r="XCL653" s="138"/>
      <c r="XCM653" s="138"/>
      <c r="XCN653" s="138"/>
      <c r="XCO653" s="138"/>
      <c r="XCP653" s="138"/>
      <c r="XCQ653" s="138"/>
    </row>
    <row r="654" spans="16303:16319" s="143" customFormat="1">
      <c r="XCA654" s="138"/>
      <c r="XCB654" s="138"/>
      <c r="XCC654" s="138"/>
      <c r="XCD654" s="138"/>
      <c r="XCE654" s="138"/>
      <c r="XCF654" s="138"/>
      <c r="XCG654" s="138"/>
      <c r="XCH654" s="138"/>
      <c r="XCI654" s="138"/>
      <c r="XCJ654" s="138"/>
      <c r="XCK654" s="138"/>
      <c r="XCL654" s="138"/>
      <c r="XCM654" s="138"/>
      <c r="XCN654" s="138"/>
      <c r="XCO654" s="138"/>
      <c r="XCP654" s="138"/>
      <c r="XCQ654" s="138"/>
    </row>
    <row r="655" spans="16303:16319" s="143" customFormat="1">
      <c r="XCA655" s="138"/>
      <c r="XCB655" s="138"/>
      <c r="XCC655" s="138"/>
      <c r="XCD655" s="138"/>
      <c r="XCE655" s="138"/>
      <c r="XCF655" s="138"/>
      <c r="XCG655" s="138"/>
      <c r="XCH655" s="138"/>
      <c r="XCI655" s="138"/>
      <c r="XCJ655" s="138"/>
      <c r="XCK655" s="138"/>
      <c r="XCL655" s="138"/>
      <c r="XCM655" s="138"/>
      <c r="XCN655" s="138"/>
      <c r="XCO655" s="138"/>
      <c r="XCP655" s="138"/>
      <c r="XCQ655" s="138"/>
    </row>
    <row r="656" spans="16303:16319" s="143" customFormat="1">
      <c r="XCA656" s="138"/>
      <c r="XCB656" s="138"/>
      <c r="XCC656" s="138"/>
      <c r="XCD656" s="138"/>
      <c r="XCE656" s="138"/>
      <c r="XCF656" s="138"/>
      <c r="XCG656" s="138"/>
      <c r="XCH656" s="138"/>
      <c r="XCI656" s="138"/>
      <c r="XCJ656" s="138"/>
      <c r="XCK656" s="138"/>
      <c r="XCL656" s="138"/>
      <c r="XCM656" s="138"/>
      <c r="XCN656" s="138"/>
      <c r="XCO656" s="138"/>
      <c r="XCP656" s="138"/>
      <c r="XCQ656" s="138"/>
    </row>
    <row r="657" spans="16303:16319" s="143" customFormat="1">
      <c r="XCA657" s="138"/>
      <c r="XCB657" s="138"/>
      <c r="XCC657" s="138"/>
      <c r="XCD657" s="138"/>
      <c r="XCE657" s="138"/>
      <c r="XCF657" s="138"/>
      <c r="XCG657" s="138"/>
      <c r="XCH657" s="138"/>
      <c r="XCI657" s="138"/>
      <c r="XCJ657" s="138"/>
      <c r="XCK657" s="138"/>
      <c r="XCL657" s="138"/>
      <c r="XCM657" s="138"/>
      <c r="XCN657" s="138"/>
      <c r="XCO657" s="138"/>
      <c r="XCP657" s="138"/>
      <c r="XCQ657" s="138"/>
    </row>
    <row r="658" spans="16303:16319" s="143" customFormat="1">
      <c r="XCA658" s="138"/>
      <c r="XCB658" s="138"/>
      <c r="XCC658" s="138"/>
      <c r="XCD658" s="138"/>
      <c r="XCE658" s="138"/>
      <c r="XCF658" s="138"/>
      <c r="XCG658" s="138"/>
      <c r="XCH658" s="138"/>
      <c r="XCI658" s="138"/>
      <c r="XCJ658" s="138"/>
      <c r="XCK658" s="138"/>
      <c r="XCL658" s="138"/>
      <c r="XCM658" s="138"/>
      <c r="XCN658" s="138"/>
      <c r="XCO658" s="138"/>
      <c r="XCP658" s="138"/>
      <c r="XCQ658" s="138"/>
    </row>
    <row r="659" spans="16303:16319" s="143" customFormat="1">
      <c r="XCA659" s="138"/>
      <c r="XCB659" s="138"/>
      <c r="XCC659" s="138"/>
      <c r="XCD659" s="138"/>
      <c r="XCE659" s="138"/>
      <c r="XCF659" s="138"/>
      <c r="XCG659" s="138"/>
      <c r="XCH659" s="138"/>
      <c r="XCI659" s="138"/>
      <c r="XCJ659" s="138"/>
      <c r="XCK659" s="138"/>
      <c r="XCL659" s="138"/>
      <c r="XCM659" s="138"/>
      <c r="XCN659" s="138"/>
      <c r="XCO659" s="138"/>
      <c r="XCP659" s="138"/>
      <c r="XCQ659" s="138"/>
    </row>
    <row r="660" spans="16303:16319" s="143" customFormat="1">
      <c r="XCA660" s="138"/>
      <c r="XCB660" s="138"/>
      <c r="XCC660" s="138"/>
      <c r="XCD660" s="138"/>
      <c r="XCE660" s="138"/>
      <c r="XCF660" s="138"/>
      <c r="XCG660" s="138"/>
      <c r="XCH660" s="138"/>
      <c r="XCI660" s="138"/>
      <c r="XCJ660" s="138"/>
      <c r="XCK660" s="138"/>
      <c r="XCL660" s="138"/>
      <c r="XCM660" s="138"/>
      <c r="XCN660" s="138"/>
      <c r="XCO660" s="138"/>
      <c r="XCP660" s="138"/>
      <c r="XCQ660" s="138"/>
    </row>
    <row r="661" spans="16303:16319" s="143" customFormat="1">
      <c r="XCA661" s="138"/>
      <c r="XCB661" s="138"/>
      <c r="XCC661" s="138"/>
      <c r="XCD661" s="138"/>
      <c r="XCE661" s="138"/>
      <c r="XCF661" s="138"/>
      <c r="XCG661" s="138"/>
      <c r="XCH661" s="138"/>
      <c r="XCI661" s="138"/>
      <c r="XCJ661" s="138"/>
      <c r="XCK661" s="138"/>
      <c r="XCL661" s="138"/>
      <c r="XCM661" s="138"/>
      <c r="XCN661" s="138"/>
      <c r="XCO661" s="138"/>
      <c r="XCP661" s="138"/>
      <c r="XCQ661" s="138"/>
    </row>
    <row r="662" spans="16303:16319" s="143" customFormat="1">
      <c r="XCA662" s="138"/>
      <c r="XCB662" s="138"/>
      <c r="XCC662" s="138"/>
      <c r="XCD662" s="138"/>
      <c r="XCE662" s="138"/>
      <c r="XCF662" s="138"/>
      <c r="XCG662" s="138"/>
      <c r="XCH662" s="138"/>
      <c r="XCI662" s="138"/>
      <c r="XCJ662" s="138"/>
      <c r="XCK662" s="138"/>
      <c r="XCL662" s="138"/>
      <c r="XCM662" s="138"/>
      <c r="XCN662" s="138"/>
      <c r="XCO662" s="138"/>
      <c r="XCP662" s="138"/>
      <c r="XCQ662" s="138"/>
    </row>
    <row r="663" spans="16303:16319" s="143" customFormat="1">
      <c r="XCA663" s="138"/>
      <c r="XCB663" s="138"/>
      <c r="XCC663" s="138"/>
      <c r="XCD663" s="138"/>
      <c r="XCE663" s="138"/>
      <c r="XCF663" s="138"/>
      <c r="XCG663" s="138"/>
      <c r="XCH663" s="138"/>
      <c r="XCI663" s="138"/>
      <c r="XCJ663" s="138"/>
      <c r="XCK663" s="138"/>
      <c r="XCL663" s="138"/>
      <c r="XCM663" s="138"/>
      <c r="XCN663" s="138"/>
      <c r="XCO663" s="138"/>
      <c r="XCP663" s="138"/>
      <c r="XCQ663" s="138"/>
    </row>
    <row r="664" spans="16303:16319" s="143" customFormat="1">
      <c r="XCA664" s="138"/>
      <c r="XCB664" s="138"/>
      <c r="XCC664" s="138"/>
      <c r="XCD664" s="138"/>
      <c r="XCE664" s="138"/>
      <c r="XCF664" s="138"/>
      <c r="XCG664" s="138"/>
      <c r="XCH664" s="138"/>
      <c r="XCI664" s="138"/>
      <c r="XCJ664" s="138"/>
      <c r="XCK664" s="138"/>
      <c r="XCL664" s="138"/>
      <c r="XCM664" s="138"/>
      <c r="XCN664" s="138"/>
      <c r="XCO664" s="138"/>
      <c r="XCP664" s="138"/>
      <c r="XCQ664" s="138"/>
    </row>
    <row r="665" spans="16303:16319" s="143" customFormat="1">
      <c r="XCA665" s="138"/>
      <c r="XCB665" s="138"/>
      <c r="XCC665" s="138"/>
      <c r="XCD665" s="138"/>
      <c r="XCE665" s="138"/>
      <c r="XCF665" s="138"/>
      <c r="XCG665" s="138"/>
      <c r="XCH665" s="138"/>
      <c r="XCI665" s="138"/>
      <c r="XCJ665" s="138"/>
      <c r="XCK665" s="138"/>
      <c r="XCL665" s="138"/>
      <c r="XCM665" s="138"/>
      <c r="XCN665" s="138"/>
      <c r="XCO665" s="138"/>
      <c r="XCP665" s="138"/>
      <c r="XCQ665" s="138"/>
    </row>
    <row r="666" spans="16303:16319" s="143" customFormat="1">
      <c r="XCA666" s="138"/>
      <c r="XCB666" s="138"/>
      <c r="XCC666" s="138"/>
      <c r="XCD666" s="138"/>
      <c r="XCE666" s="138"/>
      <c r="XCF666" s="138"/>
      <c r="XCG666" s="138"/>
      <c r="XCH666" s="138"/>
      <c r="XCI666" s="138"/>
      <c r="XCJ666" s="138"/>
      <c r="XCK666" s="138"/>
      <c r="XCL666" s="138"/>
      <c r="XCM666" s="138"/>
      <c r="XCN666" s="138"/>
      <c r="XCO666" s="138"/>
      <c r="XCP666" s="138"/>
      <c r="XCQ666" s="138"/>
    </row>
    <row r="667" spans="16303:16319" s="143" customFormat="1">
      <c r="XCA667" s="138"/>
      <c r="XCB667" s="138"/>
      <c r="XCC667" s="138"/>
      <c r="XCD667" s="138"/>
      <c r="XCE667" s="138"/>
      <c r="XCF667" s="138"/>
      <c r="XCG667" s="138"/>
      <c r="XCH667" s="138"/>
      <c r="XCI667" s="138"/>
      <c r="XCJ667" s="138"/>
      <c r="XCK667" s="138"/>
      <c r="XCL667" s="138"/>
      <c r="XCM667" s="138"/>
      <c r="XCN667" s="138"/>
      <c r="XCO667" s="138"/>
      <c r="XCP667" s="138"/>
      <c r="XCQ667" s="138"/>
    </row>
    <row r="668" spans="16303:16319" s="143" customFormat="1">
      <c r="XCA668" s="138"/>
      <c r="XCB668" s="138"/>
      <c r="XCC668" s="138"/>
      <c r="XCD668" s="138"/>
      <c r="XCE668" s="138"/>
      <c r="XCF668" s="138"/>
      <c r="XCG668" s="138"/>
      <c r="XCH668" s="138"/>
      <c r="XCI668" s="138"/>
      <c r="XCJ668" s="138"/>
      <c r="XCK668" s="138"/>
      <c r="XCL668" s="138"/>
      <c r="XCM668" s="138"/>
      <c r="XCN668" s="138"/>
      <c r="XCO668" s="138"/>
      <c r="XCP668" s="138"/>
      <c r="XCQ668" s="138"/>
    </row>
    <row r="669" spans="16303:16319" s="143" customFormat="1">
      <c r="XCA669" s="138"/>
      <c r="XCB669" s="138"/>
      <c r="XCC669" s="138"/>
      <c r="XCD669" s="138"/>
      <c r="XCE669" s="138"/>
      <c r="XCF669" s="138"/>
      <c r="XCG669" s="138"/>
      <c r="XCH669" s="138"/>
      <c r="XCI669" s="138"/>
      <c r="XCJ669" s="138"/>
      <c r="XCK669" s="138"/>
      <c r="XCL669" s="138"/>
      <c r="XCM669" s="138"/>
      <c r="XCN669" s="138"/>
      <c r="XCO669" s="138"/>
      <c r="XCP669" s="138"/>
      <c r="XCQ669" s="138"/>
    </row>
    <row r="670" spans="16303:16319" s="143" customFormat="1">
      <c r="XCA670" s="138"/>
      <c r="XCB670" s="138"/>
      <c r="XCC670" s="138"/>
      <c r="XCD670" s="138"/>
      <c r="XCE670" s="138"/>
      <c r="XCF670" s="138"/>
      <c r="XCG670" s="138"/>
      <c r="XCH670" s="138"/>
      <c r="XCI670" s="138"/>
      <c r="XCJ670" s="138"/>
      <c r="XCK670" s="138"/>
      <c r="XCL670" s="138"/>
      <c r="XCM670" s="138"/>
      <c r="XCN670" s="138"/>
      <c r="XCO670" s="138"/>
      <c r="XCP670" s="138"/>
      <c r="XCQ670" s="138"/>
    </row>
    <row r="671" spans="16303:16319" s="143" customFormat="1">
      <c r="XCA671" s="138"/>
      <c r="XCB671" s="138"/>
      <c r="XCC671" s="138"/>
      <c r="XCD671" s="138"/>
      <c r="XCE671" s="138"/>
      <c r="XCF671" s="138"/>
      <c r="XCG671" s="138"/>
      <c r="XCH671" s="138"/>
      <c r="XCI671" s="138"/>
      <c r="XCJ671" s="138"/>
      <c r="XCK671" s="138"/>
      <c r="XCL671" s="138"/>
      <c r="XCM671" s="138"/>
      <c r="XCN671" s="138"/>
      <c r="XCO671" s="138"/>
      <c r="XCP671" s="138"/>
      <c r="XCQ671" s="138"/>
    </row>
    <row r="672" spans="16303:16319" s="143" customFormat="1">
      <c r="XCA672" s="138"/>
      <c r="XCB672" s="138"/>
      <c r="XCC672" s="138"/>
      <c r="XCD672" s="138"/>
      <c r="XCE672" s="138"/>
      <c r="XCF672" s="138"/>
      <c r="XCG672" s="138"/>
      <c r="XCH672" s="138"/>
      <c r="XCI672" s="138"/>
      <c r="XCJ672" s="138"/>
      <c r="XCK672" s="138"/>
      <c r="XCL672" s="138"/>
      <c r="XCM672" s="138"/>
      <c r="XCN672" s="138"/>
      <c r="XCO672" s="138"/>
      <c r="XCP672" s="138"/>
      <c r="XCQ672" s="138"/>
    </row>
    <row r="673" spans="16303:16319" s="143" customFormat="1">
      <c r="XCA673" s="138"/>
      <c r="XCB673" s="138"/>
      <c r="XCC673" s="138"/>
      <c r="XCD673" s="138"/>
      <c r="XCE673" s="138"/>
      <c r="XCF673" s="138"/>
      <c r="XCG673" s="138"/>
      <c r="XCH673" s="138"/>
      <c r="XCI673" s="138"/>
      <c r="XCJ673" s="138"/>
      <c r="XCK673" s="138"/>
      <c r="XCL673" s="138"/>
      <c r="XCM673" s="138"/>
      <c r="XCN673" s="138"/>
      <c r="XCO673" s="138"/>
      <c r="XCP673" s="138"/>
      <c r="XCQ673" s="138"/>
    </row>
    <row r="674" spans="16303:16319" s="143" customFormat="1">
      <c r="XCA674" s="138"/>
      <c r="XCB674" s="138"/>
      <c r="XCC674" s="138"/>
      <c r="XCD674" s="138"/>
      <c r="XCE674" s="138"/>
      <c r="XCF674" s="138"/>
      <c r="XCG674" s="138"/>
      <c r="XCH674" s="138"/>
      <c r="XCI674" s="138"/>
      <c r="XCJ674" s="138"/>
      <c r="XCK674" s="138"/>
      <c r="XCL674" s="138"/>
      <c r="XCM674" s="138"/>
      <c r="XCN674" s="138"/>
      <c r="XCO674" s="138"/>
      <c r="XCP674" s="138"/>
      <c r="XCQ674" s="138"/>
    </row>
    <row r="675" spans="16303:16319" s="143" customFormat="1">
      <c r="XCA675" s="138"/>
      <c r="XCB675" s="138"/>
      <c r="XCC675" s="138"/>
      <c r="XCD675" s="138"/>
      <c r="XCE675" s="138"/>
      <c r="XCF675" s="138"/>
      <c r="XCG675" s="138"/>
      <c r="XCH675" s="138"/>
      <c r="XCI675" s="138"/>
      <c r="XCJ675" s="138"/>
      <c r="XCK675" s="138"/>
      <c r="XCL675" s="138"/>
      <c r="XCM675" s="138"/>
      <c r="XCN675" s="138"/>
      <c r="XCO675" s="138"/>
      <c r="XCP675" s="138"/>
      <c r="XCQ675" s="138"/>
    </row>
    <row r="676" spans="16303:16319" s="143" customFormat="1">
      <c r="XCA676" s="138"/>
      <c r="XCB676" s="138"/>
      <c r="XCC676" s="138"/>
      <c r="XCD676" s="138"/>
      <c r="XCE676" s="138"/>
      <c r="XCF676" s="138"/>
      <c r="XCG676" s="138"/>
      <c r="XCH676" s="138"/>
      <c r="XCI676" s="138"/>
      <c r="XCJ676" s="138"/>
      <c r="XCK676" s="138"/>
      <c r="XCL676" s="138"/>
      <c r="XCM676" s="138"/>
      <c r="XCN676" s="138"/>
      <c r="XCO676" s="138"/>
      <c r="XCP676" s="138"/>
      <c r="XCQ676" s="138"/>
    </row>
    <row r="677" spans="16303:16319" s="143" customFormat="1">
      <c r="XCA677" s="138"/>
      <c r="XCB677" s="138"/>
      <c r="XCC677" s="138"/>
      <c r="XCD677" s="138"/>
      <c r="XCE677" s="138"/>
      <c r="XCF677" s="138"/>
      <c r="XCG677" s="138"/>
      <c r="XCH677" s="138"/>
      <c r="XCI677" s="138"/>
      <c r="XCJ677" s="138"/>
      <c r="XCK677" s="138"/>
      <c r="XCL677" s="138"/>
      <c r="XCM677" s="138"/>
      <c r="XCN677" s="138"/>
      <c r="XCO677" s="138"/>
      <c r="XCP677" s="138"/>
      <c r="XCQ677" s="138"/>
    </row>
    <row r="678" spans="16303:16319" s="143" customFormat="1">
      <c r="XCA678" s="138"/>
      <c r="XCB678" s="138"/>
      <c r="XCC678" s="138"/>
      <c r="XCD678" s="138"/>
      <c r="XCE678" s="138"/>
      <c r="XCF678" s="138"/>
      <c r="XCG678" s="138"/>
      <c r="XCH678" s="138"/>
      <c r="XCI678" s="138"/>
      <c r="XCJ678" s="138"/>
      <c r="XCK678" s="138"/>
      <c r="XCL678" s="138"/>
      <c r="XCM678" s="138"/>
      <c r="XCN678" s="138"/>
      <c r="XCO678" s="138"/>
      <c r="XCP678" s="138"/>
      <c r="XCQ678" s="138"/>
    </row>
    <row r="679" spans="16303:16319" s="143" customFormat="1">
      <c r="XCA679" s="138"/>
      <c r="XCB679" s="138"/>
      <c r="XCC679" s="138"/>
      <c r="XCD679" s="138"/>
      <c r="XCE679" s="138"/>
      <c r="XCF679" s="138"/>
      <c r="XCG679" s="138"/>
      <c r="XCH679" s="138"/>
      <c r="XCI679" s="138"/>
      <c r="XCJ679" s="138"/>
      <c r="XCK679" s="138"/>
      <c r="XCL679" s="138"/>
      <c r="XCM679" s="138"/>
      <c r="XCN679" s="138"/>
      <c r="XCO679" s="138"/>
      <c r="XCP679" s="138"/>
      <c r="XCQ679" s="138"/>
    </row>
    <row r="680" spans="16303:16319" s="143" customFormat="1">
      <c r="XCA680" s="138"/>
      <c r="XCB680" s="138"/>
      <c r="XCC680" s="138"/>
      <c r="XCD680" s="138"/>
      <c r="XCE680" s="138"/>
      <c r="XCF680" s="138"/>
      <c r="XCG680" s="138"/>
      <c r="XCH680" s="138"/>
      <c r="XCI680" s="138"/>
      <c r="XCJ680" s="138"/>
      <c r="XCK680" s="138"/>
      <c r="XCL680" s="138"/>
      <c r="XCM680" s="138"/>
      <c r="XCN680" s="138"/>
      <c r="XCO680" s="138"/>
      <c r="XCP680" s="138"/>
      <c r="XCQ680" s="138"/>
    </row>
    <row r="681" spans="16303:16319" s="143" customFormat="1">
      <c r="XCA681" s="138"/>
      <c r="XCB681" s="138"/>
      <c r="XCC681" s="138"/>
      <c r="XCD681" s="138"/>
      <c r="XCE681" s="138"/>
      <c r="XCF681" s="138"/>
      <c r="XCG681" s="138"/>
      <c r="XCH681" s="138"/>
      <c r="XCI681" s="138"/>
      <c r="XCJ681" s="138"/>
      <c r="XCK681" s="138"/>
      <c r="XCL681" s="138"/>
      <c r="XCM681" s="138"/>
      <c r="XCN681" s="138"/>
      <c r="XCO681" s="138"/>
      <c r="XCP681" s="138"/>
      <c r="XCQ681" s="138"/>
    </row>
    <row r="682" spans="16303:16319" s="143" customFormat="1">
      <c r="XCA682" s="138"/>
      <c r="XCB682" s="138"/>
      <c r="XCC682" s="138"/>
      <c r="XCD682" s="138"/>
      <c r="XCE682" s="138"/>
      <c r="XCF682" s="138"/>
      <c r="XCG682" s="138"/>
      <c r="XCH682" s="138"/>
      <c r="XCI682" s="138"/>
      <c r="XCJ682" s="138"/>
      <c r="XCK682" s="138"/>
      <c r="XCL682" s="138"/>
      <c r="XCM682" s="138"/>
      <c r="XCN682" s="138"/>
      <c r="XCO682" s="138"/>
      <c r="XCP682" s="138"/>
      <c r="XCQ682" s="138"/>
    </row>
    <row r="683" spans="16303:16319" s="143" customFormat="1">
      <c r="XCA683" s="138"/>
      <c r="XCB683" s="138"/>
      <c r="XCC683" s="138"/>
      <c r="XCD683" s="138"/>
      <c r="XCE683" s="138"/>
      <c r="XCF683" s="138"/>
      <c r="XCG683" s="138"/>
      <c r="XCH683" s="138"/>
      <c r="XCI683" s="138"/>
      <c r="XCJ683" s="138"/>
      <c r="XCK683" s="138"/>
      <c r="XCL683" s="138"/>
      <c r="XCM683" s="138"/>
      <c r="XCN683" s="138"/>
      <c r="XCO683" s="138"/>
      <c r="XCP683" s="138"/>
      <c r="XCQ683" s="138"/>
    </row>
    <row r="684" spans="16303:16319" s="143" customFormat="1">
      <c r="XCA684" s="138"/>
      <c r="XCB684" s="138"/>
      <c r="XCC684" s="138"/>
      <c r="XCD684" s="138"/>
      <c r="XCE684" s="138"/>
      <c r="XCF684" s="138"/>
      <c r="XCG684" s="138"/>
      <c r="XCH684" s="138"/>
      <c r="XCI684" s="138"/>
      <c r="XCJ684" s="138"/>
      <c r="XCK684" s="138"/>
      <c r="XCL684" s="138"/>
      <c r="XCM684" s="138"/>
      <c r="XCN684" s="138"/>
      <c r="XCO684" s="138"/>
      <c r="XCP684" s="138"/>
      <c r="XCQ684" s="138"/>
    </row>
    <row r="685" spans="16303:16319" s="143" customFormat="1">
      <c r="XCA685" s="138"/>
      <c r="XCB685" s="138"/>
      <c r="XCC685" s="138"/>
      <c r="XCD685" s="138"/>
      <c r="XCE685" s="138"/>
      <c r="XCF685" s="138"/>
      <c r="XCG685" s="138"/>
      <c r="XCH685" s="138"/>
      <c r="XCI685" s="138"/>
      <c r="XCJ685" s="138"/>
      <c r="XCK685" s="138"/>
      <c r="XCL685" s="138"/>
      <c r="XCM685" s="138"/>
      <c r="XCN685" s="138"/>
      <c r="XCO685" s="138"/>
      <c r="XCP685" s="138"/>
      <c r="XCQ685" s="138"/>
    </row>
    <row r="686" spans="16303:16319" s="143" customFormat="1">
      <c r="XCA686" s="138"/>
      <c r="XCB686" s="138"/>
      <c r="XCC686" s="138"/>
      <c r="XCD686" s="138"/>
      <c r="XCE686" s="138"/>
      <c r="XCF686" s="138"/>
      <c r="XCG686" s="138"/>
      <c r="XCH686" s="138"/>
      <c r="XCI686" s="138"/>
      <c r="XCJ686" s="138"/>
      <c r="XCK686" s="138"/>
      <c r="XCL686" s="138"/>
      <c r="XCM686" s="138"/>
      <c r="XCN686" s="138"/>
      <c r="XCO686" s="138"/>
      <c r="XCP686" s="138"/>
      <c r="XCQ686" s="138"/>
    </row>
    <row r="687" spans="16303:16319" s="143" customFormat="1">
      <c r="XCA687" s="138"/>
      <c r="XCB687" s="138"/>
      <c r="XCC687" s="138"/>
      <c r="XCD687" s="138"/>
      <c r="XCE687" s="138"/>
      <c r="XCF687" s="138"/>
      <c r="XCG687" s="138"/>
      <c r="XCH687" s="138"/>
      <c r="XCI687" s="138"/>
      <c r="XCJ687" s="138"/>
      <c r="XCK687" s="138"/>
      <c r="XCL687" s="138"/>
      <c r="XCM687" s="138"/>
      <c r="XCN687" s="138"/>
      <c r="XCO687" s="138"/>
      <c r="XCP687" s="138"/>
      <c r="XCQ687" s="138"/>
    </row>
    <row r="688" spans="16303:16319" s="143" customFormat="1">
      <c r="XCA688" s="138"/>
      <c r="XCB688" s="138"/>
      <c r="XCC688" s="138"/>
      <c r="XCD688" s="138"/>
      <c r="XCE688" s="138"/>
      <c r="XCF688" s="138"/>
      <c r="XCG688" s="138"/>
      <c r="XCH688" s="138"/>
      <c r="XCI688" s="138"/>
      <c r="XCJ688" s="138"/>
      <c r="XCK688" s="138"/>
      <c r="XCL688" s="138"/>
      <c r="XCM688" s="138"/>
      <c r="XCN688" s="138"/>
      <c r="XCO688" s="138"/>
      <c r="XCP688" s="138"/>
      <c r="XCQ688" s="138"/>
    </row>
    <row r="689" spans="16303:16319" s="143" customFormat="1">
      <c r="XCA689" s="138"/>
      <c r="XCB689" s="138"/>
      <c r="XCC689" s="138"/>
      <c r="XCD689" s="138"/>
      <c r="XCE689" s="138"/>
      <c r="XCF689" s="138"/>
      <c r="XCG689" s="138"/>
      <c r="XCH689" s="138"/>
      <c r="XCI689" s="138"/>
      <c r="XCJ689" s="138"/>
      <c r="XCK689" s="138"/>
      <c r="XCL689" s="138"/>
      <c r="XCM689" s="138"/>
      <c r="XCN689" s="138"/>
      <c r="XCO689" s="138"/>
      <c r="XCP689" s="138"/>
      <c r="XCQ689" s="138"/>
    </row>
    <row r="690" spans="16303:16319" s="143" customFormat="1">
      <c r="XCA690" s="138"/>
      <c r="XCB690" s="138"/>
      <c r="XCC690" s="138"/>
      <c r="XCD690" s="138"/>
      <c r="XCE690" s="138"/>
      <c r="XCF690" s="138"/>
      <c r="XCG690" s="138"/>
      <c r="XCH690" s="138"/>
      <c r="XCI690" s="138"/>
      <c r="XCJ690" s="138"/>
      <c r="XCK690" s="138"/>
      <c r="XCL690" s="138"/>
      <c r="XCM690" s="138"/>
      <c r="XCN690" s="138"/>
      <c r="XCO690" s="138"/>
      <c r="XCP690" s="138"/>
      <c r="XCQ690" s="138"/>
    </row>
    <row r="691" spans="16303:16319" s="143" customFormat="1">
      <c r="XCA691" s="138"/>
      <c r="XCB691" s="138"/>
      <c r="XCC691" s="138"/>
      <c r="XCD691" s="138"/>
      <c r="XCE691" s="138"/>
      <c r="XCF691" s="138"/>
      <c r="XCG691" s="138"/>
      <c r="XCH691" s="138"/>
      <c r="XCI691" s="138"/>
      <c r="XCJ691" s="138"/>
      <c r="XCK691" s="138"/>
      <c r="XCL691" s="138"/>
      <c r="XCM691" s="138"/>
      <c r="XCN691" s="138"/>
      <c r="XCO691" s="138"/>
      <c r="XCP691" s="138"/>
      <c r="XCQ691" s="138"/>
    </row>
    <row r="692" spans="16303:16319" s="143" customFormat="1">
      <c r="XCA692" s="138"/>
      <c r="XCB692" s="138"/>
      <c r="XCC692" s="138"/>
      <c r="XCD692" s="138"/>
      <c r="XCE692" s="138"/>
      <c r="XCF692" s="138"/>
      <c r="XCG692" s="138"/>
      <c r="XCH692" s="138"/>
      <c r="XCI692" s="138"/>
      <c r="XCJ692" s="138"/>
      <c r="XCK692" s="138"/>
      <c r="XCL692" s="138"/>
      <c r="XCM692" s="138"/>
      <c r="XCN692" s="138"/>
      <c r="XCO692" s="138"/>
      <c r="XCP692" s="138"/>
      <c r="XCQ692" s="138"/>
    </row>
    <row r="693" spans="16303:16319" s="143" customFormat="1">
      <c r="XCA693" s="138"/>
      <c r="XCB693" s="138"/>
      <c r="XCC693" s="138"/>
      <c r="XCD693" s="138"/>
      <c r="XCE693" s="138"/>
      <c r="XCF693" s="138"/>
      <c r="XCG693" s="138"/>
      <c r="XCH693" s="138"/>
      <c r="XCI693" s="138"/>
      <c r="XCJ693" s="138"/>
      <c r="XCK693" s="138"/>
      <c r="XCL693" s="138"/>
      <c r="XCM693" s="138"/>
      <c r="XCN693" s="138"/>
      <c r="XCO693" s="138"/>
      <c r="XCP693" s="138"/>
      <c r="XCQ693" s="138"/>
    </row>
    <row r="694" spans="16303:16319" s="143" customFormat="1">
      <c r="XCA694" s="138"/>
      <c r="XCB694" s="138"/>
      <c r="XCC694" s="138"/>
      <c r="XCD694" s="138"/>
      <c r="XCE694" s="138"/>
      <c r="XCF694" s="138"/>
      <c r="XCG694" s="138"/>
      <c r="XCH694" s="138"/>
      <c r="XCI694" s="138"/>
      <c r="XCJ694" s="138"/>
      <c r="XCK694" s="138"/>
      <c r="XCL694" s="138"/>
      <c r="XCM694" s="138"/>
      <c r="XCN694" s="138"/>
      <c r="XCO694" s="138"/>
      <c r="XCP694" s="138"/>
      <c r="XCQ694" s="138"/>
    </row>
    <row r="695" spans="16303:16319" s="143" customFormat="1">
      <c r="XCA695" s="138"/>
      <c r="XCB695" s="138"/>
      <c r="XCC695" s="138"/>
      <c r="XCD695" s="138"/>
      <c r="XCE695" s="138"/>
      <c r="XCF695" s="138"/>
      <c r="XCG695" s="138"/>
      <c r="XCH695" s="138"/>
      <c r="XCI695" s="138"/>
      <c r="XCJ695" s="138"/>
      <c r="XCK695" s="138"/>
      <c r="XCL695" s="138"/>
      <c r="XCM695" s="138"/>
      <c r="XCN695" s="138"/>
      <c r="XCO695" s="138"/>
      <c r="XCP695" s="138"/>
      <c r="XCQ695" s="138"/>
    </row>
    <row r="696" spans="16303:16319" s="143" customFormat="1">
      <c r="XCA696" s="138"/>
      <c r="XCB696" s="138"/>
      <c r="XCC696" s="138"/>
      <c r="XCD696" s="138"/>
      <c r="XCE696" s="138"/>
      <c r="XCF696" s="138"/>
      <c r="XCG696" s="138"/>
      <c r="XCH696" s="138"/>
      <c r="XCI696" s="138"/>
      <c r="XCJ696" s="138"/>
      <c r="XCK696" s="138"/>
      <c r="XCL696" s="138"/>
      <c r="XCM696" s="138"/>
      <c r="XCN696" s="138"/>
      <c r="XCO696" s="138"/>
      <c r="XCP696" s="138"/>
      <c r="XCQ696" s="138"/>
    </row>
    <row r="697" spans="16303:16319" s="143" customFormat="1">
      <c r="XCA697" s="138"/>
      <c r="XCB697" s="138"/>
      <c r="XCC697" s="138"/>
      <c r="XCD697" s="138"/>
      <c r="XCE697" s="138"/>
      <c r="XCF697" s="138"/>
      <c r="XCG697" s="138"/>
      <c r="XCH697" s="138"/>
      <c r="XCI697" s="138"/>
      <c r="XCJ697" s="138"/>
      <c r="XCK697" s="138"/>
      <c r="XCL697" s="138"/>
      <c r="XCM697" s="138"/>
      <c r="XCN697" s="138"/>
      <c r="XCO697" s="138"/>
      <c r="XCP697" s="138"/>
      <c r="XCQ697" s="138"/>
    </row>
    <row r="698" spans="16303:16319" s="143" customFormat="1">
      <c r="XCA698" s="138"/>
      <c r="XCB698" s="138"/>
      <c r="XCC698" s="138"/>
      <c r="XCD698" s="138"/>
      <c r="XCE698" s="138"/>
      <c r="XCF698" s="138"/>
      <c r="XCG698" s="138"/>
      <c r="XCH698" s="138"/>
      <c r="XCI698" s="138"/>
      <c r="XCJ698" s="138"/>
      <c r="XCK698" s="138"/>
      <c r="XCL698" s="138"/>
      <c r="XCM698" s="138"/>
      <c r="XCN698" s="138"/>
      <c r="XCO698" s="138"/>
      <c r="XCP698" s="138"/>
      <c r="XCQ698" s="138"/>
    </row>
    <row r="699" spans="16303:16319" s="143" customFormat="1">
      <c r="XCA699" s="138"/>
      <c r="XCB699" s="138"/>
      <c r="XCC699" s="138"/>
      <c r="XCD699" s="138"/>
      <c r="XCE699" s="138"/>
      <c r="XCF699" s="138"/>
      <c r="XCG699" s="138"/>
      <c r="XCH699" s="138"/>
      <c r="XCI699" s="138"/>
      <c r="XCJ699" s="138"/>
      <c r="XCK699" s="138"/>
      <c r="XCL699" s="138"/>
      <c r="XCM699" s="138"/>
      <c r="XCN699" s="138"/>
      <c r="XCO699" s="138"/>
      <c r="XCP699" s="138"/>
      <c r="XCQ699" s="138"/>
    </row>
    <row r="700" spans="16303:16319" s="143" customFormat="1">
      <c r="XCA700" s="138"/>
      <c r="XCB700" s="138"/>
      <c r="XCC700" s="138"/>
      <c r="XCD700" s="138"/>
      <c r="XCE700" s="138"/>
      <c r="XCF700" s="138"/>
      <c r="XCG700" s="138"/>
      <c r="XCH700" s="138"/>
      <c r="XCI700" s="138"/>
      <c r="XCJ700" s="138"/>
      <c r="XCK700" s="138"/>
      <c r="XCL700" s="138"/>
      <c r="XCM700" s="138"/>
      <c r="XCN700" s="138"/>
      <c r="XCO700" s="138"/>
      <c r="XCP700" s="138"/>
      <c r="XCQ700" s="138"/>
    </row>
    <row r="701" spans="16303:16319" s="143" customFormat="1">
      <c r="XCA701" s="138"/>
      <c r="XCB701" s="138"/>
      <c r="XCC701" s="138"/>
      <c r="XCD701" s="138"/>
      <c r="XCE701" s="138"/>
      <c r="XCF701" s="138"/>
      <c r="XCG701" s="138"/>
      <c r="XCH701" s="138"/>
      <c r="XCI701" s="138"/>
      <c r="XCJ701" s="138"/>
      <c r="XCK701" s="138"/>
      <c r="XCL701" s="138"/>
      <c r="XCM701" s="138"/>
      <c r="XCN701" s="138"/>
      <c r="XCO701" s="138"/>
      <c r="XCP701" s="138"/>
      <c r="XCQ701" s="138"/>
    </row>
    <row r="702" spans="16303:16319" s="143" customFormat="1">
      <c r="XCA702" s="138"/>
      <c r="XCB702" s="138"/>
      <c r="XCC702" s="138"/>
      <c r="XCD702" s="138"/>
      <c r="XCE702" s="138"/>
      <c r="XCF702" s="138"/>
      <c r="XCG702" s="138"/>
      <c r="XCH702" s="138"/>
      <c r="XCI702" s="138"/>
      <c r="XCJ702" s="138"/>
      <c r="XCK702" s="138"/>
      <c r="XCL702" s="138"/>
      <c r="XCM702" s="138"/>
      <c r="XCN702" s="138"/>
      <c r="XCO702" s="138"/>
      <c r="XCP702" s="138"/>
      <c r="XCQ702" s="138"/>
    </row>
    <row r="703" spans="16303:16319" s="143" customFormat="1">
      <c r="XCA703" s="138"/>
      <c r="XCB703" s="138"/>
      <c r="XCC703" s="138"/>
      <c r="XCD703" s="138"/>
      <c r="XCE703" s="138"/>
      <c r="XCF703" s="138"/>
      <c r="XCG703" s="138"/>
      <c r="XCH703" s="138"/>
      <c r="XCI703" s="138"/>
      <c r="XCJ703" s="138"/>
      <c r="XCK703" s="138"/>
      <c r="XCL703" s="138"/>
      <c r="XCM703" s="138"/>
      <c r="XCN703" s="138"/>
      <c r="XCO703" s="138"/>
      <c r="XCP703" s="138"/>
      <c r="XCQ703" s="138"/>
    </row>
    <row r="704" spans="16303:16319" s="143" customFormat="1">
      <c r="XCA704" s="138"/>
      <c r="XCB704" s="138"/>
      <c r="XCC704" s="138"/>
      <c r="XCD704" s="138"/>
      <c r="XCE704" s="138"/>
      <c r="XCF704" s="138"/>
      <c r="XCG704" s="138"/>
      <c r="XCH704" s="138"/>
      <c r="XCI704" s="138"/>
      <c r="XCJ704" s="138"/>
      <c r="XCK704" s="138"/>
      <c r="XCL704" s="138"/>
      <c r="XCM704" s="138"/>
      <c r="XCN704" s="138"/>
      <c r="XCO704" s="138"/>
      <c r="XCP704" s="138"/>
      <c r="XCQ704" s="138"/>
    </row>
    <row r="705" spans="16303:16319" s="143" customFormat="1">
      <c r="XCA705" s="138"/>
      <c r="XCB705" s="138"/>
      <c r="XCC705" s="138"/>
      <c r="XCD705" s="138"/>
      <c r="XCE705" s="138"/>
      <c r="XCF705" s="138"/>
      <c r="XCG705" s="138"/>
      <c r="XCH705" s="138"/>
      <c r="XCI705" s="138"/>
      <c r="XCJ705" s="138"/>
      <c r="XCK705" s="138"/>
      <c r="XCL705" s="138"/>
      <c r="XCM705" s="138"/>
      <c r="XCN705" s="138"/>
      <c r="XCO705" s="138"/>
      <c r="XCP705" s="138"/>
      <c r="XCQ705" s="138"/>
    </row>
    <row r="706" spans="16303:16319" s="143" customFormat="1">
      <c r="XCA706" s="138"/>
      <c r="XCB706" s="138"/>
      <c r="XCC706" s="138"/>
      <c r="XCD706" s="138"/>
      <c r="XCE706" s="138"/>
      <c r="XCF706" s="138"/>
      <c r="XCG706" s="138"/>
      <c r="XCH706" s="138"/>
      <c r="XCI706" s="138"/>
      <c r="XCJ706" s="138"/>
      <c r="XCK706" s="138"/>
      <c r="XCL706" s="138"/>
      <c r="XCM706" s="138"/>
      <c r="XCN706" s="138"/>
      <c r="XCO706" s="138"/>
      <c r="XCP706" s="138"/>
      <c r="XCQ706" s="138"/>
    </row>
    <row r="707" spans="16303:16319" s="143" customFormat="1">
      <c r="XCA707" s="138"/>
      <c r="XCB707" s="138"/>
      <c r="XCC707" s="138"/>
      <c r="XCD707" s="138"/>
      <c r="XCE707" s="138"/>
      <c r="XCF707" s="138"/>
      <c r="XCG707" s="138"/>
      <c r="XCH707" s="138"/>
      <c r="XCI707" s="138"/>
      <c r="XCJ707" s="138"/>
      <c r="XCK707" s="138"/>
      <c r="XCL707" s="138"/>
      <c r="XCM707" s="138"/>
      <c r="XCN707" s="138"/>
      <c r="XCO707" s="138"/>
      <c r="XCP707" s="138"/>
      <c r="XCQ707" s="138"/>
    </row>
    <row r="708" spans="16303:16319" s="143" customFormat="1">
      <c r="XCA708" s="138"/>
      <c r="XCB708" s="138"/>
      <c r="XCC708" s="138"/>
      <c r="XCD708" s="138"/>
      <c r="XCE708" s="138"/>
      <c r="XCF708" s="138"/>
      <c r="XCG708" s="138"/>
      <c r="XCH708" s="138"/>
      <c r="XCI708" s="138"/>
      <c r="XCJ708" s="138"/>
      <c r="XCK708" s="138"/>
      <c r="XCL708" s="138"/>
      <c r="XCM708" s="138"/>
      <c r="XCN708" s="138"/>
      <c r="XCO708" s="138"/>
      <c r="XCP708" s="138"/>
      <c r="XCQ708" s="138"/>
    </row>
    <row r="709" spans="16303:16319" s="143" customFormat="1">
      <c r="XCA709" s="138"/>
      <c r="XCB709" s="138"/>
      <c r="XCC709" s="138"/>
      <c r="XCD709" s="138"/>
      <c r="XCE709" s="138"/>
      <c r="XCF709" s="138"/>
      <c r="XCG709" s="138"/>
      <c r="XCH709" s="138"/>
      <c r="XCI709" s="138"/>
      <c r="XCJ709" s="138"/>
      <c r="XCK709" s="138"/>
      <c r="XCL709" s="138"/>
      <c r="XCM709" s="138"/>
      <c r="XCN709" s="138"/>
      <c r="XCO709" s="138"/>
      <c r="XCP709" s="138"/>
      <c r="XCQ709" s="138"/>
    </row>
    <row r="710" spans="16303:16319" s="143" customFormat="1">
      <c r="XCA710" s="138"/>
      <c r="XCB710" s="138"/>
      <c r="XCC710" s="138"/>
      <c r="XCD710" s="138"/>
      <c r="XCE710" s="138"/>
      <c r="XCF710" s="138"/>
      <c r="XCG710" s="138"/>
      <c r="XCH710" s="138"/>
      <c r="XCI710" s="138"/>
      <c r="XCJ710" s="138"/>
      <c r="XCK710" s="138"/>
      <c r="XCL710" s="138"/>
      <c r="XCM710" s="138"/>
      <c r="XCN710" s="138"/>
      <c r="XCO710" s="138"/>
      <c r="XCP710" s="138"/>
      <c r="XCQ710" s="138"/>
    </row>
    <row r="711" spans="16303:16319" s="143" customFormat="1">
      <c r="XCA711" s="138"/>
      <c r="XCB711" s="138"/>
      <c r="XCC711" s="138"/>
      <c r="XCD711" s="138"/>
      <c r="XCE711" s="138"/>
      <c r="XCF711" s="138"/>
      <c r="XCG711" s="138"/>
      <c r="XCH711" s="138"/>
      <c r="XCI711" s="138"/>
      <c r="XCJ711" s="138"/>
      <c r="XCK711" s="138"/>
      <c r="XCL711" s="138"/>
      <c r="XCM711" s="138"/>
      <c r="XCN711" s="138"/>
      <c r="XCO711" s="138"/>
      <c r="XCP711" s="138"/>
      <c r="XCQ711" s="138"/>
    </row>
    <row r="712" spans="16303:16319" s="143" customFormat="1">
      <c r="XCA712" s="138"/>
      <c r="XCB712" s="138"/>
      <c r="XCC712" s="138"/>
      <c r="XCD712" s="138"/>
      <c r="XCE712" s="138"/>
      <c r="XCF712" s="138"/>
      <c r="XCG712" s="138"/>
      <c r="XCH712" s="138"/>
      <c r="XCI712" s="138"/>
      <c r="XCJ712" s="138"/>
      <c r="XCK712" s="138"/>
      <c r="XCL712" s="138"/>
      <c r="XCM712" s="138"/>
      <c r="XCN712" s="138"/>
      <c r="XCO712" s="138"/>
      <c r="XCP712" s="138"/>
      <c r="XCQ712" s="138"/>
    </row>
    <row r="713" spans="16303:16319" s="143" customFormat="1">
      <c r="XCA713" s="138"/>
      <c r="XCB713" s="138"/>
      <c r="XCC713" s="138"/>
      <c r="XCD713" s="138"/>
      <c r="XCE713" s="138"/>
      <c r="XCF713" s="138"/>
      <c r="XCG713" s="138"/>
      <c r="XCH713" s="138"/>
      <c r="XCI713" s="138"/>
      <c r="XCJ713" s="138"/>
      <c r="XCK713" s="138"/>
      <c r="XCL713" s="138"/>
      <c r="XCM713" s="138"/>
      <c r="XCN713" s="138"/>
      <c r="XCO713" s="138"/>
      <c r="XCP713" s="138"/>
      <c r="XCQ713" s="138"/>
    </row>
    <row r="714" spans="16303:16319" s="143" customFormat="1">
      <c r="XCA714" s="138"/>
      <c r="XCB714" s="138"/>
      <c r="XCC714" s="138"/>
      <c r="XCD714" s="138"/>
      <c r="XCE714" s="138"/>
      <c r="XCF714" s="138"/>
      <c r="XCG714" s="138"/>
      <c r="XCH714" s="138"/>
      <c r="XCI714" s="138"/>
      <c r="XCJ714" s="138"/>
      <c r="XCK714" s="138"/>
      <c r="XCL714" s="138"/>
      <c r="XCM714" s="138"/>
      <c r="XCN714" s="138"/>
      <c r="XCO714" s="138"/>
      <c r="XCP714" s="138"/>
      <c r="XCQ714" s="138"/>
    </row>
    <row r="715" spans="16303:16319" s="143" customFormat="1">
      <c r="XCA715" s="138"/>
      <c r="XCB715" s="138"/>
      <c r="XCC715" s="138"/>
      <c r="XCD715" s="138"/>
      <c r="XCE715" s="138"/>
      <c r="XCF715" s="138"/>
      <c r="XCG715" s="138"/>
      <c r="XCH715" s="138"/>
      <c r="XCI715" s="138"/>
      <c r="XCJ715" s="138"/>
      <c r="XCK715" s="138"/>
      <c r="XCL715" s="138"/>
      <c r="XCM715" s="138"/>
      <c r="XCN715" s="138"/>
      <c r="XCO715" s="138"/>
      <c r="XCP715" s="138"/>
      <c r="XCQ715" s="138"/>
    </row>
    <row r="716" spans="16303:16319" s="143" customFormat="1">
      <c r="XCA716" s="138"/>
      <c r="XCB716" s="138"/>
      <c r="XCC716" s="138"/>
      <c r="XCD716" s="138"/>
      <c r="XCE716" s="138"/>
      <c r="XCF716" s="138"/>
      <c r="XCG716" s="138"/>
      <c r="XCH716" s="138"/>
      <c r="XCI716" s="138"/>
      <c r="XCJ716" s="138"/>
      <c r="XCK716" s="138"/>
      <c r="XCL716" s="138"/>
      <c r="XCM716" s="138"/>
      <c r="XCN716" s="138"/>
      <c r="XCO716" s="138"/>
      <c r="XCP716" s="138"/>
      <c r="XCQ716" s="138"/>
    </row>
    <row r="717" spans="16303:16319" s="143" customFormat="1">
      <c r="XCA717" s="138"/>
      <c r="XCB717" s="138"/>
      <c r="XCC717" s="138"/>
      <c r="XCD717" s="138"/>
      <c r="XCE717" s="138"/>
      <c r="XCF717" s="138"/>
      <c r="XCG717" s="138"/>
      <c r="XCH717" s="138"/>
      <c r="XCI717" s="138"/>
      <c r="XCJ717" s="138"/>
      <c r="XCK717" s="138"/>
      <c r="XCL717" s="138"/>
      <c r="XCM717" s="138"/>
      <c r="XCN717" s="138"/>
      <c r="XCO717" s="138"/>
      <c r="XCP717" s="138"/>
      <c r="XCQ717" s="138"/>
    </row>
    <row r="718" spans="16303:16319" s="143" customFormat="1">
      <c r="XCA718" s="138"/>
      <c r="XCB718" s="138"/>
      <c r="XCC718" s="138"/>
      <c r="XCD718" s="138"/>
      <c r="XCE718" s="138"/>
      <c r="XCF718" s="138"/>
      <c r="XCG718" s="138"/>
      <c r="XCH718" s="138"/>
      <c r="XCI718" s="138"/>
      <c r="XCJ718" s="138"/>
      <c r="XCK718" s="138"/>
      <c r="XCL718" s="138"/>
      <c r="XCM718" s="138"/>
      <c r="XCN718" s="138"/>
      <c r="XCO718" s="138"/>
      <c r="XCP718" s="138"/>
      <c r="XCQ718" s="138"/>
    </row>
    <row r="719" spans="16303:16319" s="143" customFormat="1">
      <c r="XCA719" s="138"/>
      <c r="XCB719" s="138"/>
      <c r="XCC719" s="138"/>
      <c r="XCD719" s="138"/>
      <c r="XCE719" s="138"/>
      <c r="XCF719" s="138"/>
      <c r="XCG719" s="138"/>
      <c r="XCH719" s="138"/>
      <c r="XCI719" s="138"/>
      <c r="XCJ719" s="138"/>
      <c r="XCK719" s="138"/>
      <c r="XCL719" s="138"/>
      <c r="XCM719" s="138"/>
      <c r="XCN719" s="138"/>
      <c r="XCO719" s="138"/>
      <c r="XCP719" s="138"/>
      <c r="XCQ719" s="138"/>
    </row>
    <row r="720" spans="16303:16319" s="143" customFormat="1">
      <c r="XCA720" s="138"/>
      <c r="XCB720" s="138"/>
      <c r="XCC720" s="138"/>
      <c r="XCD720" s="138"/>
      <c r="XCE720" s="138"/>
      <c r="XCF720" s="138"/>
      <c r="XCG720" s="138"/>
      <c r="XCH720" s="138"/>
      <c r="XCI720" s="138"/>
      <c r="XCJ720" s="138"/>
      <c r="XCK720" s="138"/>
      <c r="XCL720" s="138"/>
      <c r="XCM720" s="138"/>
      <c r="XCN720" s="138"/>
      <c r="XCO720" s="138"/>
      <c r="XCP720" s="138"/>
      <c r="XCQ720" s="138"/>
    </row>
    <row r="721" spans="16303:16319" s="143" customFormat="1">
      <c r="XCA721" s="138"/>
      <c r="XCB721" s="138"/>
      <c r="XCC721" s="138"/>
      <c r="XCD721" s="138"/>
      <c r="XCE721" s="138"/>
      <c r="XCF721" s="138"/>
      <c r="XCG721" s="138"/>
      <c r="XCH721" s="138"/>
      <c r="XCI721" s="138"/>
      <c r="XCJ721" s="138"/>
      <c r="XCK721" s="138"/>
      <c r="XCL721" s="138"/>
      <c r="XCM721" s="138"/>
      <c r="XCN721" s="138"/>
      <c r="XCO721" s="138"/>
      <c r="XCP721" s="138"/>
      <c r="XCQ721" s="138"/>
    </row>
    <row r="722" spans="16303:16319" s="143" customFormat="1">
      <c r="XCA722" s="138"/>
      <c r="XCB722" s="138"/>
      <c r="XCC722" s="138"/>
      <c r="XCD722" s="138"/>
      <c r="XCE722" s="138"/>
      <c r="XCF722" s="138"/>
      <c r="XCG722" s="138"/>
      <c r="XCH722" s="138"/>
      <c r="XCI722" s="138"/>
      <c r="XCJ722" s="138"/>
      <c r="XCK722" s="138"/>
      <c r="XCL722" s="138"/>
      <c r="XCM722" s="138"/>
      <c r="XCN722" s="138"/>
      <c r="XCO722" s="138"/>
      <c r="XCP722" s="138"/>
      <c r="XCQ722" s="138"/>
    </row>
    <row r="723" spans="16303:16319" s="143" customFormat="1">
      <c r="XCA723" s="138"/>
      <c r="XCB723" s="138"/>
      <c r="XCC723" s="138"/>
      <c r="XCD723" s="138"/>
      <c r="XCE723" s="138"/>
      <c r="XCF723" s="138"/>
      <c r="XCG723" s="138"/>
      <c r="XCH723" s="138"/>
      <c r="XCI723" s="138"/>
      <c r="XCJ723" s="138"/>
      <c r="XCK723" s="138"/>
      <c r="XCL723" s="138"/>
      <c r="XCM723" s="138"/>
      <c r="XCN723" s="138"/>
      <c r="XCO723" s="138"/>
      <c r="XCP723" s="138"/>
      <c r="XCQ723" s="138"/>
    </row>
    <row r="724" spans="16303:16319" s="143" customFormat="1">
      <c r="XCA724" s="138"/>
      <c r="XCB724" s="138"/>
      <c r="XCC724" s="138"/>
      <c r="XCD724" s="138"/>
      <c r="XCE724" s="138"/>
      <c r="XCF724" s="138"/>
      <c r="XCG724" s="138"/>
      <c r="XCH724" s="138"/>
      <c r="XCI724" s="138"/>
      <c r="XCJ724" s="138"/>
      <c r="XCK724" s="138"/>
      <c r="XCL724" s="138"/>
      <c r="XCM724" s="138"/>
      <c r="XCN724" s="138"/>
      <c r="XCO724" s="138"/>
      <c r="XCP724" s="138"/>
      <c r="XCQ724" s="138"/>
    </row>
    <row r="725" spans="16303:16319" s="143" customFormat="1">
      <c r="XCA725" s="138"/>
      <c r="XCB725" s="138"/>
      <c r="XCC725" s="138"/>
      <c r="XCD725" s="138"/>
      <c r="XCE725" s="138"/>
      <c r="XCF725" s="138"/>
      <c r="XCG725" s="138"/>
      <c r="XCH725" s="138"/>
      <c r="XCI725" s="138"/>
      <c r="XCJ725" s="138"/>
      <c r="XCK725" s="138"/>
      <c r="XCL725" s="138"/>
      <c r="XCM725" s="138"/>
      <c r="XCN725" s="138"/>
      <c r="XCO725" s="138"/>
      <c r="XCP725" s="138"/>
      <c r="XCQ725" s="138"/>
    </row>
    <row r="726" spans="16303:16319" s="143" customFormat="1">
      <c r="XCA726" s="138"/>
      <c r="XCB726" s="138"/>
      <c r="XCC726" s="138"/>
      <c r="XCD726" s="138"/>
      <c r="XCE726" s="138"/>
      <c r="XCF726" s="138"/>
      <c r="XCG726" s="138"/>
      <c r="XCH726" s="138"/>
      <c r="XCI726" s="138"/>
      <c r="XCJ726" s="138"/>
      <c r="XCK726" s="138"/>
      <c r="XCL726" s="138"/>
      <c r="XCM726" s="138"/>
      <c r="XCN726" s="138"/>
      <c r="XCO726" s="138"/>
      <c r="XCP726" s="138"/>
      <c r="XCQ726" s="138"/>
    </row>
    <row r="727" spans="16303:16319" s="143" customFormat="1">
      <c r="XCA727" s="138"/>
      <c r="XCB727" s="138"/>
      <c r="XCC727" s="138"/>
      <c r="XCD727" s="138"/>
      <c r="XCE727" s="138"/>
      <c r="XCF727" s="138"/>
      <c r="XCG727" s="138"/>
      <c r="XCH727" s="138"/>
      <c r="XCI727" s="138"/>
      <c r="XCJ727" s="138"/>
      <c r="XCK727" s="138"/>
      <c r="XCL727" s="138"/>
      <c r="XCM727" s="138"/>
      <c r="XCN727" s="138"/>
      <c r="XCO727" s="138"/>
      <c r="XCP727" s="138"/>
      <c r="XCQ727" s="138"/>
    </row>
    <row r="728" spans="16303:16319" s="143" customFormat="1">
      <c r="XCA728" s="138"/>
      <c r="XCB728" s="138"/>
      <c r="XCC728" s="138"/>
      <c r="XCD728" s="138"/>
      <c r="XCE728" s="138"/>
      <c r="XCF728" s="138"/>
      <c r="XCG728" s="138"/>
      <c r="XCH728" s="138"/>
      <c r="XCI728" s="138"/>
      <c r="XCJ728" s="138"/>
      <c r="XCK728" s="138"/>
      <c r="XCL728" s="138"/>
      <c r="XCM728" s="138"/>
      <c r="XCN728" s="138"/>
      <c r="XCO728" s="138"/>
      <c r="XCP728" s="138"/>
      <c r="XCQ728" s="138"/>
    </row>
    <row r="729" spans="16303:16319" s="143" customFormat="1">
      <c r="XCA729" s="138"/>
      <c r="XCB729" s="138"/>
      <c r="XCC729" s="138"/>
      <c r="XCD729" s="138"/>
      <c r="XCE729" s="138"/>
      <c r="XCF729" s="138"/>
      <c r="XCG729" s="138"/>
      <c r="XCH729" s="138"/>
      <c r="XCI729" s="138"/>
      <c r="XCJ729" s="138"/>
      <c r="XCK729" s="138"/>
      <c r="XCL729" s="138"/>
      <c r="XCM729" s="138"/>
      <c r="XCN729" s="138"/>
      <c r="XCO729" s="138"/>
      <c r="XCP729" s="138"/>
      <c r="XCQ729" s="138"/>
    </row>
    <row r="730" spans="16303:16319" s="143" customFormat="1">
      <c r="XCA730" s="138"/>
      <c r="XCB730" s="138"/>
      <c r="XCC730" s="138"/>
      <c r="XCD730" s="138"/>
      <c r="XCE730" s="138"/>
      <c r="XCF730" s="138"/>
      <c r="XCG730" s="138"/>
      <c r="XCH730" s="138"/>
      <c r="XCI730" s="138"/>
      <c r="XCJ730" s="138"/>
      <c r="XCK730" s="138"/>
      <c r="XCL730" s="138"/>
      <c r="XCM730" s="138"/>
      <c r="XCN730" s="138"/>
      <c r="XCO730" s="138"/>
      <c r="XCP730" s="138"/>
      <c r="XCQ730" s="138"/>
    </row>
    <row r="731" spans="16303:16319" s="143" customFormat="1">
      <c r="XCA731" s="138"/>
      <c r="XCB731" s="138"/>
      <c r="XCC731" s="138"/>
      <c r="XCD731" s="138"/>
      <c r="XCE731" s="138"/>
      <c r="XCF731" s="138"/>
      <c r="XCG731" s="138"/>
      <c r="XCH731" s="138"/>
      <c r="XCI731" s="138"/>
      <c r="XCJ731" s="138"/>
      <c r="XCK731" s="138"/>
      <c r="XCL731" s="138"/>
      <c r="XCM731" s="138"/>
      <c r="XCN731" s="138"/>
      <c r="XCO731" s="138"/>
      <c r="XCP731" s="138"/>
      <c r="XCQ731" s="138"/>
    </row>
    <row r="732" spans="16303:16319" s="143" customFormat="1">
      <c r="XCA732" s="138"/>
      <c r="XCB732" s="138"/>
      <c r="XCC732" s="138"/>
      <c r="XCD732" s="138"/>
      <c r="XCE732" s="138"/>
      <c r="XCF732" s="138"/>
      <c r="XCG732" s="138"/>
      <c r="XCH732" s="138"/>
      <c r="XCI732" s="138"/>
      <c r="XCJ732" s="138"/>
      <c r="XCK732" s="138"/>
      <c r="XCL732" s="138"/>
      <c r="XCM732" s="138"/>
      <c r="XCN732" s="138"/>
      <c r="XCO732" s="138"/>
      <c r="XCP732" s="138"/>
      <c r="XCQ732" s="138"/>
    </row>
    <row r="733" spans="16303:16319" s="143" customFormat="1">
      <c r="XCA733" s="138"/>
      <c r="XCB733" s="138"/>
      <c r="XCC733" s="138"/>
      <c r="XCD733" s="138"/>
      <c r="XCE733" s="138"/>
      <c r="XCF733" s="138"/>
      <c r="XCG733" s="138"/>
      <c r="XCH733" s="138"/>
      <c r="XCI733" s="138"/>
      <c r="XCJ733" s="138"/>
      <c r="XCK733" s="138"/>
      <c r="XCL733" s="138"/>
      <c r="XCM733" s="138"/>
      <c r="XCN733" s="138"/>
      <c r="XCO733" s="138"/>
      <c r="XCP733" s="138"/>
      <c r="XCQ733" s="138"/>
    </row>
    <row r="734" spans="16303:16319" s="143" customFormat="1">
      <c r="XCA734" s="138"/>
      <c r="XCB734" s="138"/>
      <c r="XCC734" s="138"/>
      <c r="XCD734" s="138"/>
      <c r="XCE734" s="138"/>
      <c r="XCF734" s="138"/>
      <c r="XCG734" s="138"/>
      <c r="XCH734" s="138"/>
      <c r="XCI734" s="138"/>
      <c r="XCJ734" s="138"/>
      <c r="XCK734" s="138"/>
      <c r="XCL734" s="138"/>
      <c r="XCM734" s="138"/>
      <c r="XCN734" s="138"/>
      <c r="XCO734" s="138"/>
      <c r="XCP734" s="138"/>
      <c r="XCQ734" s="138"/>
    </row>
    <row r="735" spans="16303:16319" s="143" customFormat="1">
      <c r="XCA735" s="138"/>
      <c r="XCB735" s="138"/>
      <c r="XCC735" s="138"/>
      <c r="XCD735" s="138"/>
      <c r="XCE735" s="138"/>
      <c r="XCF735" s="138"/>
      <c r="XCG735" s="138"/>
      <c r="XCH735" s="138"/>
      <c r="XCI735" s="138"/>
      <c r="XCJ735" s="138"/>
      <c r="XCK735" s="138"/>
      <c r="XCL735" s="138"/>
      <c r="XCM735" s="138"/>
      <c r="XCN735" s="138"/>
      <c r="XCO735" s="138"/>
      <c r="XCP735" s="138"/>
      <c r="XCQ735" s="138"/>
    </row>
    <row r="736" spans="16303:16319" s="143" customFormat="1">
      <c r="XCA736" s="138"/>
      <c r="XCB736" s="138"/>
      <c r="XCC736" s="138"/>
      <c r="XCD736" s="138"/>
      <c r="XCE736" s="138"/>
      <c r="XCF736" s="138"/>
      <c r="XCG736" s="138"/>
      <c r="XCH736" s="138"/>
      <c r="XCI736" s="138"/>
      <c r="XCJ736" s="138"/>
      <c r="XCK736" s="138"/>
      <c r="XCL736" s="138"/>
      <c r="XCM736" s="138"/>
      <c r="XCN736" s="138"/>
      <c r="XCO736" s="138"/>
      <c r="XCP736" s="138"/>
      <c r="XCQ736" s="138"/>
    </row>
    <row r="737" spans="16303:16319" s="143" customFormat="1">
      <c r="XCA737" s="138"/>
      <c r="XCB737" s="138"/>
      <c r="XCC737" s="138"/>
      <c r="XCD737" s="138"/>
      <c r="XCE737" s="138"/>
      <c r="XCF737" s="138"/>
      <c r="XCG737" s="138"/>
      <c r="XCH737" s="138"/>
      <c r="XCI737" s="138"/>
      <c r="XCJ737" s="138"/>
      <c r="XCK737" s="138"/>
      <c r="XCL737" s="138"/>
      <c r="XCM737" s="138"/>
      <c r="XCN737" s="138"/>
      <c r="XCO737" s="138"/>
      <c r="XCP737" s="138"/>
      <c r="XCQ737" s="138"/>
    </row>
    <row r="738" spans="16303:16319" s="143" customFormat="1">
      <c r="XCA738" s="138"/>
      <c r="XCB738" s="138"/>
      <c r="XCC738" s="138"/>
      <c r="XCD738" s="138"/>
      <c r="XCE738" s="138"/>
      <c r="XCF738" s="138"/>
      <c r="XCG738" s="138"/>
      <c r="XCH738" s="138"/>
      <c r="XCI738" s="138"/>
      <c r="XCJ738" s="138"/>
      <c r="XCK738" s="138"/>
      <c r="XCL738" s="138"/>
      <c r="XCM738" s="138"/>
      <c r="XCN738" s="138"/>
      <c r="XCO738" s="138"/>
      <c r="XCP738" s="138"/>
      <c r="XCQ738" s="138"/>
    </row>
    <row r="739" spans="16303:16319" s="143" customFormat="1">
      <c r="XCA739" s="138"/>
      <c r="XCB739" s="138"/>
      <c r="XCC739" s="138"/>
      <c r="XCD739" s="138"/>
      <c r="XCE739" s="138"/>
      <c r="XCF739" s="138"/>
      <c r="XCG739" s="138"/>
      <c r="XCH739" s="138"/>
      <c r="XCI739" s="138"/>
      <c r="XCJ739" s="138"/>
      <c r="XCK739" s="138"/>
      <c r="XCL739" s="138"/>
      <c r="XCM739" s="138"/>
      <c r="XCN739" s="138"/>
      <c r="XCO739" s="138"/>
      <c r="XCP739" s="138"/>
      <c r="XCQ739" s="138"/>
    </row>
    <row r="740" spans="16303:16319" s="143" customFormat="1">
      <c r="XCA740" s="138"/>
      <c r="XCB740" s="138"/>
      <c r="XCC740" s="138"/>
      <c r="XCD740" s="138"/>
      <c r="XCE740" s="138"/>
      <c r="XCF740" s="138"/>
      <c r="XCG740" s="138"/>
      <c r="XCH740" s="138"/>
      <c r="XCI740" s="138"/>
      <c r="XCJ740" s="138"/>
      <c r="XCK740" s="138"/>
      <c r="XCL740" s="138"/>
      <c r="XCM740" s="138"/>
      <c r="XCN740" s="138"/>
      <c r="XCO740" s="138"/>
      <c r="XCP740" s="138"/>
      <c r="XCQ740" s="138"/>
    </row>
    <row r="741" spans="16303:16319" s="143" customFormat="1">
      <c r="XCA741" s="138"/>
      <c r="XCB741" s="138"/>
      <c r="XCC741" s="138"/>
      <c r="XCD741" s="138"/>
      <c r="XCE741" s="138"/>
      <c r="XCF741" s="138"/>
      <c r="XCG741" s="138"/>
      <c r="XCH741" s="138"/>
      <c r="XCI741" s="138"/>
      <c r="XCJ741" s="138"/>
      <c r="XCK741" s="138"/>
      <c r="XCL741" s="138"/>
      <c r="XCM741" s="138"/>
      <c r="XCN741" s="138"/>
      <c r="XCO741" s="138"/>
      <c r="XCP741" s="138"/>
      <c r="XCQ741" s="138"/>
    </row>
    <row r="742" spans="16303:16319" s="143" customFormat="1">
      <c r="XCA742" s="138"/>
      <c r="XCB742" s="138"/>
      <c r="XCC742" s="138"/>
      <c r="XCD742" s="138"/>
      <c r="XCE742" s="138"/>
      <c r="XCF742" s="138"/>
      <c r="XCG742" s="138"/>
      <c r="XCH742" s="138"/>
      <c r="XCI742" s="138"/>
      <c r="XCJ742" s="138"/>
      <c r="XCK742" s="138"/>
      <c r="XCL742" s="138"/>
      <c r="XCM742" s="138"/>
      <c r="XCN742" s="138"/>
      <c r="XCO742" s="138"/>
      <c r="XCP742" s="138"/>
      <c r="XCQ742" s="138"/>
    </row>
    <row r="743" spans="16303:16319" s="143" customFormat="1">
      <c r="XCA743" s="138"/>
      <c r="XCB743" s="138"/>
      <c r="XCC743" s="138"/>
      <c r="XCD743" s="138"/>
      <c r="XCE743" s="138"/>
      <c r="XCF743" s="138"/>
      <c r="XCG743" s="138"/>
      <c r="XCH743" s="138"/>
      <c r="XCI743" s="138"/>
      <c r="XCJ743" s="138"/>
      <c r="XCK743" s="138"/>
      <c r="XCL743" s="138"/>
      <c r="XCM743" s="138"/>
      <c r="XCN743" s="138"/>
      <c r="XCO743" s="138"/>
      <c r="XCP743" s="138"/>
      <c r="XCQ743" s="138"/>
    </row>
    <row r="744" spans="16303:16319" s="143" customFormat="1">
      <c r="XCA744" s="138"/>
      <c r="XCB744" s="138"/>
      <c r="XCC744" s="138"/>
      <c r="XCD744" s="138"/>
      <c r="XCE744" s="138"/>
      <c r="XCF744" s="138"/>
      <c r="XCG744" s="138"/>
      <c r="XCH744" s="138"/>
      <c r="XCI744" s="138"/>
      <c r="XCJ744" s="138"/>
      <c r="XCK744" s="138"/>
      <c r="XCL744" s="138"/>
      <c r="XCM744" s="138"/>
      <c r="XCN744" s="138"/>
      <c r="XCO744" s="138"/>
      <c r="XCP744" s="138"/>
      <c r="XCQ744" s="138"/>
    </row>
    <row r="745" spans="16303:16319" s="143" customFormat="1">
      <c r="XCA745" s="138"/>
      <c r="XCB745" s="138"/>
      <c r="XCC745" s="138"/>
      <c r="XCD745" s="138"/>
      <c r="XCE745" s="138"/>
      <c r="XCF745" s="138"/>
      <c r="XCG745" s="138"/>
      <c r="XCH745" s="138"/>
      <c r="XCI745" s="138"/>
      <c r="XCJ745" s="138"/>
      <c r="XCK745" s="138"/>
      <c r="XCL745" s="138"/>
      <c r="XCM745" s="138"/>
      <c r="XCN745" s="138"/>
      <c r="XCO745" s="138"/>
      <c r="XCP745" s="138"/>
      <c r="XCQ745" s="138"/>
    </row>
    <row r="746" spans="16303:16319" s="143" customFormat="1">
      <c r="XCA746" s="138"/>
      <c r="XCB746" s="138"/>
      <c r="XCC746" s="138"/>
      <c r="XCD746" s="138"/>
      <c r="XCE746" s="138"/>
      <c r="XCF746" s="138"/>
      <c r="XCG746" s="138"/>
      <c r="XCH746" s="138"/>
      <c r="XCI746" s="138"/>
      <c r="XCJ746" s="138"/>
      <c r="XCK746" s="138"/>
      <c r="XCL746" s="138"/>
      <c r="XCM746" s="138"/>
      <c r="XCN746" s="138"/>
      <c r="XCO746" s="138"/>
      <c r="XCP746" s="138"/>
      <c r="XCQ746" s="138"/>
    </row>
    <row r="747" spans="16303:16319" s="143" customFormat="1">
      <c r="XCA747" s="138"/>
      <c r="XCB747" s="138"/>
      <c r="XCC747" s="138"/>
      <c r="XCD747" s="138"/>
      <c r="XCE747" s="138"/>
      <c r="XCF747" s="138"/>
      <c r="XCG747" s="138"/>
      <c r="XCH747" s="138"/>
      <c r="XCI747" s="138"/>
      <c r="XCJ747" s="138"/>
      <c r="XCK747" s="138"/>
      <c r="XCL747" s="138"/>
      <c r="XCM747" s="138"/>
      <c r="XCN747" s="138"/>
      <c r="XCO747" s="138"/>
      <c r="XCP747" s="138"/>
      <c r="XCQ747" s="138"/>
    </row>
    <row r="748" spans="16303:16319" s="143" customFormat="1">
      <c r="XCA748" s="138"/>
      <c r="XCB748" s="138"/>
      <c r="XCC748" s="138"/>
      <c r="XCD748" s="138"/>
      <c r="XCE748" s="138"/>
      <c r="XCF748" s="138"/>
      <c r="XCG748" s="138"/>
      <c r="XCH748" s="138"/>
      <c r="XCI748" s="138"/>
      <c r="XCJ748" s="138"/>
      <c r="XCK748" s="138"/>
      <c r="XCL748" s="138"/>
      <c r="XCM748" s="138"/>
      <c r="XCN748" s="138"/>
      <c r="XCO748" s="138"/>
      <c r="XCP748" s="138"/>
      <c r="XCQ748" s="138"/>
    </row>
    <row r="749" spans="16303:16319" s="143" customFormat="1">
      <c r="XCA749" s="138"/>
      <c r="XCB749" s="138"/>
      <c r="XCC749" s="138"/>
      <c r="XCD749" s="138"/>
      <c r="XCE749" s="138"/>
      <c r="XCF749" s="138"/>
      <c r="XCG749" s="138"/>
      <c r="XCH749" s="138"/>
      <c r="XCI749" s="138"/>
      <c r="XCJ749" s="138"/>
      <c r="XCK749" s="138"/>
      <c r="XCL749" s="138"/>
      <c r="XCM749" s="138"/>
      <c r="XCN749" s="138"/>
      <c r="XCO749" s="138"/>
      <c r="XCP749" s="138"/>
      <c r="XCQ749" s="138"/>
    </row>
    <row r="750" spans="16303:16319" s="143" customFormat="1">
      <c r="XCA750" s="138"/>
      <c r="XCB750" s="138"/>
      <c r="XCC750" s="138"/>
      <c r="XCD750" s="138"/>
      <c r="XCE750" s="138"/>
      <c r="XCF750" s="138"/>
      <c r="XCG750" s="138"/>
      <c r="XCH750" s="138"/>
      <c r="XCI750" s="138"/>
      <c r="XCJ750" s="138"/>
      <c r="XCK750" s="138"/>
      <c r="XCL750" s="138"/>
      <c r="XCM750" s="138"/>
      <c r="XCN750" s="138"/>
      <c r="XCO750" s="138"/>
      <c r="XCP750" s="138"/>
      <c r="XCQ750" s="138"/>
    </row>
    <row r="751" spans="16303:16319" s="143" customFormat="1">
      <c r="XCA751" s="138"/>
      <c r="XCB751" s="138"/>
      <c r="XCC751" s="138"/>
      <c r="XCD751" s="138"/>
      <c r="XCE751" s="138"/>
      <c r="XCF751" s="138"/>
      <c r="XCG751" s="138"/>
      <c r="XCH751" s="138"/>
      <c r="XCI751" s="138"/>
      <c r="XCJ751" s="138"/>
      <c r="XCK751" s="138"/>
      <c r="XCL751" s="138"/>
      <c r="XCM751" s="138"/>
      <c r="XCN751" s="138"/>
      <c r="XCO751" s="138"/>
      <c r="XCP751" s="138"/>
      <c r="XCQ751" s="138"/>
    </row>
    <row r="752" spans="16303:16319" s="143" customFormat="1">
      <c r="XCA752" s="138"/>
      <c r="XCB752" s="138"/>
      <c r="XCC752" s="138"/>
      <c r="XCD752" s="138"/>
      <c r="XCE752" s="138"/>
      <c r="XCF752" s="138"/>
      <c r="XCG752" s="138"/>
      <c r="XCH752" s="138"/>
      <c r="XCI752" s="138"/>
      <c r="XCJ752" s="138"/>
      <c r="XCK752" s="138"/>
      <c r="XCL752" s="138"/>
      <c r="XCM752" s="138"/>
      <c r="XCN752" s="138"/>
      <c r="XCO752" s="138"/>
      <c r="XCP752" s="138"/>
      <c r="XCQ752" s="138"/>
    </row>
    <row r="753" spans="16303:16319" s="143" customFormat="1">
      <c r="XCA753" s="138"/>
      <c r="XCB753" s="138"/>
      <c r="XCC753" s="138"/>
      <c r="XCD753" s="138"/>
      <c r="XCE753" s="138"/>
      <c r="XCF753" s="138"/>
      <c r="XCG753" s="138"/>
      <c r="XCH753" s="138"/>
      <c r="XCI753" s="138"/>
      <c r="XCJ753" s="138"/>
      <c r="XCK753" s="138"/>
      <c r="XCL753" s="138"/>
      <c r="XCM753" s="138"/>
      <c r="XCN753" s="138"/>
      <c r="XCO753" s="138"/>
      <c r="XCP753" s="138"/>
      <c r="XCQ753" s="138"/>
    </row>
    <row r="754" spans="16303:16319" s="143" customFormat="1">
      <c r="XCA754" s="138"/>
      <c r="XCB754" s="138"/>
      <c r="XCC754" s="138"/>
      <c r="XCD754" s="138"/>
      <c r="XCE754" s="138"/>
      <c r="XCF754" s="138"/>
      <c r="XCG754" s="138"/>
      <c r="XCH754" s="138"/>
      <c r="XCI754" s="138"/>
      <c r="XCJ754" s="138"/>
      <c r="XCK754" s="138"/>
      <c r="XCL754" s="138"/>
      <c r="XCM754" s="138"/>
      <c r="XCN754" s="138"/>
      <c r="XCO754" s="138"/>
      <c r="XCP754" s="138"/>
      <c r="XCQ754" s="138"/>
    </row>
    <row r="755" spans="16303:16319" s="143" customFormat="1">
      <c r="XCA755" s="138"/>
      <c r="XCB755" s="138"/>
      <c r="XCC755" s="138"/>
      <c r="XCD755" s="138"/>
      <c r="XCE755" s="138"/>
      <c r="XCF755" s="138"/>
      <c r="XCG755" s="138"/>
      <c r="XCH755" s="138"/>
      <c r="XCI755" s="138"/>
      <c r="XCJ755" s="138"/>
      <c r="XCK755" s="138"/>
      <c r="XCL755" s="138"/>
      <c r="XCM755" s="138"/>
      <c r="XCN755" s="138"/>
      <c r="XCO755" s="138"/>
      <c r="XCP755" s="138"/>
      <c r="XCQ755" s="138"/>
    </row>
    <row r="756" spans="16303:16319" s="143" customFormat="1">
      <c r="XCA756" s="138"/>
      <c r="XCB756" s="138"/>
      <c r="XCC756" s="138"/>
      <c r="XCD756" s="138"/>
      <c r="XCE756" s="138"/>
      <c r="XCF756" s="138"/>
      <c r="XCG756" s="138"/>
      <c r="XCH756" s="138"/>
      <c r="XCI756" s="138"/>
      <c r="XCJ756" s="138"/>
      <c r="XCK756" s="138"/>
      <c r="XCL756" s="138"/>
      <c r="XCM756" s="138"/>
      <c r="XCN756" s="138"/>
      <c r="XCO756" s="138"/>
      <c r="XCP756" s="138"/>
      <c r="XCQ756" s="138"/>
    </row>
    <row r="757" spans="16303:16319" s="143" customFormat="1">
      <c r="XCA757" s="138"/>
      <c r="XCB757" s="138"/>
      <c r="XCC757" s="138"/>
      <c r="XCD757" s="138"/>
      <c r="XCE757" s="138"/>
      <c r="XCF757" s="138"/>
      <c r="XCG757" s="138"/>
      <c r="XCH757" s="138"/>
      <c r="XCI757" s="138"/>
      <c r="XCJ757" s="138"/>
      <c r="XCK757" s="138"/>
      <c r="XCL757" s="138"/>
      <c r="XCM757" s="138"/>
      <c r="XCN757" s="138"/>
      <c r="XCO757" s="138"/>
      <c r="XCP757" s="138"/>
      <c r="XCQ757" s="138"/>
    </row>
    <row r="758" spans="16303:16319" s="143" customFormat="1">
      <c r="XCA758" s="138"/>
      <c r="XCB758" s="138"/>
      <c r="XCC758" s="138"/>
      <c r="XCD758" s="138"/>
      <c r="XCE758" s="138"/>
      <c r="XCF758" s="138"/>
      <c r="XCG758" s="138"/>
      <c r="XCH758" s="138"/>
      <c r="XCI758" s="138"/>
      <c r="XCJ758" s="138"/>
      <c r="XCK758" s="138"/>
      <c r="XCL758" s="138"/>
      <c r="XCM758" s="138"/>
      <c r="XCN758" s="138"/>
      <c r="XCO758" s="138"/>
      <c r="XCP758" s="138"/>
      <c r="XCQ758" s="138"/>
    </row>
    <row r="759" spans="16303:16319" s="143" customFormat="1">
      <c r="XCA759" s="138"/>
      <c r="XCB759" s="138"/>
      <c r="XCC759" s="138"/>
      <c r="XCD759" s="138"/>
      <c r="XCE759" s="138"/>
      <c r="XCF759" s="138"/>
      <c r="XCG759" s="138"/>
      <c r="XCH759" s="138"/>
      <c r="XCI759" s="138"/>
      <c r="XCJ759" s="138"/>
      <c r="XCK759" s="138"/>
      <c r="XCL759" s="138"/>
      <c r="XCM759" s="138"/>
      <c r="XCN759" s="138"/>
      <c r="XCO759" s="138"/>
      <c r="XCP759" s="138"/>
      <c r="XCQ759" s="138"/>
    </row>
    <row r="760" spans="16303:16319" s="143" customFormat="1">
      <c r="XCA760" s="138"/>
      <c r="XCB760" s="138"/>
      <c r="XCC760" s="138"/>
      <c r="XCD760" s="138"/>
      <c r="XCE760" s="138"/>
      <c r="XCF760" s="138"/>
      <c r="XCG760" s="138"/>
      <c r="XCH760" s="138"/>
      <c r="XCI760" s="138"/>
      <c r="XCJ760" s="138"/>
      <c r="XCK760" s="138"/>
      <c r="XCL760" s="138"/>
      <c r="XCM760" s="138"/>
      <c r="XCN760" s="138"/>
      <c r="XCO760" s="138"/>
      <c r="XCP760" s="138"/>
      <c r="XCQ760" s="138"/>
    </row>
    <row r="761" spans="16303:16319" s="143" customFormat="1">
      <c r="XCA761" s="138"/>
      <c r="XCB761" s="138"/>
      <c r="XCC761" s="138"/>
      <c r="XCD761" s="138"/>
      <c r="XCE761" s="138"/>
      <c r="XCF761" s="138"/>
      <c r="XCG761" s="138"/>
      <c r="XCH761" s="138"/>
      <c r="XCI761" s="138"/>
      <c r="XCJ761" s="138"/>
      <c r="XCK761" s="138"/>
      <c r="XCL761" s="138"/>
      <c r="XCM761" s="138"/>
      <c r="XCN761" s="138"/>
      <c r="XCO761" s="138"/>
      <c r="XCP761" s="138"/>
      <c r="XCQ761" s="138"/>
    </row>
    <row r="762" spans="16303:16319" s="143" customFormat="1">
      <c r="XCA762" s="138"/>
      <c r="XCB762" s="138"/>
      <c r="XCC762" s="138"/>
      <c r="XCD762" s="138"/>
      <c r="XCE762" s="138"/>
      <c r="XCF762" s="138"/>
      <c r="XCG762" s="138"/>
      <c r="XCH762" s="138"/>
      <c r="XCI762" s="138"/>
      <c r="XCJ762" s="138"/>
      <c r="XCK762" s="138"/>
      <c r="XCL762" s="138"/>
      <c r="XCM762" s="138"/>
      <c r="XCN762" s="138"/>
      <c r="XCO762" s="138"/>
      <c r="XCP762" s="138"/>
      <c r="XCQ762" s="138"/>
    </row>
    <row r="763" spans="16303:16319" s="143" customFormat="1">
      <c r="XCA763" s="138"/>
      <c r="XCB763" s="138"/>
      <c r="XCC763" s="138"/>
      <c r="XCD763" s="138"/>
      <c r="XCE763" s="138"/>
      <c r="XCF763" s="138"/>
      <c r="XCG763" s="138"/>
      <c r="XCH763" s="138"/>
      <c r="XCI763" s="138"/>
      <c r="XCJ763" s="138"/>
      <c r="XCK763" s="138"/>
      <c r="XCL763" s="138"/>
      <c r="XCM763" s="138"/>
      <c r="XCN763" s="138"/>
      <c r="XCO763" s="138"/>
      <c r="XCP763" s="138"/>
      <c r="XCQ763" s="138"/>
    </row>
    <row r="764" spans="16303:16319" s="143" customFormat="1">
      <c r="XCA764" s="138"/>
      <c r="XCB764" s="138"/>
      <c r="XCC764" s="138"/>
      <c r="XCD764" s="138"/>
      <c r="XCE764" s="138"/>
      <c r="XCF764" s="138"/>
      <c r="XCG764" s="138"/>
      <c r="XCH764" s="138"/>
      <c r="XCI764" s="138"/>
      <c r="XCJ764" s="138"/>
      <c r="XCK764" s="138"/>
      <c r="XCL764" s="138"/>
      <c r="XCM764" s="138"/>
      <c r="XCN764" s="138"/>
      <c r="XCO764" s="138"/>
      <c r="XCP764" s="138"/>
      <c r="XCQ764" s="138"/>
    </row>
    <row r="765" spans="16303:16319" s="143" customFormat="1">
      <c r="XCA765" s="138"/>
      <c r="XCB765" s="138"/>
      <c r="XCC765" s="138"/>
      <c r="XCD765" s="138"/>
      <c r="XCE765" s="138"/>
      <c r="XCF765" s="138"/>
      <c r="XCG765" s="138"/>
      <c r="XCH765" s="138"/>
      <c r="XCI765" s="138"/>
      <c r="XCJ765" s="138"/>
      <c r="XCK765" s="138"/>
      <c r="XCL765" s="138"/>
      <c r="XCM765" s="138"/>
      <c r="XCN765" s="138"/>
      <c r="XCO765" s="138"/>
      <c r="XCP765" s="138"/>
      <c r="XCQ765" s="138"/>
    </row>
    <row r="766" spans="16303:16319" s="143" customFormat="1">
      <c r="XCA766" s="138"/>
      <c r="XCB766" s="138"/>
      <c r="XCC766" s="138"/>
      <c r="XCD766" s="138"/>
      <c r="XCE766" s="138"/>
      <c r="XCF766" s="138"/>
      <c r="XCG766" s="138"/>
      <c r="XCH766" s="138"/>
      <c r="XCI766" s="138"/>
      <c r="XCJ766" s="138"/>
      <c r="XCK766" s="138"/>
      <c r="XCL766" s="138"/>
      <c r="XCM766" s="138"/>
      <c r="XCN766" s="138"/>
      <c r="XCO766" s="138"/>
      <c r="XCP766" s="138"/>
      <c r="XCQ766" s="138"/>
    </row>
    <row r="767" spans="16303:16319" s="143" customFormat="1">
      <c r="XCA767" s="138"/>
      <c r="XCB767" s="138"/>
      <c r="XCC767" s="138"/>
      <c r="XCD767" s="138"/>
      <c r="XCE767" s="138"/>
      <c r="XCF767" s="138"/>
      <c r="XCG767" s="138"/>
      <c r="XCH767" s="138"/>
      <c r="XCI767" s="138"/>
      <c r="XCJ767" s="138"/>
      <c r="XCK767" s="138"/>
      <c r="XCL767" s="138"/>
      <c r="XCM767" s="138"/>
      <c r="XCN767" s="138"/>
      <c r="XCO767" s="138"/>
      <c r="XCP767" s="138"/>
      <c r="XCQ767" s="138"/>
    </row>
    <row r="768" spans="16303:16319" s="143" customFormat="1">
      <c r="XCA768" s="138"/>
      <c r="XCB768" s="138"/>
      <c r="XCC768" s="138"/>
      <c r="XCD768" s="138"/>
      <c r="XCE768" s="138"/>
      <c r="XCF768" s="138"/>
      <c r="XCG768" s="138"/>
      <c r="XCH768" s="138"/>
      <c r="XCI768" s="138"/>
      <c r="XCJ768" s="138"/>
      <c r="XCK768" s="138"/>
      <c r="XCL768" s="138"/>
      <c r="XCM768" s="138"/>
      <c r="XCN768" s="138"/>
      <c r="XCO768" s="138"/>
      <c r="XCP768" s="138"/>
      <c r="XCQ768" s="138"/>
    </row>
    <row r="769" spans="16303:16319" s="143" customFormat="1">
      <c r="XCA769" s="138"/>
      <c r="XCB769" s="138"/>
      <c r="XCC769" s="138"/>
      <c r="XCD769" s="138"/>
      <c r="XCE769" s="138"/>
      <c r="XCF769" s="138"/>
      <c r="XCG769" s="138"/>
      <c r="XCH769" s="138"/>
      <c r="XCI769" s="138"/>
      <c r="XCJ769" s="138"/>
      <c r="XCK769" s="138"/>
      <c r="XCL769" s="138"/>
      <c r="XCM769" s="138"/>
      <c r="XCN769" s="138"/>
      <c r="XCO769" s="138"/>
      <c r="XCP769" s="138"/>
      <c r="XCQ769" s="138"/>
    </row>
    <row r="770" spans="16303:16319" s="143" customFormat="1">
      <c r="XCA770" s="138"/>
      <c r="XCB770" s="138"/>
      <c r="XCC770" s="138"/>
      <c r="XCD770" s="138"/>
      <c r="XCE770" s="138"/>
      <c r="XCF770" s="138"/>
      <c r="XCG770" s="138"/>
      <c r="XCH770" s="138"/>
      <c r="XCI770" s="138"/>
      <c r="XCJ770" s="138"/>
      <c r="XCK770" s="138"/>
      <c r="XCL770" s="138"/>
      <c r="XCM770" s="138"/>
      <c r="XCN770" s="138"/>
      <c r="XCO770" s="138"/>
      <c r="XCP770" s="138"/>
      <c r="XCQ770" s="138"/>
    </row>
    <row r="771" spans="16303:16319" s="143" customFormat="1">
      <c r="XCA771" s="138"/>
      <c r="XCB771" s="138"/>
      <c r="XCC771" s="138"/>
      <c r="XCD771" s="138"/>
      <c r="XCE771" s="138"/>
      <c r="XCF771" s="138"/>
      <c r="XCG771" s="138"/>
      <c r="XCH771" s="138"/>
      <c r="XCI771" s="138"/>
      <c r="XCJ771" s="138"/>
      <c r="XCK771" s="138"/>
      <c r="XCL771" s="138"/>
      <c r="XCM771" s="138"/>
      <c r="XCN771" s="138"/>
      <c r="XCO771" s="138"/>
      <c r="XCP771" s="138"/>
      <c r="XCQ771" s="138"/>
    </row>
    <row r="772" spans="16303:16319" s="143" customFormat="1">
      <c r="XCA772" s="138"/>
      <c r="XCB772" s="138"/>
      <c r="XCC772" s="138"/>
      <c r="XCD772" s="138"/>
      <c r="XCE772" s="138"/>
      <c r="XCF772" s="138"/>
      <c r="XCG772" s="138"/>
      <c r="XCH772" s="138"/>
      <c r="XCI772" s="138"/>
      <c r="XCJ772" s="138"/>
      <c r="XCK772" s="138"/>
      <c r="XCL772" s="138"/>
      <c r="XCM772" s="138"/>
      <c r="XCN772" s="138"/>
      <c r="XCO772" s="138"/>
      <c r="XCP772" s="138"/>
      <c r="XCQ772" s="138"/>
    </row>
    <row r="773" spans="16303:16319" s="143" customFormat="1">
      <c r="XCA773" s="138"/>
      <c r="XCB773" s="138"/>
      <c r="XCC773" s="138"/>
      <c r="XCD773" s="138"/>
      <c r="XCE773" s="138"/>
      <c r="XCF773" s="138"/>
      <c r="XCG773" s="138"/>
      <c r="XCH773" s="138"/>
      <c r="XCI773" s="138"/>
      <c r="XCJ773" s="138"/>
      <c r="XCK773" s="138"/>
      <c r="XCL773" s="138"/>
      <c r="XCM773" s="138"/>
      <c r="XCN773" s="138"/>
      <c r="XCO773" s="138"/>
      <c r="XCP773" s="138"/>
      <c r="XCQ773" s="138"/>
    </row>
    <row r="774" spans="16303:16319" s="143" customFormat="1">
      <c r="XCA774" s="138"/>
      <c r="XCB774" s="138"/>
      <c r="XCC774" s="138"/>
      <c r="XCD774" s="138"/>
      <c r="XCE774" s="138"/>
      <c r="XCF774" s="138"/>
      <c r="XCG774" s="138"/>
      <c r="XCH774" s="138"/>
      <c r="XCI774" s="138"/>
      <c r="XCJ774" s="138"/>
      <c r="XCK774" s="138"/>
      <c r="XCL774" s="138"/>
      <c r="XCM774" s="138"/>
      <c r="XCN774" s="138"/>
      <c r="XCO774" s="138"/>
      <c r="XCP774" s="138"/>
      <c r="XCQ774" s="138"/>
    </row>
    <row r="775" spans="16303:16319" s="143" customFormat="1">
      <c r="XCA775" s="138"/>
      <c r="XCB775" s="138"/>
      <c r="XCC775" s="138"/>
      <c r="XCD775" s="138"/>
      <c r="XCE775" s="138"/>
      <c r="XCF775" s="138"/>
      <c r="XCG775" s="138"/>
      <c r="XCH775" s="138"/>
      <c r="XCI775" s="138"/>
      <c r="XCJ775" s="138"/>
      <c r="XCK775" s="138"/>
      <c r="XCL775" s="138"/>
      <c r="XCM775" s="138"/>
      <c r="XCN775" s="138"/>
      <c r="XCO775" s="138"/>
      <c r="XCP775" s="138"/>
      <c r="XCQ775" s="138"/>
    </row>
    <row r="776" spans="16303:16319" s="143" customFormat="1">
      <c r="XCA776" s="138"/>
      <c r="XCB776" s="138"/>
      <c r="XCC776" s="138"/>
      <c r="XCD776" s="138"/>
      <c r="XCE776" s="138"/>
      <c r="XCF776" s="138"/>
      <c r="XCG776" s="138"/>
      <c r="XCH776" s="138"/>
      <c r="XCI776" s="138"/>
      <c r="XCJ776" s="138"/>
      <c r="XCK776" s="138"/>
      <c r="XCL776" s="138"/>
      <c r="XCM776" s="138"/>
      <c r="XCN776" s="138"/>
      <c r="XCO776" s="138"/>
      <c r="XCP776" s="138"/>
      <c r="XCQ776" s="138"/>
    </row>
    <row r="777" spans="16303:16319" s="143" customFormat="1">
      <c r="XCA777" s="138"/>
      <c r="XCB777" s="138"/>
      <c r="XCC777" s="138"/>
      <c r="XCD777" s="138"/>
      <c r="XCE777" s="138"/>
      <c r="XCF777" s="138"/>
      <c r="XCG777" s="138"/>
      <c r="XCH777" s="138"/>
      <c r="XCI777" s="138"/>
      <c r="XCJ777" s="138"/>
      <c r="XCK777" s="138"/>
      <c r="XCL777" s="138"/>
      <c r="XCM777" s="138"/>
      <c r="XCN777" s="138"/>
      <c r="XCO777" s="138"/>
      <c r="XCP777" s="138"/>
      <c r="XCQ777" s="138"/>
    </row>
    <row r="778" spans="16303:16319" s="143" customFormat="1">
      <c r="XCA778" s="138"/>
      <c r="XCB778" s="138"/>
      <c r="XCC778" s="138"/>
      <c r="XCD778" s="138"/>
      <c r="XCE778" s="138"/>
      <c r="XCF778" s="138"/>
      <c r="XCG778" s="138"/>
      <c r="XCH778" s="138"/>
      <c r="XCI778" s="138"/>
      <c r="XCJ778" s="138"/>
      <c r="XCK778" s="138"/>
      <c r="XCL778" s="138"/>
      <c r="XCM778" s="138"/>
      <c r="XCN778" s="138"/>
      <c r="XCO778" s="138"/>
      <c r="XCP778" s="138"/>
      <c r="XCQ778" s="138"/>
    </row>
    <row r="779" spans="16303:16319" s="143" customFormat="1">
      <c r="XCA779" s="138"/>
      <c r="XCB779" s="138"/>
      <c r="XCC779" s="138"/>
      <c r="XCD779" s="138"/>
      <c r="XCE779" s="138"/>
      <c r="XCF779" s="138"/>
      <c r="XCG779" s="138"/>
      <c r="XCH779" s="138"/>
      <c r="XCI779" s="138"/>
      <c r="XCJ779" s="138"/>
      <c r="XCK779" s="138"/>
      <c r="XCL779" s="138"/>
      <c r="XCM779" s="138"/>
      <c r="XCN779" s="138"/>
      <c r="XCO779" s="138"/>
      <c r="XCP779" s="138"/>
      <c r="XCQ779" s="138"/>
    </row>
    <row r="780" spans="16303:16319" s="143" customFormat="1">
      <c r="XCA780" s="138"/>
      <c r="XCB780" s="138"/>
      <c r="XCC780" s="138"/>
      <c r="XCD780" s="138"/>
      <c r="XCE780" s="138"/>
      <c r="XCF780" s="138"/>
      <c r="XCG780" s="138"/>
      <c r="XCH780" s="138"/>
      <c r="XCI780" s="138"/>
      <c r="XCJ780" s="138"/>
      <c r="XCK780" s="138"/>
      <c r="XCL780" s="138"/>
      <c r="XCM780" s="138"/>
      <c r="XCN780" s="138"/>
      <c r="XCO780" s="138"/>
      <c r="XCP780" s="138"/>
      <c r="XCQ780" s="138"/>
    </row>
    <row r="781" spans="16303:16319" s="143" customFormat="1">
      <c r="XCA781" s="138"/>
      <c r="XCB781" s="138"/>
      <c r="XCC781" s="138"/>
      <c r="XCD781" s="138"/>
      <c r="XCE781" s="138"/>
      <c r="XCF781" s="138"/>
      <c r="XCG781" s="138"/>
      <c r="XCH781" s="138"/>
      <c r="XCI781" s="138"/>
      <c r="XCJ781" s="138"/>
      <c r="XCK781" s="138"/>
      <c r="XCL781" s="138"/>
      <c r="XCM781" s="138"/>
      <c r="XCN781" s="138"/>
      <c r="XCO781" s="138"/>
      <c r="XCP781" s="138"/>
      <c r="XCQ781" s="138"/>
    </row>
    <row r="782" spans="16303:16319" s="143" customFormat="1">
      <c r="XCA782" s="138"/>
      <c r="XCB782" s="138"/>
      <c r="XCC782" s="138"/>
      <c r="XCD782" s="138"/>
      <c r="XCE782" s="138"/>
      <c r="XCF782" s="138"/>
      <c r="XCG782" s="138"/>
      <c r="XCH782" s="138"/>
      <c r="XCI782" s="138"/>
      <c r="XCJ782" s="138"/>
      <c r="XCK782" s="138"/>
      <c r="XCL782" s="138"/>
      <c r="XCM782" s="138"/>
      <c r="XCN782" s="138"/>
      <c r="XCO782" s="138"/>
      <c r="XCP782" s="138"/>
      <c r="XCQ782" s="138"/>
    </row>
    <row r="783" spans="16303:16319" s="143" customFormat="1">
      <c r="XCA783" s="138"/>
      <c r="XCB783" s="138"/>
      <c r="XCC783" s="138"/>
      <c r="XCD783" s="138"/>
      <c r="XCE783" s="138"/>
      <c r="XCF783" s="138"/>
      <c r="XCG783" s="138"/>
      <c r="XCH783" s="138"/>
      <c r="XCI783" s="138"/>
      <c r="XCJ783" s="138"/>
      <c r="XCK783" s="138"/>
      <c r="XCL783" s="138"/>
      <c r="XCM783" s="138"/>
      <c r="XCN783" s="138"/>
      <c r="XCO783" s="138"/>
      <c r="XCP783" s="138"/>
      <c r="XCQ783" s="138"/>
    </row>
    <row r="784" spans="16303:16319" s="143" customFormat="1">
      <c r="XCA784" s="138"/>
      <c r="XCB784" s="138"/>
      <c r="XCC784" s="138"/>
      <c r="XCD784" s="138"/>
      <c r="XCE784" s="138"/>
      <c r="XCF784" s="138"/>
      <c r="XCG784" s="138"/>
      <c r="XCH784" s="138"/>
      <c r="XCI784" s="138"/>
      <c r="XCJ784" s="138"/>
      <c r="XCK784" s="138"/>
      <c r="XCL784" s="138"/>
      <c r="XCM784" s="138"/>
      <c r="XCN784" s="138"/>
      <c r="XCO784" s="138"/>
      <c r="XCP784" s="138"/>
      <c r="XCQ784" s="138"/>
    </row>
    <row r="785" spans="16303:16319" s="143" customFormat="1">
      <c r="XCA785" s="138"/>
      <c r="XCB785" s="138"/>
      <c r="XCC785" s="138"/>
      <c r="XCD785" s="138"/>
      <c r="XCE785" s="138"/>
      <c r="XCF785" s="138"/>
      <c r="XCG785" s="138"/>
      <c r="XCH785" s="138"/>
      <c r="XCI785" s="138"/>
      <c r="XCJ785" s="138"/>
      <c r="XCK785" s="138"/>
      <c r="XCL785" s="138"/>
      <c r="XCM785" s="138"/>
      <c r="XCN785" s="138"/>
      <c r="XCO785" s="138"/>
      <c r="XCP785" s="138"/>
      <c r="XCQ785" s="138"/>
    </row>
    <row r="786" spans="16303:16319" s="143" customFormat="1">
      <c r="XCA786" s="138"/>
      <c r="XCB786" s="138"/>
      <c r="XCC786" s="138"/>
      <c r="XCD786" s="138"/>
      <c r="XCE786" s="138"/>
      <c r="XCF786" s="138"/>
      <c r="XCG786" s="138"/>
      <c r="XCH786" s="138"/>
      <c r="XCI786" s="138"/>
      <c r="XCJ786" s="138"/>
      <c r="XCK786" s="138"/>
      <c r="XCL786" s="138"/>
      <c r="XCM786" s="138"/>
      <c r="XCN786" s="138"/>
      <c r="XCO786" s="138"/>
      <c r="XCP786" s="138"/>
      <c r="XCQ786" s="138"/>
    </row>
    <row r="787" spans="16303:16319" s="143" customFormat="1">
      <c r="XCA787" s="138"/>
      <c r="XCB787" s="138"/>
      <c r="XCC787" s="138"/>
      <c r="XCD787" s="138"/>
      <c r="XCE787" s="138"/>
      <c r="XCF787" s="138"/>
      <c r="XCG787" s="138"/>
      <c r="XCH787" s="138"/>
      <c r="XCI787" s="138"/>
      <c r="XCJ787" s="138"/>
      <c r="XCK787" s="138"/>
      <c r="XCL787" s="138"/>
      <c r="XCM787" s="138"/>
      <c r="XCN787" s="138"/>
      <c r="XCO787" s="138"/>
      <c r="XCP787" s="138"/>
      <c r="XCQ787" s="138"/>
    </row>
    <row r="788" spans="16303:16319" s="143" customFormat="1">
      <c r="XCA788" s="138"/>
      <c r="XCB788" s="138"/>
      <c r="XCC788" s="138"/>
      <c r="XCD788" s="138"/>
      <c r="XCE788" s="138"/>
      <c r="XCF788" s="138"/>
      <c r="XCG788" s="138"/>
      <c r="XCH788" s="138"/>
      <c r="XCI788" s="138"/>
      <c r="XCJ788" s="138"/>
      <c r="XCK788" s="138"/>
      <c r="XCL788" s="138"/>
      <c r="XCM788" s="138"/>
      <c r="XCN788" s="138"/>
      <c r="XCO788" s="138"/>
      <c r="XCP788" s="138"/>
      <c r="XCQ788" s="138"/>
    </row>
    <row r="789" spans="16303:16319" s="143" customFormat="1">
      <c r="XCA789" s="138"/>
      <c r="XCB789" s="138"/>
      <c r="XCC789" s="138"/>
      <c r="XCD789" s="138"/>
      <c r="XCE789" s="138"/>
      <c r="XCF789" s="138"/>
      <c r="XCG789" s="138"/>
      <c r="XCH789" s="138"/>
      <c r="XCI789" s="138"/>
      <c r="XCJ789" s="138"/>
      <c r="XCK789" s="138"/>
      <c r="XCL789" s="138"/>
      <c r="XCM789" s="138"/>
      <c r="XCN789" s="138"/>
      <c r="XCO789" s="138"/>
      <c r="XCP789" s="138"/>
      <c r="XCQ789" s="138"/>
    </row>
    <row r="790" spans="16303:16319" s="143" customFormat="1">
      <c r="XCA790" s="138"/>
      <c r="XCB790" s="138"/>
      <c r="XCC790" s="138"/>
      <c r="XCD790" s="138"/>
      <c r="XCE790" s="138"/>
      <c r="XCF790" s="138"/>
      <c r="XCG790" s="138"/>
      <c r="XCH790" s="138"/>
      <c r="XCI790" s="138"/>
      <c r="XCJ790" s="138"/>
      <c r="XCK790" s="138"/>
      <c r="XCL790" s="138"/>
      <c r="XCM790" s="138"/>
      <c r="XCN790" s="138"/>
      <c r="XCO790" s="138"/>
      <c r="XCP790" s="138"/>
      <c r="XCQ790" s="138"/>
    </row>
    <row r="791" spans="16303:16319" s="143" customFormat="1">
      <c r="XCA791" s="138"/>
      <c r="XCB791" s="138"/>
      <c r="XCC791" s="138"/>
      <c r="XCD791" s="138"/>
      <c r="XCE791" s="138"/>
      <c r="XCF791" s="138"/>
      <c r="XCG791" s="138"/>
      <c r="XCH791" s="138"/>
      <c r="XCI791" s="138"/>
      <c r="XCJ791" s="138"/>
      <c r="XCK791" s="138"/>
      <c r="XCL791" s="138"/>
      <c r="XCM791" s="138"/>
      <c r="XCN791" s="138"/>
      <c r="XCO791" s="138"/>
      <c r="XCP791" s="138"/>
      <c r="XCQ791" s="138"/>
    </row>
    <row r="792" spans="16303:16319" s="143" customFormat="1">
      <c r="XCA792" s="138"/>
      <c r="XCB792" s="138"/>
      <c r="XCC792" s="138"/>
      <c r="XCD792" s="138"/>
      <c r="XCE792" s="138"/>
      <c r="XCF792" s="138"/>
      <c r="XCG792" s="138"/>
      <c r="XCH792" s="138"/>
      <c r="XCI792" s="138"/>
      <c r="XCJ792" s="138"/>
      <c r="XCK792" s="138"/>
      <c r="XCL792" s="138"/>
      <c r="XCM792" s="138"/>
      <c r="XCN792" s="138"/>
      <c r="XCO792" s="138"/>
      <c r="XCP792" s="138"/>
      <c r="XCQ792" s="138"/>
    </row>
    <row r="793" spans="16303:16319" s="143" customFormat="1">
      <c r="XCA793" s="138"/>
      <c r="XCB793" s="138"/>
      <c r="XCC793" s="138"/>
      <c r="XCD793" s="138"/>
      <c r="XCE793" s="138"/>
      <c r="XCF793" s="138"/>
      <c r="XCG793" s="138"/>
      <c r="XCH793" s="138"/>
      <c r="XCI793" s="138"/>
      <c r="XCJ793" s="138"/>
      <c r="XCK793" s="138"/>
      <c r="XCL793" s="138"/>
      <c r="XCM793" s="138"/>
      <c r="XCN793" s="138"/>
      <c r="XCO793" s="138"/>
      <c r="XCP793" s="138"/>
      <c r="XCQ793" s="138"/>
    </row>
    <row r="794" spans="16303:16319" s="143" customFormat="1">
      <c r="XCA794" s="138"/>
      <c r="XCB794" s="138"/>
      <c r="XCC794" s="138"/>
      <c r="XCD794" s="138"/>
      <c r="XCE794" s="138"/>
      <c r="XCF794" s="138"/>
      <c r="XCG794" s="138"/>
      <c r="XCH794" s="138"/>
      <c r="XCI794" s="138"/>
      <c r="XCJ794" s="138"/>
      <c r="XCK794" s="138"/>
      <c r="XCL794" s="138"/>
      <c r="XCM794" s="138"/>
      <c r="XCN794" s="138"/>
      <c r="XCO794" s="138"/>
      <c r="XCP794" s="138"/>
      <c r="XCQ794" s="138"/>
    </row>
    <row r="795" spans="16303:16319" s="143" customFormat="1">
      <c r="XCA795" s="138"/>
      <c r="XCB795" s="138"/>
      <c r="XCC795" s="138"/>
      <c r="XCD795" s="138"/>
      <c r="XCE795" s="138"/>
      <c r="XCF795" s="138"/>
      <c r="XCG795" s="138"/>
      <c r="XCH795" s="138"/>
      <c r="XCI795" s="138"/>
      <c r="XCJ795" s="138"/>
      <c r="XCK795" s="138"/>
      <c r="XCL795" s="138"/>
      <c r="XCM795" s="138"/>
      <c r="XCN795" s="138"/>
      <c r="XCO795" s="138"/>
      <c r="XCP795" s="138"/>
      <c r="XCQ795" s="138"/>
    </row>
    <row r="796" spans="16303:16319" s="143" customFormat="1">
      <c r="XCA796" s="138"/>
      <c r="XCB796" s="138"/>
      <c r="XCC796" s="138"/>
      <c r="XCD796" s="138"/>
      <c r="XCE796" s="138"/>
      <c r="XCF796" s="138"/>
      <c r="XCG796" s="138"/>
      <c r="XCH796" s="138"/>
      <c r="XCI796" s="138"/>
      <c r="XCJ796" s="138"/>
      <c r="XCK796" s="138"/>
      <c r="XCL796" s="138"/>
      <c r="XCM796" s="138"/>
      <c r="XCN796" s="138"/>
      <c r="XCO796" s="138"/>
      <c r="XCP796" s="138"/>
      <c r="XCQ796" s="138"/>
    </row>
    <row r="797" spans="16303:16319" s="143" customFormat="1">
      <c r="XCA797" s="138"/>
      <c r="XCB797" s="138"/>
      <c r="XCC797" s="138"/>
      <c r="XCD797" s="138"/>
      <c r="XCE797" s="138"/>
      <c r="XCF797" s="138"/>
      <c r="XCG797" s="138"/>
      <c r="XCH797" s="138"/>
      <c r="XCI797" s="138"/>
      <c r="XCJ797" s="138"/>
      <c r="XCK797" s="138"/>
      <c r="XCL797" s="138"/>
      <c r="XCM797" s="138"/>
      <c r="XCN797" s="138"/>
      <c r="XCO797" s="138"/>
      <c r="XCP797" s="138"/>
      <c r="XCQ797" s="138"/>
    </row>
    <row r="798" spans="16303:16319" s="143" customFormat="1">
      <c r="XCA798" s="138"/>
      <c r="XCB798" s="138"/>
      <c r="XCC798" s="138"/>
      <c r="XCD798" s="138"/>
      <c r="XCE798" s="138"/>
      <c r="XCF798" s="138"/>
      <c r="XCG798" s="138"/>
      <c r="XCH798" s="138"/>
      <c r="XCI798" s="138"/>
      <c r="XCJ798" s="138"/>
      <c r="XCK798" s="138"/>
      <c r="XCL798" s="138"/>
      <c r="XCM798" s="138"/>
      <c r="XCN798" s="138"/>
      <c r="XCO798" s="138"/>
      <c r="XCP798" s="138"/>
      <c r="XCQ798" s="138"/>
    </row>
    <row r="799" spans="16303:16319" s="143" customFormat="1">
      <c r="XCA799" s="138"/>
      <c r="XCB799" s="138"/>
      <c r="XCC799" s="138"/>
      <c r="XCD799" s="138"/>
      <c r="XCE799" s="138"/>
      <c r="XCF799" s="138"/>
      <c r="XCG799" s="138"/>
      <c r="XCH799" s="138"/>
      <c r="XCI799" s="138"/>
      <c r="XCJ799" s="138"/>
      <c r="XCK799" s="138"/>
      <c r="XCL799" s="138"/>
      <c r="XCM799" s="138"/>
      <c r="XCN799" s="138"/>
      <c r="XCO799" s="138"/>
      <c r="XCP799" s="138"/>
      <c r="XCQ799" s="138"/>
    </row>
    <row r="800" spans="16303:16319" s="143" customFormat="1">
      <c r="XCA800" s="138"/>
      <c r="XCB800" s="138"/>
      <c r="XCC800" s="138"/>
      <c r="XCD800" s="138"/>
      <c r="XCE800" s="138"/>
      <c r="XCF800" s="138"/>
      <c r="XCG800" s="138"/>
      <c r="XCH800" s="138"/>
      <c r="XCI800" s="138"/>
      <c r="XCJ800" s="138"/>
      <c r="XCK800" s="138"/>
      <c r="XCL800" s="138"/>
      <c r="XCM800" s="138"/>
      <c r="XCN800" s="138"/>
      <c r="XCO800" s="138"/>
      <c r="XCP800" s="138"/>
      <c r="XCQ800" s="138"/>
    </row>
    <row r="801" spans="16303:16319" s="143" customFormat="1">
      <c r="XCA801" s="138"/>
      <c r="XCB801" s="138"/>
      <c r="XCC801" s="138"/>
      <c r="XCD801" s="138"/>
      <c r="XCE801" s="138"/>
      <c r="XCF801" s="138"/>
      <c r="XCG801" s="138"/>
      <c r="XCH801" s="138"/>
      <c r="XCI801" s="138"/>
      <c r="XCJ801" s="138"/>
      <c r="XCK801" s="138"/>
      <c r="XCL801" s="138"/>
      <c r="XCM801" s="138"/>
      <c r="XCN801" s="138"/>
      <c r="XCO801" s="138"/>
      <c r="XCP801" s="138"/>
      <c r="XCQ801" s="138"/>
    </row>
    <row r="802" spans="16303:16319" s="143" customFormat="1">
      <c r="XCA802" s="138"/>
      <c r="XCB802" s="138"/>
      <c r="XCC802" s="138"/>
      <c r="XCD802" s="138"/>
      <c r="XCE802" s="138"/>
      <c r="XCF802" s="138"/>
      <c r="XCG802" s="138"/>
      <c r="XCH802" s="138"/>
      <c r="XCI802" s="138"/>
      <c r="XCJ802" s="138"/>
      <c r="XCK802" s="138"/>
      <c r="XCL802" s="138"/>
      <c r="XCM802" s="138"/>
      <c r="XCN802" s="138"/>
      <c r="XCO802" s="138"/>
      <c r="XCP802" s="138"/>
      <c r="XCQ802" s="138"/>
    </row>
    <row r="803" spans="16303:16319" s="143" customFormat="1">
      <c r="XCA803" s="138"/>
      <c r="XCB803" s="138"/>
      <c r="XCC803" s="138"/>
      <c r="XCD803" s="138"/>
      <c r="XCE803" s="138"/>
      <c r="XCF803" s="138"/>
      <c r="XCG803" s="138"/>
      <c r="XCH803" s="138"/>
      <c r="XCI803" s="138"/>
      <c r="XCJ803" s="138"/>
      <c r="XCK803" s="138"/>
      <c r="XCL803" s="138"/>
      <c r="XCM803" s="138"/>
      <c r="XCN803" s="138"/>
      <c r="XCO803" s="138"/>
      <c r="XCP803" s="138"/>
      <c r="XCQ803" s="138"/>
    </row>
    <row r="804" spans="16303:16319" s="143" customFormat="1">
      <c r="XCA804" s="138"/>
      <c r="XCB804" s="138"/>
      <c r="XCC804" s="138"/>
      <c r="XCD804" s="138"/>
      <c r="XCE804" s="138"/>
      <c r="XCF804" s="138"/>
      <c r="XCG804" s="138"/>
      <c r="XCH804" s="138"/>
      <c r="XCI804" s="138"/>
      <c r="XCJ804" s="138"/>
      <c r="XCK804" s="138"/>
      <c r="XCL804" s="138"/>
      <c r="XCM804" s="138"/>
      <c r="XCN804" s="138"/>
      <c r="XCO804" s="138"/>
      <c r="XCP804" s="138"/>
      <c r="XCQ804" s="138"/>
    </row>
    <row r="805" spans="16303:16319" s="143" customFormat="1">
      <c r="XCA805" s="138"/>
      <c r="XCB805" s="138"/>
      <c r="XCC805" s="138"/>
      <c r="XCD805" s="138"/>
      <c r="XCE805" s="138"/>
      <c r="XCF805" s="138"/>
      <c r="XCG805" s="138"/>
      <c r="XCH805" s="138"/>
      <c r="XCI805" s="138"/>
      <c r="XCJ805" s="138"/>
      <c r="XCK805" s="138"/>
      <c r="XCL805" s="138"/>
      <c r="XCM805" s="138"/>
      <c r="XCN805" s="138"/>
      <c r="XCO805" s="138"/>
      <c r="XCP805" s="138"/>
      <c r="XCQ805" s="138"/>
    </row>
    <row r="806" spans="16303:16319" s="143" customFormat="1">
      <c r="XCA806" s="138"/>
      <c r="XCB806" s="138"/>
      <c r="XCC806" s="138"/>
      <c r="XCD806" s="138"/>
      <c r="XCE806" s="138"/>
      <c r="XCF806" s="138"/>
      <c r="XCG806" s="138"/>
      <c r="XCH806" s="138"/>
      <c r="XCI806" s="138"/>
      <c r="XCJ806" s="138"/>
      <c r="XCK806" s="138"/>
      <c r="XCL806" s="138"/>
      <c r="XCM806" s="138"/>
      <c r="XCN806" s="138"/>
      <c r="XCO806" s="138"/>
      <c r="XCP806" s="138"/>
      <c r="XCQ806" s="138"/>
    </row>
    <row r="807" spans="16303:16319" s="143" customFormat="1">
      <c r="XCA807" s="138"/>
      <c r="XCB807" s="138"/>
      <c r="XCC807" s="138"/>
      <c r="XCD807" s="138"/>
      <c r="XCE807" s="138"/>
      <c r="XCF807" s="138"/>
      <c r="XCG807" s="138"/>
      <c r="XCH807" s="138"/>
      <c r="XCI807" s="138"/>
      <c r="XCJ807" s="138"/>
      <c r="XCK807" s="138"/>
      <c r="XCL807" s="138"/>
      <c r="XCM807" s="138"/>
      <c r="XCN807" s="138"/>
      <c r="XCO807" s="138"/>
      <c r="XCP807" s="138"/>
      <c r="XCQ807" s="138"/>
    </row>
    <row r="808" spans="16303:16319" s="143" customFormat="1">
      <c r="XCA808" s="138"/>
      <c r="XCB808" s="138"/>
      <c r="XCC808" s="138"/>
      <c r="XCD808" s="138"/>
      <c r="XCE808" s="138"/>
      <c r="XCF808" s="138"/>
      <c r="XCG808" s="138"/>
      <c r="XCH808" s="138"/>
      <c r="XCI808" s="138"/>
      <c r="XCJ808" s="138"/>
      <c r="XCK808" s="138"/>
      <c r="XCL808" s="138"/>
      <c r="XCM808" s="138"/>
      <c r="XCN808" s="138"/>
      <c r="XCO808" s="138"/>
      <c r="XCP808" s="138"/>
      <c r="XCQ808" s="138"/>
    </row>
    <row r="809" spans="16303:16319" s="143" customFormat="1">
      <c r="XCA809" s="138"/>
      <c r="XCB809" s="138"/>
      <c r="XCC809" s="138"/>
      <c r="XCD809" s="138"/>
      <c r="XCE809" s="138"/>
      <c r="XCF809" s="138"/>
      <c r="XCG809" s="138"/>
      <c r="XCH809" s="138"/>
      <c r="XCI809" s="138"/>
      <c r="XCJ809" s="138"/>
      <c r="XCK809" s="138"/>
      <c r="XCL809" s="138"/>
      <c r="XCM809" s="138"/>
      <c r="XCN809" s="138"/>
      <c r="XCO809" s="138"/>
      <c r="XCP809" s="138"/>
      <c r="XCQ809" s="138"/>
    </row>
    <row r="810" spans="16303:16319" s="143" customFormat="1">
      <c r="XCA810" s="138"/>
      <c r="XCB810" s="138"/>
      <c r="XCC810" s="138"/>
      <c r="XCD810" s="138"/>
      <c r="XCE810" s="138"/>
      <c r="XCF810" s="138"/>
      <c r="XCG810" s="138"/>
      <c r="XCH810" s="138"/>
      <c r="XCI810" s="138"/>
      <c r="XCJ810" s="138"/>
      <c r="XCK810" s="138"/>
      <c r="XCL810" s="138"/>
      <c r="XCM810" s="138"/>
      <c r="XCN810" s="138"/>
      <c r="XCO810" s="138"/>
      <c r="XCP810" s="138"/>
      <c r="XCQ810" s="138"/>
    </row>
    <row r="811" spans="16303:16319" s="143" customFormat="1">
      <c r="XCA811" s="138"/>
      <c r="XCB811" s="138"/>
      <c r="XCC811" s="138"/>
      <c r="XCD811" s="138"/>
      <c r="XCE811" s="138"/>
      <c r="XCF811" s="138"/>
      <c r="XCG811" s="138"/>
      <c r="XCH811" s="138"/>
      <c r="XCI811" s="138"/>
      <c r="XCJ811" s="138"/>
      <c r="XCK811" s="138"/>
      <c r="XCL811" s="138"/>
      <c r="XCM811" s="138"/>
      <c r="XCN811" s="138"/>
      <c r="XCO811" s="138"/>
      <c r="XCP811" s="138"/>
      <c r="XCQ811" s="138"/>
    </row>
    <row r="812" spans="16303:16319" s="143" customFormat="1">
      <c r="XCA812" s="138"/>
      <c r="XCB812" s="138"/>
      <c r="XCC812" s="138"/>
      <c r="XCD812" s="138"/>
      <c r="XCE812" s="138"/>
      <c r="XCF812" s="138"/>
      <c r="XCG812" s="138"/>
      <c r="XCH812" s="138"/>
      <c r="XCI812" s="138"/>
      <c r="XCJ812" s="138"/>
      <c r="XCK812" s="138"/>
      <c r="XCL812" s="138"/>
      <c r="XCM812" s="138"/>
      <c r="XCN812" s="138"/>
      <c r="XCO812" s="138"/>
      <c r="XCP812" s="138"/>
      <c r="XCQ812" s="138"/>
    </row>
    <row r="813" spans="16303:16319" s="143" customFormat="1">
      <c r="XCA813" s="138"/>
      <c r="XCB813" s="138"/>
      <c r="XCC813" s="138"/>
      <c r="XCD813" s="138"/>
      <c r="XCE813" s="138"/>
      <c r="XCF813" s="138"/>
      <c r="XCG813" s="138"/>
      <c r="XCH813" s="138"/>
      <c r="XCI813" s="138"/>
      <c r="XCJ813" s="138"/>
      <c r="XCK813" s="138"/>
      <c r="XCL813" s="138"/>
      <c r="XCM813" s="138"/>
      <c r="XCN813" s="138"/>
      <c r="XCO813" s="138"/>
      <c r="XCP813" s="138"/>
      <c r="XCQ813" s="138"/>
    </row>
    <row r="814" spans="16303:16319" s="143" customFormat="1">
      <c r="XCA814" s="138"/>
      <c r="XCB814" s="138"/>
      <c r="XCC814" s="138"/>
      <c r="XCD814" s="138"/>
      <c r="XCE814" s="138"/>
      <c r="XCF814" s="138"/>
      <c r="XCG814" s="138"/>
      <c r="XCH814" s="138"/>
      <c r="XCI814" s="138"/>
      <c r="XCJ814" s="138"/>
      <c r="XCK814" s="138"/>
      <c r="XCL814" s="138"/>
      <c r="XCM814" s="138"/>
      <c r="XCN814" s="138"/>
      <c r="XCO814" s="138"/>
      <c r="XCP814" s="138"/>
      <c r="XCQ814" s="138"/>
    </row>
    <row r="815" spans="16303:16319" s="143" customFormat="1">
      <c r="XCA815" s="138"/>
      <c r="XCB815" s="138"/>
      <c r="XCC815" s="138"/>
      <c r="XCD815" s="138"/>
      <c r="XCE815" s="138"/>
      <c r="XCF815" s="138"/>
      <c r="XCG815" s="138"/>
      <c r="XCH815" s="138"/>
      <c r="XCI815" s="138"/>
      <c r="XCJ815" s="138"/>
      <c r="XCK815" s="138"/>
      <c r="XCL815" s="138"/>
      <c r="XCM815" s="138"/>
      <c r="XCN815" s="138"/>
      <c r="XCO815" s="138"/>
      <c r="XCP815" s="138"/>
      <c r="XCQ815" s="138"/>
    </row>
    <row r="816" spans="16303:16319" s="143" customFormat="1">
      <c r="XCA816" s="138"/>
      <c r="XCB816" s="138"/>
      <c r="XCC816" s="138"/>
      <c r="XCD816" s="138"/>
      <c r="XCE816" s="138"/>
      <c r="XCF816" s="138"/>
      <c r="XCG816" s="138"/>
      <c r="XCH816" s="138"/>
      <c r="XCI816" s="138"/>
      <c r="XCJ816" s="138"/>
      <c r="XCK816" s="138"/>
      <c r="XCL816" s="138"/>
      <c r="XCM816" s="138"/>
      <c r="XCN816" s="138"/>
      <c r="XCO816" s="138"/>
      <c r="XCP816" s="138"/>
      <c r="XCQ816" s="138"/>
    </row>
    <row r="817" spans="16303:16319" s="143" customFormat="1">
      <c r="XCA817" s="138"/>
      <c r="XCB817" s="138"/>
      <c r="XCC817" s="138"/>
      <c r="XCD817" s="138"/>
      <c r="XCE817" s="138"/>
      <c r="XCF817" s="138"/>
      <c r="XCG817" s="138"/>
      <c r="XCH817" s="138"/>
      <c r="XCI817" s="138"/>
      <c r="XCJ817" s="138"/>
      <c r="XCK817" s="138"/>
      <c r="XCL817" s="138"/>
      <c r="XCM817" s="138"/>
      <c r="XCN817" s="138"/>
      <c r="XCO817" s="138"/>
      <c r="XCP817" s="138"/>
      <c r="XCQ817" s="138"/>
    </row>
    <row r="818" spans="16303:16319" s="143" customFormat="1">
      <c r="XCA818" s="138"/>
      <c r="XCB818" s="138"/>
      <c r="XCC818" s="138"/>
      <c r="XCD818" s="138"/>
      <c r="XCE818" s="138"/>
      <c r="XCF818" s="138"/>
      <c r="XCG818" s="138"/>
      <c r="XCH818" s="138"/>
      <c r="XCI818" s="138"/>
      <c r="XCJ818" s="138"/>
      <c r="XCK818" s="138"/>
      <c r="XCL818" s="138"/>
      <c r="XCM818" s="138"/>
      <c r="XCN818" s="138"/>
      <c r="XCO818" s="138"/>
      <c r="XCP818" s="138"/>
      <c r="XCQ818" s="138"/>
    </row>
    <row r="819" spans="16303:16319" s="143" customFormat="1">
      <c r="XCA819" s="138"/>
      <c r="XCB819" s="138"/>
      <c r="XCC819" s="138"/>
      <c r="XCD819" s="138"/>
      <c r="XCE819" s="138"/>
      <c r="XCF819" s="138"/>
      <c r="XCG819" s="138"/>
      <c r="XCH819" s="138"/>
      <c r="XCI819" s="138"/>
      <c r="XCJ819" s="138"/>
      <c r="XCK819" s="138"/>
      <c r="XCL819" s="138"/>
      <c r="XCM819" s="138"/>
      <c r="XCN819" s="138"/>
      <c r="XCO819" s="138"/>
      <c r="XCP819" s="138"/>
      <c r="XCQ819" s="138"/>
    </row>
    <row r="820" spans="16303:16319" s="143" customFormat="1">
      <c r="XCA820" s="138"/>
      <c r="XCB820" s="138"/>
      <c r="XCC820" s="138"/>
      <c r="XCD820" s="138"/>
      <c r="XCE820" s="138"/>
      <c r="XCF820" s="138"/>
      <c r="XCG820" s="138"/>
      <c r="XCH820" s="138"/>
      <c r="XCI820" s="138"/>
      <c r="XCJ820" s="138"/>
      <c r="XCK820" s="138"/>
      <c r="XCL820" s="138"/>
      <c r="XCM820" s="138"/>
      <c r="XCN820" s="138"/>
      <c r="XCO820" s="138"/>
      <c r="XCP820" s="138"/>
      <c r="XCQ820" s="138"/>
    </row>
    <row r="821" spans="16303:16319" s="143" customFormat="1">
      <c r="XCA821" s="138"/>
      <c r="XCB821" s="138"/>
      <c r="XCC821" s="138"/>
      <c r="XCD821" s="138"/>
      <c r="XCE821" s="138"/>
      <c r="XCF821" s="138"/>
      <c r="XCG821" s="138"/>
      <c r="XCH821" s="138"/>
      <c r="XCI821" s="138"/>
      <c r="XCJ821" s="138"/>
      <c r="XCK821" s="138"/>
      <c r="XCL821" s="138"/>
      <c r="XCM821" s="138"/>
      <c r="XCN821" s="138"/>
      <c r="XCO821" s="138"/>
      <c r="XCP821" s="138"/>
      <c r="XCQ821" s="138"/>
    </row>
    <row r="822" spans="16303:16319" s="143" customFormat="1">
      <c r="XCA822" s="138"/>
      <c r="XCB822" s="138"/>
      <c r="XCC822" s="138"/>
      <c r="XCD822" s="138"/>
      <c r="XCE822" s="138"/>
      <c r="XCF822" s="138"/>
      <c r="XCG822" s="138"/>
      <c r="XCH822" s="138"/>
      <c r="XCI822" s="138"/>
      <c r="XCJ822" s="138"/>
      <c r="XCK822" s="138"/>
      <c r="XCL822" s="138"/>
      <c r="XCM822" s="138"/>
      <c r="XCN822" s="138"/>
      <c r="XCO822" s="138"/>
      <c r="XCP822" s="138"/>
      <c r="XCQ822" s="138"/>
    </row>
    <row r="823" spans="16303:16319" s="143" customFormat="1">
      <c r="XCA823" s="138"/>
      <c r="XCB823" s="138"/>
      <c r="XCC823" s="138"/>
      <c r="XCD823" s="138"/>
      <c r="XCE823" s="138"/>
      <c r="XCF823" s="138"/>
      <c r="XCG823" s="138"/>
      <c r="XCH823" s="138"/>
      <c r="XCI823" s="138"/>
      <c r="XCJ823" s="138"/>
      <c r="XCK823" s="138"/>
      <c r="XCL823" s="138"/>
      <c r="XCM823" s="138"/>
      <c r="XCN823" s="138"/>
      <c r="XCO823" s="138"/>
      <c r="XCP823" s="138"/>
      <c r="XCQ823" s="138"/>
    </row>
    <row r="824" spans="16303:16319" s="143" customFormat="1">
      <c r="XCA824" s="138"/>
      <c r="XCB824" s="138"/>
      <c r="XCC824" s="138"/>
      <c r="XCD824" s="138"/>
      <c r="XCE824" s="138"/>
      <c r="XCF824" s="138"/>
      <c r="XCG824" s="138"/>
      <c r="XCH824" s="138"/>
      <c r="XCI824" s="138"/>
      <c r="XCJ824" s="138"/>
      <c r="XCK824" s="138"/>
      <c r="XCL824" s="138"/>
      <c r="XCM824" s="138"/>
      <c r="XCN824" s="138"/>
      <c r="XCO824" s="138"/>
      <c r="XCP824" s="138"/>
      <c r="XCQ824" s="138"/>
    </row>
    <row r="825" spans="16303:16319" s="143" customFormat="1">
      <c r="XCA825" s="138"/>
      <c r="XCB825" s="138"/>
      <c r="XCC825" s="138"/>
      <c r="XCD825" s="138"/>
      <c r="XCE825" s="138"/>
      <c r="XCF825" s="138"/>
      <c r="XCG825" s="138"/>
      <c r="XCH825" s="138"/>
      <c r="XCI825" s="138"/>
      <c r="XCJ825" s="138"/>
      <c r="XCK825" s="138"/>
      <c r="XCL825" s="138"/>
      <c r="XCM825" s="138"/>
      <c r="XCN825" s="138"/>
      <c r="XCO825" s="138"/>
      <c r="XCP825" s="138"/>
      <c r="XCQ825" s="138"/>
    </row>
    <row r="826" spans="16303:16319" s="143" customFormat="1">
      <c r="XCA826" s="138"/>
      <c r="XCB826" s="138"/>
      <c r="XCC826" s="138"/>
      <c r="XCD826" s="138"/>
      <c r="XCE826" s="138"/>
      <c r="XCF826" s="138"/>
      <c r="XCG826" s="138"/>
      <c r="XCH826" s="138"/>
      <c r="XCI826" s="138"/>
      <c r="XCJ826" s="138"/>
      <c r="XCK826" s="138"/>
      <c r="XCL826" s="138"/>
      <c r="XCM826" s="138"/>
      <c r="XCN826" s="138"/>
      <c r="XCO826" s="138"/>
      <c r="XCP826" s="138"/>
      <c r="XCQ826" s="138"/>
    </row>
    <row r="827" spans="16303:16319" s="143" customFormat="1">
      <c r="XCA827" s="138"/>
      <c r="XCB827" s="138"/>
      <c r="XCC827" s="138"/>
      <c r="XCD827" s="138"/>
      <c r="XCE827" s="138"/>
      <c r="XCF827" s="138"/>
      <c r="XCG827" s="138"/>
      <c r="XCH827" s="138"/>
      <c r="XCI827" s="138"/>
      <c r="XCJ827" s="138"/>
      <c r="XCK827" s="138"/>
      <c r="XCL827" s="138"/>
      <c r="XCM827" s="138"/>
      <c r="XCN827" s="138"/>
      <c r="XCO827" s="138"/>
      <c r="XCP827" s="138"/>
      <c r="XCQ827" s="138"/>
    </row>
    <row r="828" spans="16303:16319" s="143" customFormat="1">
      <c r="XCA828" s="138"/>
      <c r="XCB828" s="138"/>
      <c r="XCC828" s="138"/>
      <c r="XCD828" s="138"/>
      <c r="XCE828" s="138"/>
      <c r="XCF828" s="138"/>
      <c r="XCG828" s="138"/>
      <c r="XCH828" s="138"/>
      <c r="XCI828" s="138"/>
      <c r="XCJ828" s="138"/>
      <c r="XCK828" s="138"/>
      <c r="XCL828" s="138"/>
      <c r="XCM828" s="138"/>
      <c r="XCN828" s="138"/>
      <c r="XCO828" s="138"/>
      <c r="XCP828" s="138"/>
      <c r="XCQ828" s="138"/>
    </row>
    <row r="829" spans="16303:16319" s="143" customFormat="1">
      <c r="XCA829" s="138"/>
      <c r="XCB829" s="138"/>
      <c r="XCC829" s="138"/>
      <c r="XCD829" s="138"/>
      <c r="XCE829" s="138"/>
      <c r="XCF829" s="138"/>
      <c r="XCG829" s="138"/>
      <c r="XCH829" s="138"/>
      <c r="XCI829" s="138"/>
      <c r="XCJ829" s="138"/>
      <c r="XCK829" s="138"/>
      <c r="XCL829" s="138"/>
      <c r="XCM829" s="138"/>
      <c r="XCN829" s="138"/>
      <c r="XCO829" s="138"/>
      <c r="XCP829" s="138"/>
      <c r="XCQ829" s="138"/>
    </row>
    <row r="830" spans="16303:16319" s="143" customFormat="1">
      <c r="XCA830" s="138"/>
      <c r="XCB830" s="138"/>
      <c r="XCC830" s="138"/>
      <c r="XCD830" s="138"/>
      <c r="XCE830" s="138"/>
      <c r="XCF830" s="138"/>
      <c r="XCG830" s="138"/>
      <c r="XCH830" s="138"/>
      <c r="XCI830" s="138"/>
      <c r="XCJ830" s="138"/>
      <c r="XCK830" s="138"/>
      <c r="XCL830" s="138"/>
      <c r="XCM830" s="138"/>
      <c r="XCN830" s="138"/>
      <c r="XCO830" s="138"/>
      <c r="XCP830" s="138"/>
      <c r="XCQ830" s="138"/>
    </row>
    <row r="831" spans="16303:16319" s="143" customFormat="1">
      <c r="XCA831" s="138"/>
      <c r="XCB831" s="138"/>
      <c r="XCC831" s="138"/>
      <c r="XCD831" s="138"/>
      <c r="XCE831" s="138"/>
      <c r="XCF831" s="138"/>
      <c r="XCG831" s="138"/>
      <c r="XCH831" s="138"/>
      <c r="XCI831" s="138"/>
      <c r="XCJ831" s="138"/>
      <c r="XCK831" s="138"/>
      <c r="XCL831" s="138"/>
      <c r="XCM831" s="138"/>
      <c r="XCN831" s="138"/>
      <c r="XCO831" s="138"/>
      <c r="XCP831" s="138"/>
      <c r="XCQ831" s="138"/>
    </row>
    <row r="832" spans="16303:16319" s="143" customFormat="1">
      <c r="XCA832" s="138"/>
      <c r="XCB832" s="138"/>
      <c r="XCC832" s="138"/>
      <c r="XCD832" s="138"/>
      <c r="XCE832" s="138"/>
      <c r="XCF832" s="138"/>
      <c r="XCG832" s="138"/>
      <c r="XCH832" s="138"/>
      <c r="XCI832" s="138"/>
      <c r="XCJ832" s="138"/>
      <c r="XCK832" s="138"/>
      <c r="XCL832" s="138"/>
      <c r="XCM832" s="138"/>
      <c r="XCN832" s="138"/>
      <c r="XCO832" s="138"/>
      <c r="XCP832" s="138"/>
      <c r="XCQ832" s="138"/>
    </row>
    <row r="833" spans="16303:16319" s="143" customFormat="1">
      <c r="XCA833" s="138"/>
      <c r="XCB833" s="138"/>
      <c r="XCC833" s="138"/>
      <c r="XCD833" s="138"/>
      <c r="XCE833" s="138"/>
      <c r="XCF833" s="138"/>
      <c r="XCG833" s="138"/>
      <c r="XCH833" s="138"/>
      <c r="XCI833" s="138"/>
      <c r="XCJ833" s="138"/>
      <c r="XCK833" s="138"/>
      <c r="XCL833" s="138"/>
      <c r="XCM833" s="138"/>
      <c r="XCN833" s="138"/>
      <c r="XCO833" s="138"/>
      <c r="XCP833" s="138"/>
      <c r="XCQ833" s="138"/>
    </row>
    <row r="834" spans="16303:16319" s="143" customFormat="1">
      <c r="XCA834" s="138"/>
      <c r="XCB834" s="138"/>
      <c r="XCC834" s="138"/>
      <c r="XCD834" s="138"/>
      <c r="XCE834" s="138"/>
      <c r="XCF834" s="138"/>
      <c r="XCG834" s="138"/>
      <c r="XCH834" s="138"/>
      <c r="XCI834" s="138"/>
      <c r="XCJ834" s="138"/>
      <c r="XCK834" s="138"/>
      <c r="XCL834" s="138"/>
      <c r="XCM834" s="138"/>
      <c r="XCN834" s="138"/>
      <c r="XCO834" s="138"/>
      <c r="XCP834" s="138"/>
      <c r="XCQ834" s="138"/>
    </row>
    <row r="835" spans="16303:16319" s="143" customFormat="1">
      <c r="XCA835" s="138"/>
      <c r="XCB835" s="138"/>
      <c r="XCC835" s="138"/>
      <c r="XCD835" s="138"/>
      <c r="XCE835" s="138"/>
      <c r="XCF835" s="138"/>
      <c r="XCG835" s="138"/>
      <c r="XCH835" s="138"/>
      <c r="XCI835" s="138"/>
      <c r="XCJ835" s="138"/>
      <c r="XCK835" s="138"/>
      <c r="XCL835" s="138"/>
      <c r="XCM835" s="138"/>
      <c r="XCN835" s="138"/>
      <c r="XCO835" s="138"/>
      <c r="XCP835" s="138"/>
      <c r="XCQ835" s="138"/>
    </row>
    <row r="836" spans="16303:16319" s="143" customFormat="1">
      <c r="XCA836" s="138"/>
      <c r="XCB836" s="138"/>
      <c r="XCC836" s="138"/>
      <c r="XCD836" s="138"/>
      <c r="XCE836" s="138"/>
      <c r="XCF836" s="138"/>
      <c r="XCG836" s="138"/>
      <c r="XCH836" s="138"/>
      <c r="XCI836" s="138"/>
      <c r="XCJ836" s="138"/>
      <c r="XCK836" s="138"/>
      <c r="XCL836" s="138"/>
      <c r="XCM836" s="138"/>
      <c r="XCN836" s="138"/>
      <c r="XCO836" s="138"/>
      <c r="XCP836" s="138"/>
      <c r="XCQ836" s="138"/>
    </row>
    <row r="837" spans="16303:16319" s="143" customFormat="1">
      <c r="XCA837" s="138"/>
      <c r="XCB837" s="138"/>
      <c r="XCC837" s="138"/>
      <c r="XCD837" s="138"/>
      <c r="XCE837" s="138"/>
      <c r="XCF837" s="138"/>
      <c r="XCG837" s="138"/>
      <c r="XCH837" s="138"/>
      <c r="XCI837" s="138"/>
      <c r="XCJ837" s="138"/>
      <c r="XCK837" s="138"/>
      <c r="XCL837" s="138"/>
      <c r="XCM837" s="138"/>
      <c r="XCN837" s="138"/>
      <c r="XCO837" s="138"/>
      <c r="XCP837" s="138"/>
      <c r="XCQ837" s="138"/>
    </row>
    <row r="838" spans="16303:16319" s="143" customFormat="1">
      <c r="XCA838" s="138"/>
      <c r="XCB838" s="138"/>
      <c r="XCC838" s="138"/>
      <c r="XCD838" s="138"/>
      <c r="XCE838" s="138"/>
      <c r="XCF838" s="138"/>
      <c r="XCG838" s="138"/>
      <c r="XCH838" s="138"/>
      <c r="XCI838" s="138"/>
      <c r="XCJ838" s="138"/>
      <c r="XCK838" s="138"/>
      <c r="XCL838" s="138"/>
      <c r="XCM838" s="138"/>
      <c r="XCN838" s="138"/>
      <c r="XCO838" s="138"/>
      <c r="XCP838" s="138"/>
      <c r="XCQ838" s="138"/>
    </row>
    <row r="839" spans="16303:16319" s="143" customFormat="1">
      <c r="XCA839" s="138"/>
      <c r="XCB839" s="138"/>
      <c r="XCC839" s="138"/>
      <c r="XCD839" s="138"/>
      <c r="XCE839" s="138"/>
      <c r="XCF839" s="138"/>
      <c r="XCG839" s="138"/>
      <c r="XCH839" s="138"/>
      <c r="XCI839" s="138"/>
      <c r="XCJ839" s="138"/>
      <c r="XCK839" s="138"/>
      <c r="XCL839" s="138"/>
      <c r="XCM839" s="138"/>
      <c r="XCN839" s="138"/>
      <c r="XCO839" s="138"/>
      <c r="XCP839" s="138"/>
      <c r="XCQ839" s="138"/>
    </row>
    <row r="840" spans="16303:16319" s="143" customFormat="1">
      <c r="XCA840" s="138"/>
      <c r="XCB840" s="138"/>
      <c r="XCC840" s="138"/>
      <c r="XCD840" s="138"/>
      <c r="XCE840" s="138"/>
      <c r="XCF840" s="138"/>
      <c r="XCG840" s="138"/>
      <c r="XCH840" s="138"/>
      <c r="XCI840" s="138"/>
      <c r="XCJ840" s="138"/>
      <c r="XCK840" s="138"/>
      <c r="XCL840" s="138"/>
      <c r="XCM840" s="138"/>
      <c r="XCN840" s="138"/>
      <c r="XCO840" s="138"/>
      <c r="XCP840" s="138"/>
      <c r="XCQ840" s="138"/>
    </row>
    <row r="841" spans="16303:16319" s="143" customFormat="1">
      <c r="XCA841" s="138"/>
      <c r="XCB841" s="138"/>
      <c r="XCC841" s="138"/>
      <c r="XCD841" s="138"/>
      <c r="XCE841" s="138"/>
      <c r="XCF841" s="138"/>
      <c r="XCG841" s="138"/>
      <c r="XCH841" s="138"/>
      <c r="XCI841" s="138"/>
      <c r="XCJ841" s="138"/>
      <c r="XCK841" s="138"/>
      <c r="XCL841" s="138"/>
      <c r="XCM841" s="138"/>
      <c r="XCN841" s="138"/>
      <c r="XCO841" s="138"/>
      <c r="XCP841" s="138"/>
      <c r="XCQ841" s="138"/>
    </row>
    <row r="842" spans="16303:16319" s="143" customFormat="1">
      <c r="XCA842" s="138"/>
      <c r="XCB842" s="138"/>
      <c r="XCC842" s="138"/>
      <c r="XCD842" s="138"/>
      <c r="XCE842" s="138"/>
      <c r="XCF842" s="138"/>
      <c r="XCG842" s="138"/>
      <c r="XCH842" s="138"/>
      <c r="XCI842" s="138"/>
      <c r="XCJ842" s="138"/>
      <c r="XCK842" s="138"/>
      <c r="XCL842" s="138"/>
      <c r="XCM842" s="138"/>
      <c r="XCN842" s="138"/>
      <c r="XCO842" s="138"/>
      <c r="XCP842" s="138"/>
      <c r="XCQ842" s="138"/>
    </row>
    <row r="843" spans="16303:16319" s="143" customFormat="1">
      <c r="XCA843" s="138"/>
      <c r="XCB843" s="138"/>
      <c r="XCC843" s="138"/>
      <c r="XCD843" s="138"/>
      <c r="XCE843" s="138"/>
      <c r="XCF843" s="138"/>
      <c r="XCG843" s="138"/>
      <c r="XCH843" s="138"/>
      <c r="XCI843" s="138"/>
      <c r="XCJ843" s="138"/>
      <c r="XCK843" s="138"/>
      <c r="XCL843" s="138"/>
      <c r="XCM843" s="138"/>
      <c r="XCN843" s="138"/>
      <c r="XCO843" s="138"/>
      <c r="XCP843" s="138"/>
      <c r="XCQ843" s="138"/>
    </row>
    <row r="844" spans="16303:16319" s="143" customFormat="1">
      <c r="XCA844" s="138"/>
      <c r="XCB844" s="138"/>
      <c r="XCC844" s="138"/>
      <c r="XCD844" s="138"/>
      <c r="XCE844" s="138"/>
      <c r="XCF844" s="138"/>
      <c r="XCG844" s="138"/>
      <c r="XCH844" s="138"/>
      <c r="XCI844" s="138"/>
      <c r="XCJ844" s="138"/>
      <c r="XCK844" s="138"/>
      <c r="XCL844" s="138"/>
      <c r="XCM844" s="138"/>
      <c r="XCN844" s="138"/>
      <c r="XCO844" s="138"/>
      <c r="XCP844" s="138"/>
      <c r="XCQ844" s="138"/>
    </row>
    <row r="845" spans="16303:16319" s="143" customFormat="1">
      <c r="XCA845" s="138"/>
      <c r="XCB845" s="138"/>
      <c r="XCC845" s="138"/>
      <c r="XCD845" s="138"/>
      <c r="XCE845" s="138"/>
      <c r="XCF845" s="138"/>
      <c r="XCG845" s="138"/>
      <c r="XCH845" s="138"/>
      <c r="XCI845" s="138"/>
      <c r="XCJ845" s="138"/>
      <c r="XCK845" s="138"/>
      <c r="XCL845" s="138"/>
      <c r="XCM845" s="138"/>
      <c r="XCN845" s="138"/>
      <c r="XCO845" s="138"/>
      <c r="XCP845" s="138"/>
      <c r="XCQ845" s="138"/>
    </row>
    <row r="846" spans="16303:16319" s="143" customFormat="1">
      <c r="XCA846" s="138"/>
      <c r="XCB846" s="138"/>
      <c r="XCC846" s="138"/>
      <c r="XCD846" s="138"/>
      <c r="XCE846" s="138"/>
      <c r="XCF846" s="138"/>
      <c r="XCG846" s="138"/>
      <c r="XCH846" s="138"/>
      <c r="XCI846" s="138"/>
      <c r="XCJ846" s="138"/>
      <c r="XCK846" s="138"/>
      <c r="XCL846" s="138"/>
      <c r="XCM846" s="138"/>
      <c r="XCN846" s="138"/>
      <c r="XCO846" s="138"/>
      <c r="XCP846" s="138"/>
      <c r="XCQ846" s="138"/>
    </row>
    <row r="847" spans="16303:16319" s="143" customFormat="1">
      <c r="XCA847" s="138"/>
      <c r="XCB847" s="138"/>
      <c r="XCC847" s="138"/>
      <c r="XCD847" s="138"/>
      <c r="XCE847" s="138"/>
      <c r="XCF847" s="138"/>
      <c r="XCG847" s="138"/>
      <c r="XCH847" s="138"/>
      <c r="XCI847" s="138"/>
      <c r="XCJ847" s="138"/>
      <c r="XCK847" s="138"/>
      <c r="XCL847" s="138"/>
      <c r="XCM847" s="138"/>
      <c r="XCN847" s="138"/>
      <c r="XCO847" s="138"/>
      <c r="XCP847" s="138"/>
      <c r="XCQ847" s="138"/>
    </row>
    <row r="848" spans="16303:16319" s="143" customFormat="1">
      <c r="XCA848" s="138"/>
      <c r="XCB848" s="138"/>
      <c r="XCC848" s="138"/>
      <c r="XCD848" s="138"/>
      <c r="XCE848" s="138"/>
      <c r="XCF848" s="138"/>
      <c r="XCG848" s="138"/>
      <c r="XCH848" s="138"/>
      <c r="XCI848" s="138"/>
      <c r="XCJ848" s="138"/>
      <c r="XCK848" s="138"/>
      <c r="XCL848" s="138"/>
      <c r="XCM848" s="138"/>
      <c r="XCN848" s="138"/>
      <c r="XCO848" s="138"/>
      <c r="XCP848" s="138"/>
      <c r="XCQ848" s="138"/>
    </row>
    <row r="849" spans="16303:16319" s="143" customFormat="1">
      <c r="XCA849" s="138"/>
      <c r="XCB849" s="138"/>
      <c r="XCC849" s="138"/>
      <c r="XCD849" s="138"/>
      <c r="XCE849" s="138"/>
      <c r="XCF849" s="138"/>
      <c r="XCG849" s="138"/>
      <c r="XCH849" s="138"/>
      <c r="XCI849" s="138"/>
      <c r="XCJ849" s="138"/>
      <c r="XCK849" s="138"/>
      <c r="XCL849" s="138"/>
      <c r="XCM849" s="138"/>
      <c r="XCN849" s="138"/>
      <c r="XCO849" s="138"/>
      <c r="XCP849" s="138"/>
      <c r="XCQ849" s="138"/>
    </row>
    <row r="850" spans="16303:16319" s="143" customFormat="1">
      <c r="XCA850" s="138"/>
      <c r="XCB850" s="138"/>
      <c r="XCC850" s="138"/>
      <c r="XCD850" s="138"/>
      <c r="XCE850" s="138"/>
      <c r="XCF850" s="138"/>
      <c r="XCG850" s="138"/>
      <c r="XCH850" s="138"/>
      <c r="XCI850" s="138"/>
      <c r="XCJ850" s="138"/>
      <c r="XCK850" s="138"/>
      <c r="XCL850" s="138"/>
      <c r="XCM850" s="138"/>
      <c r="XCN850" s="138"/>
      <c r="XCO850" s="138"/>
      <c r="XCP850" s="138"/>
      <c r="XCQ850" s="138"/>
    </row>
    <row r="851" spans="16303:16319" s="143" customFormat="1">
      <c r="XCA851" s="138"/>
      <c r="XCB851" s="138"/>
      <c r="XCC851" s="138"/>
      <c r="XCD851" s="138"/>
      <c r="XCE851" s="138"/>
      <c r="XCF851" s="138"/>
      <c r="XCG851" s="138"/>
      <c r="XCH851" s="138"/>
      <c r="XCI851" s="138"/>
      <c r="XCJ851" s="138"/>
      <c r="XCK851" s="138"/>
      <c r="XCL851" s="138"/>
      <c r="XCM851" s="138"/>
      <c r="XCN851" s="138"/>
      <c r="XCO851" s="138"/>
      <c r="XCP851" s="138"/>
      <c r="XCQ851" s="138"/>
    </row>
    <row r="852" spans="16303:16319" s="143" customFormat="1">
      <c r="XCA852" s="138"/>
      <c r="XCB852" s="138"/>
      <c r="XCC852" s="138"/>
      <c r="XCD852" s="138"/>
      <c r="XCE852" s="138"/>
      <c r="XCF852" s="138"/>
      <c r="XCG852" s="138"/>
      <c r="XCH852" s="138"/>
      <c r="XCI852" s="138"/>
      <c r="XCJ852" s="138"/>
      <c r="XCK852" s="138"/>
      <c r="XCL852" s="138"/>
      <c r="XCM852" s="138"/>
      <c r="XCN852" s="138"/>
      <c r="XCO852" s="138"/>
      <c r="XCP852" s="138"/>
      <c r="XCQ852" s="138"/>
    </row>
    <row r="853" spans="16303:16319" s="143" customFormat="1">
      <c r="XCA853" s="138"/>
      <c r="XCB853" s="138"/>
      <c r="XCC853" s="138"/>
      <c r="XCD853" s="138"/>
      <c r="XCE853" s="138"/>
      <c r="XCF853" s="138"/>
      <c r="XCG853" s="138"/>
      <c r="XCH853" s="138"/>
      <c r="XCI853" s="138"/>
      <c r="XCJ853" s="138"/>
      <c r="XCK853" s="138"/>
      <c r="XCL853" s="138"/>
      <c r="XCM853" s="138"/>
      <c r="XCN853" s="138"/>
      <c r="XCO853" s="138"/>
      <c r="XCP853" s="138"/>
      <c r="XCQ853" s="138"/>
    </row>
    <row r="854" spans="16303:16319" s="143" customFormat="1">
      <c r="XCA854" s="138"/>
      <c r="XCB854" s="138"/>
      <c r="XCC854" s="138"/>
      <c r="XCD854" s="138"/>
      <c r="XCE854" s="138"/>
      <c r="XCF854" s="138"/>
      <c r="XCG854" s="138"/>
      <c r="XCH854" s="138"/>
      <c r="XCI854" s="138"/>
      <c r="XCJ854" s="138"/>
      <c r="XCK854" s="138"/>
      <c r="XCL854" s="138"/>
      <c r="XCM854" s="138"/>
      <c r="XCN854" s="138"/>
      <c r="XCO854" s="138"/>
      <c r="XCP854" s="138"/>
      <c r="XCQ854" s="138"/>
    </row>
    <row r="855" spans="16303:16319" s="143" customFormat="1">
      <c r="XCA855" s="138"/>
      <c r="XCB855" s="138"/>
      <c r="XCC855" s="138"/>
      <c r="XCD855" s="138"/>
      <c r="XCE855" s="138"/>
      <c r="XCF855" s="138"/>
      <c r="XCG855" s="138"/>
      <c r="XCH855" s="138"/>
      <c r="XCI855" s="138"/>
      <c r="XCJ855" s="138"/>
      <c r="XCK855" s="138"/>
      <c r="XCL855" s="138"/>
      <c r="XCM855" s="138"/>
      <c r="XCN855" s="138"/>
      <c r="XCO855" s="138"/>
      <c r="XCP855" s="138"/>
      <c r="XCQ855" s="138"/>
    </row>
    <row r="856" spans="16303:16319" s="143" customFormat="1">
      <c r="XCA856" s="138"/>
      <c r="XCB856" s="138"/>
      <c r="XCC856" s="138"/>
      <c r="XCD856" s="138"/>
      <c r="XCE856" s="138"/>
      <c r="XCF856" s="138"/>
      <c r="XCG856" s="138"/>
      <c r="XCH856" s="138"/>
      <c r="XCI856" s="138"/>
      <c r="XCJ856" s="138"/>
      <c r="XCK856" s="138"/>
      <c r="XCL856" s="138"/>
      <c r="XCM856" s="138"/>
      <c r="XCN856" s="138"/>
      <c r="XCO856" s="138"/>
      <c r="XCP856" s="138"/>
      <c r="XCQ856" s="138"/>
    </row>
    <row r="857" spans="16303:16319" s="143" customFormat="1">
      <c r="XCA857" s="138"/>
      <c r="XCB857" s="138"/>
      <c r="XCC857" s="138"/>
      <c r="XCD857" s="138"/>
      <c r="XCE857" s="138"/>
      <c r="XCF857" s="138"/>
      <c r="XCG857" s="138"/>
      <c r="XCH857" s="138"/>
      <c r="XCI857" s="138"/>
      <c r="XCJ857" s="138"/>
      <c r="XCK857" s="138"/>
      <c r="XCL857" s="138"/>
      <c r="XCM857" s="138"/>
      <c r="XCN857" s="138"/>
      <c r="XCO857" s="138"/>
      <c r="XCP857" s="138"/>
      <c r="XCQ857" s="138"/>
    </row>
    <row r="858" spans="16303:16319" s="143" customFormat="1">
      <c r="XCA858" s="138"/>
      <c r="XCB858" s="138"/>
      <c r="XCC858" s="138"/>
      <c r="XCD858" s="138"/>
      <c r="XCE858" s="138"/>
      <c r="XCF858" s="138"/>
      <c r="XCG858" s="138"/>
      <c r="XCH858" s="138"/>
      <c r="XCI858" s="138"/>
      <c r="XCJ858" s="138"/>
      <c r="XCK858" s="138"/>
      <c r="XCL858" s="138"/>
      <c r="XCM858" s="138"/>
      <c r="XCN858" s="138"/>
      <c r="XCO858" s="138"/>
      <c r="XCP858" s="138"/>
      <c r="XCQ858" s="138"/>
    </row>
    <row r="859" spans="16303:16319" s="143" customFormat="1">
      <c r="XCA859" s="138"/>
      <c r="XCB859" s="138"/>
      <c r="XCC859" s="138"/>
      <c r="XCD859" s="138"/>
      <c r="XCE859" s="138"/>
      <c r="XCF859" s="138"/>
      <c r="XCG859" s="138"/>
      <c r="XCH859" s="138"/>
      <c r="XCI859" s="138"/>
      <c r="XCJ859" s="138"/>
      <c r="XCK859" s="138"/>
      <c r="XCL859" s="138"/>
      <c r="XCM859" s="138"/>
      <c r="XCN859" s="138"/>
      <c r="XCO859" s="138"/>
      <c r="XCP859" s="138"/>
      <c r="XCQ859" s="138"/>
    </row>
    <row r="860" spans="16303:16319" s="143" customFormat="1">
      <c r="XCA860" s="138"/>
      <c r="XCB860" s="138"/>
      <c r="XCC860" s="138"/>
      <c r="XCD860" s="138"/>
      <c r="XCE860" s="138"/>
      <c r="XCF860" s="138"/>
      <c r="XCG860" s="138"/>
      <c r="XCH860" s="138"/>
      <c r="XCI860" s="138"/>
      <c r="XCJ860" s="138"/>
      <c r="XCK860" s="138"/>
      <c r="XCL860" s="138"/>
      <c r="XCM860" s="138"/>
      <c r="XCN860" s="138"/>
      <c r="XCO860" s="138"/>
      <c r="XCP860" s="138"/>
      <c r="XCQ860" s="138"/>
    </row>
    <row r="861" spans="16303:16319" s="143" customFormat="1">
      <c r="XCA861" s="138"/>
      <c r="XCB861" s="138"/>
      <c r="XCC861" s="138"/>
      <c r="XCD861" s="138"/>
      <c r="XCE861" s="138"/>
      <c r="XCF861" s="138"/>
      <c r="XCG861" s="138"/>
      <c r="XCH861" s="138"/>
      <c r="XCI861" s="138"/>
      <c r="XCJ861" s="138"/>
      <c r="XCK861" s="138"/>
      <c r="XCL861" s="138"/>
      <c r="XCM861" s="138"/>
      <c r="XCN861" s="138"/>
      <c r="XCO861" s="138"/>
      <c r="XCP861" s="138"/>
      <c r="XCQ861" s="138"/>
    </row>
    <row r="862" spans="16303:16319" s="143" customFormat="1">
      <c r="XCA862" s="138"/>
      <c r="XCB862" s="138"/>
      <c r="XCC862" s="138"/>
      <c r="XCD862" s="138"/>
      <c r="XCE862" s="138"/>
      <c r="XCF862" s="138"/>
      <c r="XCG862" s="138"/>
      <c r="XCH862" s="138"/>
      <c r="XCI862" s="138"/>
      <c r="XCJ862" s="138"/>
      <c r="XCK862" s="138"/>
      <c r="XCL862" s="138"/>
      <c r="XCM862" s="138"/>
      <c r="XCN862" s="138"/>
      <c r="XCO862" s="138"/>
      <c r="XCP862" s="138"/>
      <c r="XCQ862" s="138"/>
    </row>
    <row r="863" spans="16303:16319" s="143" customFormat="1">
      <c r="XCA863" s="138"/>
      <c r="XCB863" s="138"/>
      <c r="XCC863" s="138"/>
      <c r="XCD863" s="138"/>
      <c r="XCE863" s="138"/>
      <c r="XCF863" s="138"/>
      <c r="XCG863" s="138"/>
      <c r="XCH863" s="138"/>
      <c r="XCI863" s="138"/>
      <c r="XCJ863" s="138"/>
      <c r="XCK863" s="138"/>
      <c r="XCL863" s="138"/>
      <c r="XCM863" s="138"/>
      <c r="XCN863" s="138"/>
      <c r="XCO863" s="138"/>
      <c r="XCP863" s="138"/>
      <c r="XCQ863" s="138"/>
    </row>
    <row r="864" spans="16303:16319" s="143" customFormat="1">
      <c r="XCA864" s="138"/>
      <c r="XCB864" s="138"/>
      <c r="XCC864" s="138"/>
      <c r="XCD864" s="138"/>
      <c r="XCE864" s="138"/>
      <c r="XCF864" s="138"/>
      <c r="XCG864" s="138"/>
      <c r="XCH864" s="138"/>
      <c r="XCI864" s="138"/>
      <c r="XCJ864" s="138"/>
      <c r="XCK864" s="138"/>
      <c r="XCL864" s="138"/>
      <c r="XCM864" s="138"/>
      <c r="XCN864" s="138"/>
      <c r="XCO864" s="138"/>
      <c r="XCP864" s="138"/>
      <c r="XCQ864" s="138"/>
    </row>
    <row r="865" spans="16303:16319" s="143" customFormat="1">
      <c r="XCA865" s="138"/>
      <c r="XCB865" s="138"/>
      <c r="XCC865" s="138"/>
      <c r="XCD865" s="138"/>
      <c r="XCE865" s="138"/>
      <c r="XCF865" s="138"/>
      <c r="XCG865" s="138"/>
      <c r="XCH865" s="138"/>
      <c r="XCI865" s="138"/>
      <c r="XCJ865" s="138"/>
      <c r="XCK865" s="138"/>
      <c r="XCL865" s="138"/>
      <c r="XCM865" s="138"/>
      <c r="XCN865" s="138"/>
      <c r="XCO865" s="138"/>
      <c r="XCP865" s="138"/>
      <c r="XCQ865" s="138"/>
    </row>
    <row r="866" spans="16303:16319" s="143" customFormat="1">
      <c r="XCA866" s="138"/>
      <c r="XCB866" s="138"/>
      <c r="XCC866" s="138"/>
      <c r="XCD866" s="138"/>
      <c r="XCE866" s="138"/>
      <c r="XCF866" s="138"/>
      <c r="XCG866" s="138"/>
      <c r="XCH866" s="138"/>
      <c r="XCI866" s="138"/>
      <c r="XCJ866" s="138"/>
      <c r="XCK866" s="138"/>
      <c r="XCL866" s="138"/>
      <c r="XCM866" s="138"/>
      <c r="XCN866" s="138"/>
      <c r="XCO866" s="138"/>
      <c r="XCP866" s="138"/>
      <c r="XCQ866" s="138"/>
    </row>
    <row r="867" spans="16303:16319" s="143" customFormat="1">
      <c r="XCA867" s="138"/>
      <c r="XCB867" s="138"/>
      <c r="XCC867" s="138"/>
      <c r="XCD867" s="138"/>
      <c r="XCE867" s="138"/>
      <c r="XCF867" s="138"/>
      <c r="XCG867" s="138"/>
      <c r="XCH867" s="138"/>
      <c r="XCI867" s="138"/>
      <c r="XCJ867" s="138"/>
      <c r="XCK867" s="138"/>
      <c r="XCL867" s="138"/>
      <c r="XCM867" s="138"/>
      <c r="XCN867" s="138"/>
      <c r="XCO867" s="138"/>
      <c r="XCP867" s="138"/>
      <c r="XCQ867" s="138"/>
    </row>
    <row r="868" spans="16303:16319" s="143" customFormat="1">
      <c r="XCA868" s="138"/>
      <c r="XCB868" s="138"/>
      <c r="XCC868" s="138"/>
      <c r="XCD868" s="138"/>
      <c r="XCE868" s="138"/>
      <c r="XCF868" s="138"/>
      <c r="XCG868" s="138"/>
      <c r="XCH868" s="138"/>
      <c r="XCI868" s="138"/>
      <c r="XCJ868" s="138"/>
      <c r="XCK868" s="138"/>
      <c r="XCL868" s="138"/>
      <c r="XCM868" s="138"/>
      <c r="XCN868" s="138"/>
      <c r="XCO868" s="138"/>
      <c r="XCP868" s="138"/>
      <c r="XCQ868" s="138"/>
    </row>
    <row r="869" spans="16303:16319" s="143" customFormat="1">
      <c r="XCA869" s="138"/>
      <c r="XCB869" s="138"/>
      <c r="XCC869" s="138"/>
      <c r="XCD869" s="138"/>
      <c r="XCE869" s="138"/>
      <c r="XCF869" s="138"/>
      <c r="XCG869" s="138"/>
      <c r="XCH869" s="138"/>
      <c r="XCI869" s="138"/>
      <c r="XCJ869" s="138"/>
      <c r="XCK869" s="138"/>
      <c r="XCL869" s="138"/>
      <c r="XCM869" s="138"/>
      <c r="XCN869" s="138"/>
      <c r="XCO869" s="138"/>
      <c r="XCP869" s="138"/>
      <c r="XCQ869" s="138"/>
    </row>
    <row r="870" spans="16303:16319" s="143" customFormat="1">
      <c r="XCA870" s="138"/>
      <c r="XCB870" s="138"/>
      <c r="XCC870" s="138"/>
      <c r="XCD870" s="138"/>
      <c r="XCE870" s="138"/>
      <c r="XCF870" s="138"/>
      <c r="XCG870" s="138"/>
      <c r="XCH870" s="138"/>
      <c r="XCI870" s="138"/>
      <c r="XCJ870" s="138"/>
      <c r="XCK870" s="138"/>
      <c r="XCL870" s="138"/>
      <c r="XCM870" s="138"/>
      <c r="XCN870" s="138"/>
      <c r="XCO870" s="138"/>
      <c r="XCP870" s="138"/>
      <c r="XCQ870" s="138"/>
    </row>
    <row r="871" spans="16303:16319" s="143" customFormat="1">
      <c r="XCA871" s="138"/>
      <c r="XCB871" s="138"/>
      <c r="XCC871" s="138"/>
      <c r="XCD871" s="138"/>
      <c r="XCE871" s="138"/>
      <c r="XCF871" s="138"/>
      <c r="XCG871" s="138"/>
      <c r="XCH871" s="138"/>
      <c r="XCI871" s="138"/>
      <c r="XCJ871" s="138"/>
      <c r="XCK871" s="138"/>
      <c r="XCL871" s="138"/>
      <c r="XCM871" s="138"/>
      <c r="XCN871" s="138"/>
      <c r="XCO871" s="138"/>
      <c r="XCP871" s="138"/>
      <c r="XCQ871" s="138"/>
    </row>
    <row r="872" spans="16303:16319" s="143" customFormat="1">
      <c r="XCA872" s="138"/>
      <c r="XCB872" s="138"/>
      <c r="XCC872" s="138"/>
      <c r="XCD872" s="138"/>
      <c r="XCE872" s="138"/>
      <c r="XCF872" s="138"/>
      <c r="XCG872" s="138"/>
      <c r="XCH872" s="138"/>
      <c r="XCI872" s="138"/>
      <c r="XCJ872" s="138"/>
      <c r="XCK872" s="138"/>
      <c r="XCL872" s="138"/>
      <c r="XCM872" s="138"/>
      <c r="XCN872" s="138"/>
      <c r="XCO872" s="138"/>
      <c r="XCP872" s="138"/>
      <c r="XCQ872" s="138"/>
    </row>
    <row r="873" spans="16303:16319" s="143" customFormat="1">
      <c r="XCA873" s="138"/>
      <c r="XCB873" s="138"/>
      <c r="XCC873" s="138"/>
      <c r="XCD873" s="138"/>
      <c r="XCE873" s="138"/>
      <c r="XCF873" s="138"/>
      <c r="XCG873" s="138"/>
      <c r="XCH873" s="138"/>
      <c r="XCI873" s="138"/>
      <c r="XCJ873" s="138"/>
      <c r="XCK873" s="138"/>
      <c r="XCL873" s="138"/>
      <c r="XCM873" s="138"/>
      <c r="XCN873" s="138"/>
      <c r="XCO873" s="138"/>
      <c r="XCP873" s="138"/>
      <c r="XCQ873" s="138"/>
    </row>
    <row r="874" spans="16303:16319" s="143" customFormat="1">
      <c r="XCA874" s="138"/>
      <c r="XCB874" s="138"/>
      <c r="XCC874" s="138"/>
      <c r="XCD874" s="138"/>
      <c r="XCE874" s="138"/>
      <c r="XCF874" s="138"/>
      <c r="XCG874" s="138"/>
      <c r="XCH874" s="138"/>
      <c r="XCI874" s="138"/>
      <c r="XCJ874" s="138"/>
      <c r="XCK874" s="138"/>
      <c r="XCL874" s="138"/>
      <c r="XCM874" s="138"/>
      <c r="XCN874" s="138"/>
      <c r="XCO874" s="138"/>
      <c r="XCP874" s="138"/>
      <c r="XCQ874" s="138"/>
    </row>
    <row r="875" spans="16303:16319" s="143" customFormat="1">
      <c r="XCA875" s="138"/>
      <c r="XCB875" s="138"/>
      <c r="XCC875" s="138"/>
      <c r="XCD875" s="138"/>
      <c r="XCE875" s="138"/>
      <c r="XCF875" s="138"/>
      <c r="XCG875" s="138"/>
      <c r="XCH875" s="138"/>
      <c r="XCI875" s="138"/>
      <c r="XCJ875" s="138"/>
      <c r="XCK875" s="138"/>
      <c r="XCL875" s="138"/>
      <c r="XCM875" s="138"/>
      <c r="XCN875" s="138"/>
      <c r="XCO875" s="138"/>
      <c r="XCP875" s="138"/>
      <c r="XCQ875" s="138"/>
    </row>
    <row r="876" spans="16303:16319" s="143" customFormat="1">
      <c r="XCA876" s="138"/>
      <c r="XCB876" s="138"/>
      <c r="XCC876" s="138"/>
      <c r="XCD876" s="138"/>
      <c r="XCE876" s="138"/>
      <c r="XCF876" s="138"/>
      <c r="XCG876" s="138"/>
      <c r="XCH876" s="138"/>
      <c r="XCI876" s="138"/>
      <c r="XCJ876" s="138"/>
      <c r="XCK876" s="138"/>
      <c r="XCL876" s="138"/>
      <c r="XCM876" s="138"/>
      <c r="XCN876" s="138"/>
      <c r="XCO876" s="138"/>
      <c r="XCP876" s="138"/>
      <c r="XCQ876" s="138"/>
    </row>
    <row r="877" spans="16303:16319" s="143" customFormat="1">
      <c r="XCA877" s="138"/>
      <c r="XCB877" s="138"/>
      <c r="XCC877" s="138"/>
      <c r="XCD877" s="138"/>
      <c r="XCE877" s="138"/>
      <c r="XCF877" s="138"/>
      <c r="XCG877" s="138"/>
      <c r="XCH877" s="138"/>
      <c r="XCI877" s="138"/>
      <c r="XCJ877" s="138"/>
      <c r="XCK877" s="138"/>
      <c r="XCL877" s="138"/>
      <c r="XCM877" s="138"/>
      <c r="XCN877" s="138"/>
      <c r="XCO877" s="138"/>
      <c r="XCP877" s="138"/>
      <c r="XCQ877" s="138"/>
    </row>
    <row r="878" spans="16303:16319" s="143" customFormat="1">
      <c r="XCA878" s="138"/>
      <c r="XCB878" s="138"/>
      <c r="XCC878" s="138"/>
      <c r="XCD878" s="138"/>
      <c r="XCE878" s="138"/>
      <c r="XCF878" s="138"/>
      <c r="XCG878" s="138"/>
      <c r="XCH878" s="138"/>
      <c r="XCI878" s="138"/>
      <c r="XCJ878" s="138"/>
      <c r="XCK878" s="138"/>
      <c r="XCL878" s="138"/>
      <c r="XCM878" s="138"/>
      <c r="XCN878" s="138"/>
      <c r="XCO878" s="138"/>
      <c r="XCP878" s="138"/>
      <c r="XCQ878" s="138"/>
    </row>
    <row r="879" spans="16303:16319" s="143" customFormat="1">
      <c r="XCA879" s="138"/>
      <c r="XCB879" s="138"/>
      <c r="XCC879" s="138"/>
      <c r="XCD879" s="138"/>
      <c r="XCE879" s="138"/>
      <c r="XCF879" s="138"/>
      <c r="XCG879" s="138"/>
      <c r="XCH879" s="138"/>
      <c r="XCI879" s="138"/>
      <c r="XCJ879" s="138"/>
      <c r="XCK879" s="138"/>
      <c r="XCL879" s="138"/>
      <c r="XCM879" s="138"/>
      <c r="XCN879" s="138"/>
      <c r="XCO879" s="138"/>
      <c r="XCP879" s="138"/>
      <c r="XCQ879" s="138"/>
    </row>
    <row r="880" spans="16303:16319" s="143" customFormat="1">
      <c r="XCA880" s="138"/>
      <c r="XCB880" s="138"/>
      <c r="XCC880" s="138"/>
      <c r="XCD880" s="138"/>
      <c r="XCE880" s="138"/>
      <c r="XCF880" s="138"/>
      <c r="XCG880" s="138"/>
      <c r="XCH880" s="138"/>
      <c r="XCI880" s="138"/>
      <c r="XCJ880" s="138"/>
      <c r="XCK880" s="138"/>
      <c r="XCL880" s="138"/>
      <c r="XCM880" s="138"/>
      <c r="XCN880" s="138"/>
      <c r="XCO880" s="138"/>
      <c r="XCP880" s="138"/>
      <c r="XCQ880" s="138"/>
    </row>
    <row r="881" spans="16303:16319" s="143" customFormat="1">
      <c r="XCA881" s="138"/>
      <c r="XCB881" s="138"/>
      <c r="XCC881" s="138"/>
      <c r="XCD881" s="138"/>
      <c r="XCE881" s="138"/>
      <c r="XCF881" s="138"/>
      <c r="XCG881" s="138"/>
      <c r="XCH881" s="138"/>
      <c r="XCI881" s="138"/>
      <c r="XCJ881" s="138"/>
      <c r="XCK881" s="138"/>
      <c r="XCL881" s="138"/>
      <c r="XCM881" s="138"/>
      <c r="XCN881" s="138"/>
      <c r="XCO881" s="138"/>
      <c r="XCP881" s="138"/>
      <c r="XCQ881" s="138"/>
    </row>
    <row r="882" spans="16303:16319" s="143" customFormat="1">
      <c r="XCA882" s="138"/>
      <c r="XCB882" s="138"/>
      <c r="XCC882" s="138"/>
      <c r="XCD882" s="138"/>
      <c r="XCE882" s="138"/>
      <c r="XCF882" s="138"/>
      <c r="XCG882" s="138"/>
      <c r="XCH882" s="138"/>
      <c r="XCI882" s="138"/>
      <c r="XCJ882" s="138"/>
      <c r="XCK882" s="138"/>
      <c r="XCL882" s="138"/>
      <c r="XCM882" s="138"/>
      <c r="XCN882" s="138"/>
      <c r="XCO882" s="138"/>
      <c r="XCP882" s="138"/>
      <c r="XCQ882" s="138"/>
    </row>
    <row r="883" spans="16303:16319" s="143" customFormat="1">
      <c r="XCA883" s="138"/>
      <c r="XCB883" s="138"/>
      <c r="XCC883" s="138"/>
      <c r="XCD883" s="138"/>
      <c r="XCE883" s="138"/>
      <c r="XCF883" s="138"/>
      <c r="XCG883" s="138"/>
      <c r="XCH883" s="138"/>
      <c r="XCI883" s="138"/>
      <c r="XCJ883" s="138"/>
      <c r="XCK883" s="138"/>
      <c r="XCL883" s="138"/>
      <c r="XCM883" s="138"/>
      <c r="XCN883" s="138"/>
      <c r="XCO883" s="138"/>
      <c r="XCP883" s="138"/>
      <c r="XCQ883" s="138"/>
    </row>
    <row r="884" spans="16303:16319" s="143" customFormat="1">
      <c r="XCA884" s="138"/>
      <c r="XCB884" s="138"/>
      <c r="XCC884" s="138"/>
      <c r="XCD884" s="138"/>
      <c r="XCE884" s="138"/>
      <c r="XCF884" s="138"/>
      <c r="XCG884" s="138"/>
      <c r="XCH884" s="138"/>
      <c r="XCI884" s="138"/>
      <c r="XCJ884" s="138"/>
      <c r="XCK884" s="138"/>
      <c r="XCL884" s="138"/>
      <c r="XCM884" s="138"/>
      <c r="XCN884" s="138"/>
      <c r="XCO884" s="138"/>
      <c r="XCP884" s="138"/>
      <c r="XCQ884" s="138"/>
    </row>
    <row r="885" spans="16303:16319" s="143" customFormat="1">
      <c r="XCA885" s="138"/>
      <c r="XCB885" s="138"/>
      <c r="XCC885" s="138"/>
      <c r="XCD885" s="138"/>
      <c r="XCE885" s="138"/>
      <c r="XCF885" s="138"/>
      <c r="XCG885" s="138"/>
      <c r="XCH885" s="138"/>
      <c r="XCI885" s="138"/>
      <c r="XCJ885" s="138"/>
      <c r="XCK885" s="138"/>
      <c r="XCL885" s="138"/>
      <c r="XCM885" s="138"/>
      <c r="XCN885" s="138"/>
      <c r="XCO885" s="138"/>
      <c r="XCP885" s="138"/>
      <c r="XCQ885" s="138"/>
    </row>
    <row r="886" spans="16303:16319" s="143" customFormat="1">
      <c r="XCA886" s="138"/>
      <c r="XCB886" s="138"/>
      <c r="XCC886" s="138"/>
      <c r="XCD886" s="138"/>
      <c r="XCE886" s="138"/>
      <c r="XCF886" s="138"/>
      <c r="XCG886" s="138"/>
      <c r="XCH886" s="138"/>
      <c r="XCI886" s="138"/>
      <c r="XCJ886" s="138"/>
      <c r="XCK886" s="138"/>
      <c r="XCL886" s="138"/>
      <c r="XCM886" s="138"/>
      <c r="XCN886" s="138"/>
      <c r="XCO886" s="138"/>
      <c r="XCP886" s="138"/>
      <c r="XCQ886" s="138"/>
    </row>
    <row r="887" spans="16303:16319" s="143" customFormat="1">
      <c r="XCA887" s="138"/>
      <c r="XCB887" s="138"/>
      <c r="XCC887" s="138"/>
      <c r="XCD887" s="138"/>
      <c r="XCE887" s="138"/>
      <c r="XCF887" s="138"/>
      <c r="XCG887" s="138"/>
      <c r="XCH887" s="138"/>
      <c r="XCI887" s="138"/>
      <c r="XCJ887" s="138"/>
      <c r="XCK887" s="138"/>
      <c r="XCL887" s="138"/>
      <c r="XCM887" s="138"/>
      <c r="XCN887" s="138"/>
      <c r="XCO887" s="138"/>
      <c r="XCP887" s="138"/>
      <c r="XCQ887" s="138"/>
    </row>
    <row r="888" spans="16303:16319" s="143" customFormat="1">
      <c r="XCA888" s="138"/>
      <c r="XCB888" s="138"/>
      <c r="XCC888" s="138"/>
      <c r="XCD888" s="138"/>
      <c r="XCE888" s="138"/>
      <c r="XCF888" s="138"/>
      <c r="XCG888" s="138"/>
      <c r="XCH888" s="138"/>
      <c r="XCI888" s="138"/>
      <c r="XCJ888" s="138"/>
      <c r="XCK888" s="138"/>
      <c r="XCL888" s="138"/>
      <c r="XCM888" s="138"/>
      <c r="XCN888" s="138"/>
      <c r="XCO888" s="138"/>
      <c r="XCP888" s="138"/>
      <c r="XCQ888" s="138"/>
    </row>
    <row r="889" spans="16303:16319" s="143" customFormat="1">
      <c r="XCA889" s="138"/>
      <c r="XCB889" s="138"/>
      <c r="XCC889" s="138"/>
      <c r="XCD889" s="138"/>
      <c r="XCE889" s="138"/>
      <c r="XCF889" s="138"/>
      <c r="XCG889" s="138"/>
      <c r="XCH889" s="138"/>
      <c r="XCI889" s="138"/>
      <c r="XCJ889" s="138"/>
      <c r="XCK889" s="138"/>
      <c r="XCL889" s="138"/>
      <c r="XCM889" s="138"/>
      <c r="XCN889" s="138"/>
      <c r="XCO889" s="138"/>
      <c r="XCP889" s="138"/>
      <c r="XCQ889" s="138"/>
    </row>
    <row r="890" spans="16303:16319" s="143" customFormat="1">
      <c r="XCA890" s="138"/>
      <c r="XCB890" s="138"/>
      <c r="XCC890" s="138"/>
      <c r="XCD890" s="138"/>
      <c r="XCE890" s="138"/>
      <c r="XCF890" s="138"/>
      <c r="XCG890" s="138"/>
      <c r="XCH890" s="138"/>
      <c r="XCI890" s="138"/>
      <c r="XCJ890" s="138"/>
      <c r="XCK890" s="138"/>
      <c r="XCL890" s="138"/>
      <c r="XCM890" s="138"/>
      <c r="XCN890" s="138"/>
      <c r="XCO890" s="138"/>
      <c r="XCP890" s="138"/>
      <c r="XCQ890" s="138"/>
    </row>
    <row r="891" spans="16303:16319" s="143" customFormat="1">
      <c r="XCA891" s="138"/>
      <c r="XCB891" s="138"/>
      <c r="XCC891" s="138"/>
      <c r="XCD891" s="138"/>
      <c r="XCE891" s="138"/>
      <c r="XCF891" s="138"/>
      <c r="XCG891" s="138"/>
      <c r="XCH891" s="138"/>
      <c r="XCI891" s="138"/>
      <c r="XCJ891" s="138"/>
      <c r="XCK891" s="138"/>
      <c r="XCL891" s="138"/>
      <c r="XCM891" s="138"/>
      <c r="XCN891" s="138"/>
      <c r="XCO891" s="138"/>
      <c r="XCP891" s="138"/>
      <c r="XCQ891" s="138"/>
    </row>
    <row r="892" spans="16303:16319" s="143" customFormat="1">
      <c r="XCA892" s="138"/>
      <c r="XCB892" s="138"/>
      <c r="XCC892" s="138"/>
      <c r="XCD892" s="138"/>
      <c r="XCE892" s="138"/>
      <c r="XCF892" s="138"/>
      <c r="XCG892" s="138"/>
      <c r="XCH892" s="138"/>
      <c r="XCI892" s="138"/>
      <c r="XCJ892" s="138"/>
      <c r="XCK892" s="138"/>
      <c r="XCL892" s="138"/>
      <c r="XCM892" s="138"/>
      <c r="XCN892" s="138"/>
      <c r="XCO892" s="138"/>
      <c r="XCP892" s="138"/>
      <c r="XCQ892" s="138"/>
    </row>
    <row r="893" spans="16303:16319" s="143" customFormat="1">
      <c r="XCA893" s="138"/>
      <c r="XCB893" s="138"/>
      <c r="XCC893" s="138"/>
      <c r="XCD893" s="138"/>
      <c r="XCE893" s="138"/>
      <c r="XCF893" s="138"/>
      <c r="XCG893" s="138"/>
      <c r="XCH893" s="138"/>
      <c r="XCI893" s="138"/>
      <c r="XCJ893" s="138"/>
      <c r="XCK893" s="138"/>
      <c r="XCL893" s="138"/>
      <c r="XCM893" s="138"/>
      <c r="XCN893" s="138"/>
      <c r="XCO893" s="138"/>
      <c r="XCP893" s="138"/>
      <c r="XCQ893" s="138"/>
    </row>
    <row r="894" spans="16303:16319" s="143" customFormat="1">
      <c r="XCA894" s="138"/>
      <c r="XCB894" s="138"/>
      <c r="XCC894" s="138"/>
      <c r="XCD894" s="138"/>
      <c r="XCE894" s="138"/>
      <c r="XCF894" s="138"/>
      <c r="XCG894" s="138"/>
      <c r="XCH894" s="138"/>
      <c r="XCI894" s="138"/>
      <c r="XCJ894" s="138"/>
      <c r="XCK894" s="138"/>
      <c r="XCL894" s="138"/>
      <c r="XCM894" s="138"/>
      <c r="XCN894" s="138"/>
      <c r="XCO894" s="138"/>
      <c r="XCP894" s="138"/>
      <c r="XCQ894" s="138"/>
    </row>
    <row r="895" spans="16303:16319" s="143" customFormat="1">
      <c r="XCA895" s="138"/>
      <c r="XCB895" s="138"/>
      <c r="XCC895" s="138"/>
      <c r="XCD895" s="138"/>
      <c r="XCE895" s="138"/>
      <c r="XCF895" s="138"/>
      <c r="XCG895" s="138"/>
      <c r="XCH895" s="138"/>
      <c r="XCI895" s="138"/>
      <c r="XCJ895" s="138"/>
      <c r="XCK895" s="138"/>
      <c r="XCL895" s="138"/>
      <c r="XCM895" s="138"/>
      <c r="XCN895" s="138"/>
      <c r="XCO895" s="138"/>
      <c r="XCP895" s="138"/>
      <c r="XCQ895" s="138"/>
    </row>
    <row r="896" spans="16303:16319" s="143" customFormat="1">
      <c r="XCA896" s="138"/>
      <c r="XCB896" s="138"/>
      <c r="XCC896" s="138"/>
      <c r="XCD896" s="138"/>
      <c r="XCE896" s="138"/>
      <c r="XCF896" s="138"/>
      <c r="XCG896" s="138"/>
      <c r="XCH896" s="138"/>
      <c r="XCI896" s="138"/>
      <c r="XCJ896" s="138"/>
      <c r="XCK896" s="138"/>
      <c r="XCL896" s="138"/>
      <c r="XCM896" s="138"/>
      <c r="XCN896" s="138"/>
      <c r="XCO896" s="138"/>
      <c r="XCP896" s="138"/>
      <c r="XCQ896" s="138"/>
    </row>
    <row r="897" spans="16303:16319" s="143" customFormat="1">
      <c r="XCA897" s="138"/>
      <c r="XCB897" s="138"/>
      <c r="XCC897" s="138"/>
      <c r="XCD897" s="138"/>
      <c r="XCE897" s="138"/>
      <c r="XCF897" s="138"/>
      <c r="XCG897" s="138"/>
      <c r="XCH897" s="138"/>
      <c r="XCI897" s="138"/>
      <c r="XCJ897" s="138"/>
      <c r="XCK897" s="138"/>
      <c r="XCL897" s="138"/>
      <c r="XCM897" s="138"/>
      <c r="XCN897" s="138"/>
      <c r="XCO897" s="138"/>
      <c r="XCP897" s="138"/>
      <c r="XCQ897" s="138"/>
    </row>
    <row r="898" spans="16303:16319" s="143" customFormat="1">
      <c r="XCA898" s="138"/>
      <c r="XCB898" s="138"/>
      <c r="XCC898" s="138"/>
      <c r="XCD898" s="138"/>
      <c r="XCE898" s="138"/>
      <c r="XCF898" s="138"/>
      <c r="XCG898" s="138"/>
      <c r="XCH898" s="138"/>
      <c r="XCI898" s="138"/>
      <c r="XCJ898" s="138"/>
      <c r="XCK898" s="138"/>
      <c r="XCL898" s="138"/>
      <c r="XCM898" s="138"/>
      <c r="XCN898" s="138"/>
      <c r="XCO898" s="138"/>
      <c r="XCP898" s="138"/>
      <c r="XCQ898" s="138"/>
    </row>
    <row r="899" spans="16303:16319" s="143" customFormat="1">
      <c r="XCA899" s="138"/>
      <c r="XCB899" s="138"/>
      <c r="XCC899" s="138"/>
      <c r="XCD899" s="138"/>
      <c r="XCE899" s="138"/>
      <c r="XCF899" s="138"/>
      <c r="XCG899" s="138"/>
      <c r="XCH899" s="138"/>
      <c r="XCI899" s="138"/>
      <c r="XCJ899" s="138"/>
      <c r="XCK899" s="138"/>
      <c r="XCL899" s="138"/>
      <c r="XCM899" s="138"/>
      <c r="XCN899" s="138"/>
      <c r="XCO899" s="138"/>
      <c r="XCP899" s="138"/>
      <c r="XCQ899" s="138"/>
    </row>
    <row r="900" spans="16303:16319" s="143" customFormat="1">
      <c r="XCA900" s="138"/>
      <c r="XCB900" s="138"/>
      <c r="XCC900" s="138"/>
      <c r="XCD900" s="138"/>
      <c r="XCE900" s="138"/>
      <c r="XCF900" s="138"/>
      <c r="XCG900" s="138"/>
      <c r="XCH900" s="138"/>
      <c r="XCI900" s="138"/>
      <c r="XCJ900" s="138"/>
      <c r="XCK900" s="138"/>
      <c r="XCL900" s="138"/>
      <c r="XCM900" s="138"/>
      <c r="XCN900" s="138"/>
      <c r="XCO900" s="138"/>
      <c r="XCP900" s="138"/>
      <c r="XCQ900" s="138"/>
    </row>
    <row r="901" spans="16303:16319" s="143" customFormat="1">
      <c r="XCA901" s="138"/>
      <c r="XCB901" s="138"/>
      <c r="XCC901" s="138"/>
      <c r="XCD901" s="138"/>
      <c r="XCE901" s="138"/>
      <c r="XCF901" s="138"/>
      <c r="XCG901" s="138"/>
      <c r="XCH901" s="138"/>
      <c r="XCI901" s="138"/>
      <c r="XCJ901" s="138"/>
      <c r="XCK901" s="138"/>
      <c r="XCL901" s="138"/>
      <c r="XCM901" s="138"/>
      <c r="XCN901" s="138"/>
      <c r="XCO901" s="138"/>
      <c r="XCP901" s="138"/>
      <c r="XCQ901" s="138"/>
    </row>
    <row r="902" spans="16303:16319" s="143" customFormat="1">
      <c r="XCA902" s="138"/>
      <c r="XCB902" s="138"/>
      <c r="XCC902" s="138"/>
      <c r="XCD902" s="138"/>
      <c r="XCE902" s="138"/>
      <c r="XCF902" s="138"/>
      <c r="XCG902" s="138"/>
      <c r="XCH902" s="138"/>
      <c r="XCI902" s="138"/>
      <c r="XCJ902" s="138"/>
      <c r="XCK902" s="138"/>
      <c r="XCL902" s="138"/>
      <c r="XCM902" s="138"/>
      <c r="XCN902" s="138"/>
      <c r="XCO902" s="138"/>
      <c r="XCP902" s="138"/>
      <c r="XCQ902" s="138"/>
    </row>
    <row r="903" spans="16303:16319" s="143" customFormat="1">
      <c r="XCA903" s="138"/>
      <c r="XCB903" s="138"/>
      <c r="XCC903" s="138"/>
      <c r="XCD903" s="138"/>
      <c r="XCE903" s="138"/>
      <c r="XCF903" s="138"/>
      <c r="XCG903" s="138"/>
      <c r="XCH903" s="138"/>
      <c r="XCI903" s="138"/>
      <c r="XCJ903" s="138"/>
      <c r="XCK903" s="138"/>
      <c r="XCL903" s="138"/>
      <c r="XCM903" s="138"/>
      <c r="XCN903" s="138"/>
      <c r="XCO903" s="138"/>
      <c r="XCP903" s="138"/>
      <c r="XCQ903" s="138"/>
    </row>
    <row r="904" spans="16303:16319" s="143" customFormat="1">
      <c r="XCA904" s="138"/>
      <c r="XCB904" s="138"/>
      <c r="XCC904" s="138"/>
      <c r="XCD904" s="138"/>
      <c r="XCE904" s="138"/>
      <c r="XCF904" s="138"/>
      <c r="XCG904" s="138"/>
      <c r="XCH904" s="138"/>
      <c r="XCI904" s="138"/>
      <c r="XCJ904" s="138"/>
      <c r="XCK904" s="138"/>
      <c r="XCL904" s="138"/>
      <c r="XCM904" s="138"/>
      <c r="XCN904" s="138"/>
      <c r="XCO904" s="138"/>
      <c r="XCP904" s="138"/>
      <c r="XCQ904" s="138"/>
    </row>
    <row r="905" spans="16303:16319" s="143" customFormat="1">
      <c r="XCA905" s="138"/>
      <c r="XCB905" s="138"/>
      <c r="XCC905" s="138"/>
      <c r="XCD905" s="138"/>
      <c r="XCE905" s="138"/>
      <c r="XCF905" s="138"/>
      <c r="XCG905" s="138"/>
      <c r="XCH905" s="138"/>
      <c r="XCI905" s="138"/>
      <c r="XCJ905" s="138"/>
      <c r="XCK905" s="138"/>
      <c r="XCL905" s="138"/>
      <c r="XCM905" s="138"/>
      <c r="XCN905" s="138"/>
      <c r="XCO905" s="138"/>
      <c r="XCP905" s="138"/>
      <c r="XCQ905" s="138"/>
    </row>
    <row r="906" spans="16303:16319" s="143" customFormat="1">
      <c r="XCA906" s="138"/>
      <c r="XCB906" s="138"/>
      <c r="XCC906" s="138"/>
      <c r="XCD906" s="138"/>
      <c r="XCE906" s="138"/>
      <c r="XCF906" s="138"/>
      <c r="XCG906" s="138"/>
      <c r="XCH906" s="138"/>
      <c r="XCI906" s="138"/>
      <c r="XCJ906" s="138"/>
      <c r="XCK906" s="138"/>
      <c r="XCL906" s="138"/>
      <c r="XCM906" s="138"/>
      <c r="XCN906" s="138"/>
      <c r="XCO906" s="138"/>
      <c r="XCP906" s="138"/>
      <c r="XCQ906" s="138"/>
    </row>
    <row r="907" spans="16303:16319" s="143" customFormat="1">
      <c r="XCA907" s="138"/>
      <c r="XCB907" s="138"/>
      <c r="XCC907" s="138"/>
      <c r="XCD907" s="138"/>
      <c r="XCE907" s="138"/>
      <c r="XCF907" s="138"/>
      <c r="XCG907" s="138"/>
      <c r="XCH907" s="138"/>
      <c r="XCI907" s="138"/>
      <c r="XCJ907" s="138"/>
      <c r="XCK907" s="138"/>
      <c r="XCL907" s="138"/>
      <c r="XCM907" s="138"/>
      <c r="XCN907" s="138"/>
      <c r="XCO907" s="138"/>
      <c r="XCP907" s="138"/>
      <c r="XCQ907" s="138"/>
    </row>
    <row r="908" spans="16303:16319" s="143" customFormat="1">
      <c r="XCA908" s="138"/>
      <c r="XCB908" s="138"/>
      <c r="XCC908" s="138"/>
      <c r="XCD908" s="138"/>
      <c r="XCE908" s="138"/>
      <c r="XCF908" s="138"/>
      <c r="XCG908" s="138"/>
      <c r="XCH908" s="138"/>
      <c r="XCI908" s="138"/>
      <c r="XCJ908" s="138"/>
      <c r="XCK908" s="138"/>
      <c r="XCL908" s="138"/>
      <c r="XCM908" s="138"/>
      <c r="XCN908" s="138"/>
      <c r="XCO908" s="138"/>
      <c r="XCP908" s="138"/>
      <c r="XCQ908" s="138"/>
    </row>
    <row r="909" spans="16303:16319" s="143" customFormat="1">
      <c r="XCA909" s="138"/>
      <c r="XCB909" s="138"/>
      <c r="XCC909" s="138"/>
      <c r="XCD909" s="138"/>
      <c r="XCE909" s="138"/>
      <c r="XCF909" s="138"/>
      <c r="XCG909" s="138"/>
      <c r="XCH909" s="138"/>
      <c r="XCI909" s="138"/>
      <c r="XCJ909" s="138"/>
      <c r="XCK909" s="138"/>
      <c r="XCL909" s="138"/>
      <c r="XCM909" s="138"/>
      <c r="XCN909" s="138"/>
      <c r="XCO909" s="138"/>
      <c r="XCP909" s="138"/>
      <c r="XCQ909" s="138"/>
    </row>
    <row r="910" spans="16303:16319" s="143" customFormat="1">
      <c r="XCA910" s="138"/>
      <c r="XCB910" s="138"/>
      <c r="XCC910" s="138"/>
      <c r="XCD910" s="138"/>
      <c r="XCE910" s="138"/>
      <c r="XCF910" s="138"/>
      <c r="XCG910" s="138"/>
      <c r="XCH910" s="138"/>
      <c r="XCI910" s="138"/>
      <c r="XCJ910" s="138"/>
      <c r="XCK910" s="138"/>
      <c r="XCL910" s="138"/>
      <c r="XCM910" s="138"/>
      <c r="XCN910" s="138"/>
      <c r="XCO910" s="138"/>
      <c r="XCP910" s="138"/>
      <c r="XCQ910" s="138"/>
    </row>
    <row r="911" spans="16303:16319" s="143" customFormat="1">
      <c r="XCA911" s="138"/>
      <c r="XCB911" s="138"/>
      <c r="XCC911" s="138"/>
      <c r="XCD911" s="138"/>
      <c r="XCE911" s="138"/>
      <c r="XCF911" s="138"/>
      <c r="XCG911" s="138"/>
      <c r="XCH911" s="138"/>
      <c r="XCI911" s="138"/>
      <c r="XCJ911" s="138"/>
      <c r="XCK911" s="138"/>
      <c r="XCL911" s="138"/>
      <c r="XCM911" s="138"/>
      <c r="XCN911" s="138"/>
      <c r="XCO911" s="138"/>
      <c r="XCP911" s="138"/>
      <c r="XCQ911" s="138"/>
    </row>
    <row r="912" spans="16303:16319" s="143" customFormat="1">
      <c r="XCA912" s="138"/>
      <c r="XCB912" s="138"/>
      <c r="XCC912" s="138"/>
      <c r="XCD912" s="138"/>
      <c r="XCE912" s="138"/>
      <c r="XCF912" s="138"/>
      <c r="XCG912" s="138"/>
      <c r="XCH912" s="138"/>
      <c r="XCI912" s="138"/>
      <c r="XCJ912" s="138"/>
      <c r="XCK912" s="138"/>
      <c r="XCL912" s="138"/>
      <c r="XCM912" s="138"/>
      <c r="XCN912" s="138"/>
      <c r="XCO912" s="138"/>
      <c r="XCP912" s="138"/>
      <c r="XCQ912" s="138"/>
    </row>
    <row r="913" spans="16303:16319" s="143" customFormat="1">
      <c r="XCA913" s="138"/>
      <c r="XCB913" s="138"/>
      <c r="XCC913" s="138"/>
      <c r="XCD913" s="138"/>
      <c r="XCE913" s="138"/>
      <c r="XCF913" s="138"/>
      <c r="XCG913" s="138"/>
      <c r="XCH913" s="138"/>
      <c r="XCI913" s="138"/>
      <c r="XCJ913" s="138"/>
      <c r="XCK913" s="138"/>
      <c r="XCL913" s="138"/>
      <c r="XCM913" s="138"/>
      <c r="XCN913" s="138"/>
      <c r="XCO913" s="138"/>
      <c r="XCP913" s="138"/>
      <c r="XCQ913" s="138"/>
    </row>
    <row r="914" spans="16303:16319" s="143" customFormat="1">
      <c r="XCA914" s="138"/>
      <c r="XCB914" s="138"/>
      <c r="XCC914" s="138"/>
      <c r="XCD914" s="138"/>
      <c r="XCE914" s="138"/>
      <c r="XCF914" s="138"/>
      <c r="XCG914" s="138"/>
      <c r="XCH914" s="138"/>
      <c r="XCI914" s="138"/>
      <c r="XCJ914" s="138"/>
      <c r="XCK914" s="138"/>
      <c r="XCL914" s="138"/>
      <c r="XCM914" s="138"/>
      <c r="XCN914" s="138"/>
      <c r="XCO914" s="138"/>
      <c r="XCP914" s="138"/>
      <c r="XCQ914" s="138"/>
    </row>
    <row r="915" spans="16303:16319" s="143" customFormat="1">
      <c r="XCA915" s="138"/>
      <c r="XCB915" s="138"/>
      <c r="XCC915" s="138"/>
      <c r="XCD915" s="138"/>
      <c r="XCE915" s="138"/>
      <c r="XCF915" s="138"/>
      <c r="XCG915" s="138"/>
      <c r="XCH915" s="138"/>
      <c r="XCI915" s="138"/>
      <c r="XCJ915" s="138"/>
      <c r="XCK915" s="138"/>
      <c r="XCL915" s="138"/>
      <c r="XCM915" s="138"/>
      <c r="XCN915" s="138"/>
      <c r="XCO915" s="138"/>
      <c r="XCP915" s="138"/>
      <c r="XCQ915" s="138"/>
    </row>
    <row r="916" spans="16303:16319" s="143" customFormat="1">
      <c r="XCA916" s="138"/>
      <c r="XCB916" s="138"/>
      <c r="XCC916" s="138"/>
      <c r="XCD916" s="138"/>
      <c r="XCE916" s="138"/>
      <c r="XCF916" s="138"/>
      <c r="XCG916" s="138"/>
      <c r="XCH916" s="138"/>
      <c r="XCI916" s="138"/>
      <c r="XCJ916" s="138"/>
      <c r="XCK916" s="138"/>
      <c r="XCL916" s="138"/>
      <c r="XCM916" s="138"/>
      <c r="XCN916" s="138"/>
      <c r="XCO916" s="138"/>
      <c r="XCP916" s="138"/>
      <c r="XCQ916" s="138"/>
    </row>
    <row r="917" spans="16303:16319" s="143" customFormat="1">
      <c r="XCA917" s="138"/>
      <c r="XCB917" s="138"/>
      <c r="XCC917" s="138"/>
      <c r="XCD917" s="138"/>
      <c r="XCE917" s="138"/>
      <c r="XCF917" s="138"/>
      <c r="XCG917" s="138"/>
      <c r="XCH917" s="138"/>
      <c r="XCI917" s="138"/>
      <c r="XCJ917" s="138"/>
      <c r="XCK917" s="138"/>
      <c r="XCL917" s="138"/>
      <c r="XCM917" s="138"/>
      <c r="XCN917" s="138"/>
      <c r="XCO917" s="138"/>
      <c r="XCP917" s="138"/>
      <c r="XCQ917" s="138"/>
    </row>
    <row r="918" spans="16303:16319" s="143" customFormat="1">
      <c r="XCA918" s="138"/>
      <c r="XCB918" s="138"/>
      <c r="XCC918" s="138"/>
      <c r="XCD918" s="138"/>
      <c r="XCE918" s="138"/>
      <c r="XCF918" s="138"/>
      <c r="XCG918" s="138"/>
      <c r="XCH918" s="138"/>
      <c r="XCI918" s="138"/>
      <c r="XCJ918" s="138"/>
      <c r="XCK918" s="138"/>
      <c r="XCL918" s="138"/>
      <c r="XCM918" s="138"/>
      <c r="XCN918" s="138"/>
      <c r="XCO918" s="138"/>
      <c r="XCP918" s="138"/>
      <c r="XCQ918" s="138"/>
    </row>
    <row r="919" spans="16303:16319" s="143" customFormat="1">
      <c r="XCA919" s="138"/>
      <c r="XCB919" s="138"/>
      <c r="XCC919" s="138"/>
      <c r="XCD919" s="138"/>
      <c r="XCE919" s="138"/>
      <c r="XCF919" s="138"/>
      <c r="XCG919" s="138"/>
      <c r="XCH919" s="138"/>
      <c r="XCI919" s="138"/>
      <c r="XCJ919" s="138"/>
      <c r="XCK919" s="138"/>
      <c r="XCL919" s="138"/>
      <c r="XCM919" s="138"/>
      <c r="XCN919" s="138"/>
      <c r="XCO919" s="138"/>
      <c r="XCP919" s="138"/>
      <c r="XCQ919" s="138"/>
    </row>
    <row r="920" spans="16303:16319" s="143" customFormat="1">
      <c r="XCA920" s="138"/>
      <c r="XCB920" s="138"/>
      <c r="XCC920" s="138"/>
      <c r="XCD920" s="138"/>
      <c r="XCE920" s="138"/>
      <c r="XCF920" s="138"/>
      <c r="XCG920" s="138"/>
      <c r="XCH920" s="138"/>
      <c r="XCI920" s="138"/>
      <c r="XCJ920" s="138"/>
      <c r="XCK920" s="138"/>
      <c r="XCL920" s="138"/>
      <c r="XCM920" s="138"/>
      <c r="XCN920" s="138"/>
      <c r="XCO920" s="138"/>
      <c r="XCP920" s="138"/>
      <c r="XCQ920" s="138"/>
    </row>
    <row r="921" spans="16303:16319" s="143" customFormat="1">
      <c r="XCA921" s="138"/>
      <c r="XCB921" s="138"/>
      <c r="XCC921" s="138"/>
      <c r="XCD921" s="138"/>
      <c r="XCE921" s="138"/>
      <c r="XCF921" s="138"/>
      <c r="XCG921" s="138"/>
      <c r="XCH921" s="138"/>
      <c r="XCI921" s="138"/>
      <c r="XCJ921" s="138"/>
      <c r="XCK921" s="138"/>
      <c r="XCL921" s="138"/>
      <c r="XCM921" s="138"/>
      <c r="XCN921" s="138"/>
      <c r="XCO921" s="138"/>
      <c r="XCP921" s="138"/>
      <c r="XCQ921" s="138"/>
    </row>
    <row r="922" spans="16303:16319" s="143" customFormat="1">
      <c r="XCA922" s="138"/>
      <c r="XCB922" s="138"/>
      <c r="XCC922" s="138"/>
      <c r="XCD922" s="138"/>
      <c r="XCE922" s="138"/>
      <c r="XCF922" s="138"/>
      <c r="XCG922" s="138"/>
      <c r="XCH922" s="138"/>
      <c r="XCI922" s="138"/>
      <c r="XCJ922" s="138"/>
      <c r="XCK922" s="138"/>
      <c r="XCL922" s="138"/>
      <c r="XCM922" s="138"/>
      <c r="XCN922" s="138"/>
      <c r="XCO922" s="138"/>
      <c r="XCP922" s="138"/>
      <c r="XCQ922" s="138"/>
    </row>
    <row r="923" spans="16303:16319" s="143" customFormat="1">
      <c r="XCA923" s="138"/>
      <c r="XCB923" s="138"/>
      <c r="XCC923" s="138"/>
      <c r="XCD923" s="138"/>
      <c r="XCE923" s="138"/>
      <c r="XCF923" s="138"/>
      <c r="XCG923" s="138"/>
      <c r="XCH923" s="138"/>
      <c r="XCI923" s="138"/>
      <c r="XCJ923" s="138"/>
      <c r="XCK923" s="138"/>
      <c r="XCL923" s="138"/>
      <c r="XCM923" s="138"/>
      <c r="XCN923" s="138"/>
      <c r="XCO923" s="138"/>
      <c r="XCP923" s="138"/>
      <c r="XCQ923" s="138"/>
    </row>
    <row r="924" spans="16303:16319" s="143" customFormat="1">
      <c r="XCA924" s="138"/>
      <c r="XCB924" s="138"/>
      <c r="XCC924" s="138"/>
      <c r="XCD924" s="138"/>
      <c r="XCE924" s="138"/>
      <c r="XCF924" s="138"/>
      <c r="XCG924" s="138"/>
      <c r="XCH924" s="138"/>
      <c r="XCI924" s="138"/>
      <c r="XCJ924" s="138"/>
      <c r="XCK924" s="138"/>
      <c r="XCL924" s="138"/>
      <c r="XCM924" s="138"/>
      <c r="XCN924" s="138"/>
      <c r="XCO924" s="138"/>
      <c r="XCP924" s="138"/>
      <c r="XCQ924" s="138"/>
    </row>
    <row r="925" spans="16303:16319" s="143" customFormat="1">
      <c r="XCA925" s="138"/>
      <c r="XCB925" s="138"/>
      <c r="XCC925" s="138"/>
      <c r="XCD925" s="138"/>
      <c r="XCE925" s="138"/>
      <c r="XCF925" s="138"/>
      <c r="XCG925" s="138"/>
      <c r="XCH925" s="138"/>
      <c r="XCI925" s="138"/>
      <c r="XCJ925" s="138"/>
      <c r="XCK925" s="138"/>
      <c r="XCL925" s="138"/>
      <c r="XCM925" s="138"/>
      <c r="XCN925" s="138"/>
      <c r="XCO925" s="138"/>
      <c r="XCP925" s="138"/>
      <c r="XCQ925" s="138"/>
    </row>
    <row r="926" spans="16303:16319" s="143" customFormat="1">
      <c r="XCA926" s="138"/>
      <c r="XCB926" s="138"/>
      <c r="XCC926" s="138"/>
      <c r="XCD926" s="138"/>
      <c r="XCE926" s="138"/>
      <c r="XCF926" s="138"/>
      <c r="XCG926" s="138"/>
      <c r="XCH926" s="138"/>
      <c r="XCI926" s="138"/>
      <c r="XCJ926" s="138"/>
      <c r="XCK926" s="138"/>
      <c r="XCL926" s="138"/>
      <c r="XCM926" s="138"/>
      <c r="XCN926" s="138"/>
      <c r="XCO926" s="138"/>
      <c r="XCP926" s="138"/>
      <c r="XCQ926" s="138"/>
    </row>
    <row r="927" spans="16303:16319" s="143" customFormat="1">
      <c r="XCA927" s="138"/>
      <c r="XCB927" s="138"/>
      <c r="XCC927" s="138"/>
      <c r="XCD927" s="138"/>
      <c r="XCE927" s="138"/>
      <c r="XCF927" s="138"/>
      <c r="XCG927" s="138"/>
      <c r="XCH927" s="138"/>
      <c r="XCI927" s="138"/>
      <c r="XCJ927" s="138"/>
      <c r="XCK927" s="138"/>
      <c r="XCL927" s="138"/>
      <c r="XCM927" s="138"/>
      <c r="XCN927" s="138"/>
      <c r="XCO927" s="138"/>
      <c r="XCP927" s="138"/>
      <c r="XCQ927" s="138"/>
    </row>
    <row r="928" spans="16303:16319" s="143" customFormat="1">
      <c r="XCA928" s="138"/>
      <c r="XCB928" s="138"/>
      <c r="XCC928" s="138"/>
      <c r="XCD928" s="138"/>
      <c r="XCE928" s="138"/>
      <c r="XCF928" s="138"/>
      <c r="XCG928" s="138"/>
      <c r="XCH928" s="138"/>
      <c r="XCI928" s="138"/>
      <c r="XCJ928" s="138"/>
      <c r="XCK928" s="138"/>
      <c r="XCL928" s="138"/>
      <c r="XCM928" s="138"/>
      <c r="XCN928" s="138"/>
      <c r="XCO928" s="138"/>
      <c r="XCP928" s="138"/>
      <c r="XCQ928" s="138"/>
    </row>
    <row r="929" spans="16303:16319" s="143" customFormat="1">
      <c r="XCA929" s="138"/>
      <c r="XCB929" s="138"/>
      <c r="XCC929" s="138"/>
      <c r="XCD929" s="138"/>
      <c r="XCE929" s="138"/>
      <c r="XCF929" s="138"/>
      <c r="XCG929" s="138"/>
      <c r="XCH929" s="138"/>
      <c r="XCI929" s="138"/>
      <c r="XCJ929" s="138"/>
      <c r="XCK929" s="138"/>
      <c r="XCL929" s="138"/>
      <c r="XCM929" s="138"/>
      <c r="XCN929" s="138"/>
      <c r="XCO929" s="138"/>
      <c r="XCP929" s="138"/>
      <c r="XCQ929" s="138"/>
    </row>
    <row r="930" spans="16303:16319" s="143" customFormat="1">
      <c r="XCA930" s="138"/>
      <c r="XCB930" s="138"/>
      <c r="XCC930" s="138"/>
      <c r="XCD930" s="138"/>
      <c r="XCE930" s="138"/>
      <c r="XCF930" s="138"/>
      <c r="XCG930" s="138"/>
      <c r="XCH930" s="138"/>
      <c r="XCI930" s="138"/>
      <c r="XCJ930" s="138"/>
      <c r="XCK930" s="138"/>
      <c r="XCL930" s="138"/>
      <c r="XCM930" s="138"/>
      <c r="XCN930" s="138"/>
      <c r="XCO930" s="138"/>
      <c r="XCP930" s="138"/>
      <c r="XCQ930" s="138"/>
    </row>
    <row r="931" spans="16303:16319" s="143" customFormat="1">
      <c r="XCA931" s="138"/>
      <c r="XCB931" s="138"/>
      <c r="XCC931" s="138"/>
      <c r="XCD931" s="138"/>
      <c r="XCE931" s="138"/>
      <c r="XCF931" s="138"/>
      <c r="XCG931" s="138"/>
      <c r="XCH931" s="138"/>
      <c r="XCI931" s="138"/>
      <c r="XCJ931" s="138"/>
      <c r="XCK931" s="138"/>
      <c r="XCL931" s="138"/>
      <c r="XCM931" s="138"/>
      <c r="XCN931" s="138"/>
      <c r="XCO931" s="138"/>
      <c r="XCP931" s="138"/>
      <c r="XCQ931" s="138"/>
    </row>
    <row r="932" spans="16303:16319" s="143" customFormat="1">
      <c r="XCA932" s="138"/>
      <c r="XCB932" s="138"/>
      <c r="XCC932" s="138"/>
      <c r="XCD932" s="138"/>
      <c r="XCE932" s="138"/>
      <c r="XCF932" s="138"/>
      <c r="XCG932" s="138"/>
      <c r="XCH932" s="138"/>
      <c r="XCI932" s="138"/>
      <c r="XCJ932" s="138"/>
      <c r="XCK932" s="138"/>
      <c r="XCL932" s="138"/>
      <c r="XCM932" s="138"/>
      <c r="XCN932" s="138"/>
      <c r="XCO932" s="138"/>
      <c r="XCP932" s="138"/>
      <c r="XCQ932" s="138"/>
    </row>
    <row r="933" spans="16303:16319" s="143" customFormat="1">
      <c r="XCA933" s="138"/>
      <c r="XCB933" s="138"/>
      <c r="XCC933" s="138"/>
      <c r="XCD933" s="138"/>
      <c r="XCE933" s="138"/>
      <c r="XCF933" s="138"/>
      <c r="XCG933" s="138"/>
      <c r="XCH933" s="138"/>
      <c r="XCI933" s="138"/>
      <c r="XCJ933" s="138"/>
      <c r="XCK933" s="138"/>
      <c r="XCL933" s="138"/>
      <c r="XCM933" s="138"/>
      <c r="XCN933" s="138"/>
      <c r="XCO933" s="138"/>
      <c r="XCP933" s="138"/>
      <c r="XCQ933" s="138"/>
    </row>
    <row r="934" spans="16303:16319" s="143" customFormat="1">
      <c r="XCA934" s="138"/>
      <c r="XCB934" s="138"/>
      <c r="XCC934" s="138"/>
      <c r="XCD934" s="138"/>
      <c r="XCE934" s="138"/>
      <c r="XCF934" s="138"/>
      <c r="XCG934" s="138"/>
      <c r="XCH934" s="138"/>
      <c r="XCI934" s="138"/>
      <c r="XCJ934" s="138"/>
      <c r="XCK934" s="138"/>
      <c r="XCL934" s="138"/>
      <c r="XCM934" s="138"/>
      <c r="XCN934" s="138"/>
      <c r="XCO934" s="138"/>
      <c r="XCP934" s="138"/>
      <c r="XCQ934" s="138"/>
    </row>
    <row r="935" spans="16303:16319" s="143" customFormat="1">
      <c r="XCA935" s="138"/>
      <c r="XCB935" s="138"/>
      <c r="XCC935" s="138"/>
      <c r="XCD935" s="138"/>
      <c r="XCE935" s="138"/>
      <c r="XCF935" s="138"/>
      <c r="XCG935" s="138"/>
      <c r="XCH935" s="138"/>
      <c r="XCI935" s="138"/>
      <c r="XCJ935" s="138"/>
      <c r="XCK935" s="138"/>
      <c r="XCL935" s="138"/>
      <c r="XCM935" s="138"/>
      <c r="XCN935" s="138"/>
      <c r="XCO935" s="138"/>
      <c r="XCP935" s="138"/>
      <c r="XCQ935" s="138"/>
    </row>
    <row r="936" spans="16303:16319" s="143" customFormat="1">
      <c r="XCA936" s="138"/>
      <c r="XCB936" s="138"/>
      <c r="XCC936" s="138"/>
      <c r="XCD936" s="138"/>
      <c r="XCE936" s="138"/>
      <c r="XCF936" s="138"/>
      <c r="XCG936" s="138"/>
      <c r="XCH936" s="138"/>
      <c r="XCI936" s="138"/>
      <c r="XCJ936" s="138"/>
      <c r="XCK936" s="138"/>
      <c r="XCL936" s="138"/>
      <c r="XCM936" s="138"/>
      <c r="XCN936" s="138"/>
      <c r="XCO936" s="138"/>
      <c r="XCP936" s="138"/>
      <c r="XCQ936" s="138"/>
    </row>
    <row r="937" spans="16303:16319" s="143" customFormat="1">
      <c r="XCA937" s="138"/>
      <c r="XCB937" s="138"/>
      <c r="XCC937" s="138"/>
      <c r="XCD937" s="138"/>
      <c r="XCE937" s="138"/>
      <c r="XCF937" s="138"/>
      <c r="XCG937" s="138"/>
      <c r="XCH937" s="138"/>
      <c r="XCI937" s="138"/>
      <c r="XCJ937" s="138"/>
      <c r="XCK937" s="138"/>
      <c r="XCL937" s="138"/>
      <c r="XCM937" s="138"/>
      <c r="XCN937" s="138"/>
      <c r="XCO937" s="138"/>
      <c r="XCP937" s="138"/>
      <c r="XCQ937" s="138"/>
    </row>
    <row r="938" spans="16303:16319" s="143" customFormat="1">
      <c r="XCA938" s="138"/>
      <c r="XCB938" s="138"/>
      <c r="XCC938" s="138"/>
      <c r="XCD938" s="138"/>
      <c r="XCE938" s="138"/>
      <c r="XCF938" s="138"/>
      <c r="XCG938" s="138"/>
      <c r="XCH938" s="138"/>
      <c r="XCI938" s="138"/>
      <c r="XCJ938" s="138"/>
      <c r="XCK938" s="138"/>
      <c r="XCL938" s="138"/>
      <c r="XCM938" s="138"/>
      <c r="XCN938" s="138"/>
      <c r="XCO938" s="138"/>
      <c r="XCP938" s="138"/>
      <c r="XCQ938" s="138"/>
    </row>
    <row r="939" spans="16303:16319" s="143" customFormat="1">
      <c r="XCA939" s="138"/>
      <c r="XCB939" s="138"/>
      <c r="XCC939" s="138"/>
      <c r="XCD939" s="138"/>
      <c r="XCE939" s="138"/>
      <c r="XCF939" s="138"/>
      <c r="XCG939" s="138"/>
      <c r="XCH939" s="138"/>
      <c r="XCI939" s="138"/>
      <c r="XCJ939" s="138"/>
      <c r="XCK939" s="138"/>
      <c r="XCL939" s="138"/>
      <c r="XCM939" s="138"/>
      <c r="XCN939" s="138"/>
      <c r="XCO939" s="138"/>
      <c r="XCP939" s="138"/>
      <c r="XCQ939" s="138"/>
    </row>
    <row r="940" spans="16303:16319" s="143" customFormat="1">
      <c r="XCA940" s="138"/>
      <c r="XCB940" s="138"/>
      <c r="XCC940" s="138"/>
      <c r="XCD940" s="138"/>
      <c r="XCE940" s="138"/>
      <c r="XCF940" s="138"/>
      <c r="XCG940" s="138"/>
      <c r="XCH940" s="138"/>
      <c r="XCI940" s="138"/>
      <c r="XCJ940" s="138"/>
      <c r="XCK940" s="138"/>
      <c r="XCL940" s="138"/>
      <c r="XCM940" s="138"/>
      <c r="XCN940" s="138"/>
      <c r="XCO940" s="138"/>
      <c r="XCP940" s="138"/>
      <c r="XCQ940" s="138"/>
    </row>
    <row r="941" spans="16303:16319" s="143" customFormat="1">
      <c r="XCA941" s="138"/>
      <c r="XCB941" s="138"/>
      <c r="XCC941" s="138"/>
      <c r="XCD941" s="138"/>
      <c r="XCE941" s="138"/>
      <c r="XCF941" s="138"/>
      <c r="XCG941" s="138"/>
      <c r="XCH941" s="138"/>
      <c r="XCI941" s="138"/>
      <c r="XCJ941" s="138"/>
      <c r="XCK941" s="138"/>
      <c r="XCL941" s="138"/>
      <c r="XCM941" s="138"/>
      <c r="XCN941" s="138"/>
      <c r="XCO941" s="138"/>
      <c r="XCP941" s="138"/>
      <c r="XCQ941" s="138"/>
    </row>
    <row r="942" spans="16303:16319" s="143" customFormat="1">
      <c r="XCA942" s="138"/>
      <c r="XCB942" s="138"/>
      <c r="XCC942" s="138"/>
      <c r="XCD942" s="138"/>
      <c r="XCE942" s="138"/>
      <c r="XCF942" s="138"/>
      <c r="XCG942" s="138"/>
      <c r="XCH942" s="138"/>
      <c r="XCI942" s="138"/>
      <c r="XCJ942" s="138"/>
      <c r="XCK942" s="138"/>
      <c r="XCL942" s="138"/>
      <c r="XCM942" s="138"/>
      <c r="XCN942" s="138"/>
      <c r="XCO942" s="138"/>
      <c r="XCP942" s="138"/>
      <c r="XCQ942" s="138"/>
    </row>
    <row r="943" spans="16303:16319" s="143" customFormat="1">
      <c r="XCA943" s="138"/>
      <c r="XCB943" s="138"/>
      <c r="XCC943" s="138"/>
      <c r="XCD943" s="138"/>
      <c r="XCE943" s="138"/>
      <c r="XCF943" s="138"/>
      <c r="XCG943" s="138"/>
      <c r="XCH943" s="138"/>
      <c r="XCI943" s="138"/>
      <c r="XCJ943" s="138"/>
      <c r="XCK943" s="138"/>
      <c r="XCL943" s="138"/>
      <c r="XCM943" s="138"/>
      <c r="XCN943" s="138"/>
      <c r="XCO943" s="138"/>
      <c r="XCP943" s="138"/>
      <c r="XCQ943" s="138"/>
    </row>
    <row r="944" spans="16303:16319" s="143" customFormat="1">
      <c r="XCA944" s="138"/>
      <c r="XCB944" s="138"/>
      <c r="XCC944" s="138"/>
      <c r="XCD944" s="138"/>
      <c r="XCE944" s="138"/>
      <c r="XCF944" s="138"/>
      <c r="XCG944" s="138"/>
      <c r="XCH944" s="138"/>
      <c r="XCI944" s="138"/>
      <c r="XCJ944" s="138"/>
      <c r="XCK944" s="138"/>
      <c r="XCL944" s="138"/>
      <c r="XCM944" s="138"/>
      <c r="XCN944" s="138"/>
      <c r="XCO944" s="138"/>
      <c r="XCP944" s="138"/>
      <c r="XCQ944" s="138"/>
    </row>
    <row r="945" spans="16303:16319" s="143" customFormat="1">
      <c r="XCA945" s="138"/>
      <c r="XCB945" s="138"/>
      <c r="XCC945" s="138"/>
      <c r="XCD945" s="138"/>
      <c r="XCE945" s="138"/>
      <c r="XCF945" s="138"/>
      <c r="XCG945" s="138"/>
      <c r="XCH945" s="138"/>
      <c r="XCI945" s="138"/>
      <c r="XCJ945" s="138"/>
      <c r="XCK945" s="138"/>
      <c r="XCL945" s="138"/>
      <c r="XCM945" s="138"/>
      <c r="XCN945" s="138"/>
      <c r="XCO945" s="138"/>
      <c r="XCP945" s="138"/>
      <c r="XCQ945" s="138"/>
    </row>
    <row r="946" spans="16303:16319" s="143" customFormat="1">
      <c r="XCA946" s="138"/>
      <c r="XCB946" s="138"/>
      <c r="XCC946" s="138"/>
      <c r="XCD946" s="138"/>
      <c r="XCE946" s="138"/>
      <c r="XCF946" s="138"/>
      <c r="XCG946" s="138"/>
      <c r="XCH946" s="138"/>
      <c r="XCI946" s="138"/>
      <c r="XCJ946" s="138"/>
      <c r="XCK946" s="138"/>
      <c r="XCL946" s="138"/>
      <c r="XCM946" s="138"/>
      <c r="XCN946" s="138"/>
      <c r="XCO946" s="138"/>
      <c r="XCP946" s="138"/>
      <c r="XCQ946" s="138"/>
    </row>
    <row r="947" spans="16303:16319" s="143" customFormat="1">
      <c r="XCA947" s="138"/>
      <c r="XCB947" s="138"/>
      <c r="XCC947" s="138"/>
      <c r="XCD947" s="138"/>
      <c r="XCE947" s="138"/>
      <c r="XCF947" s="138"/>
      <c r="XCG947" s="138"/>
      <c r="XCH947" s="138"/>
      <c r="XCI947" s="138"/>
      <c r="XCJ947" s="138"/>
      <c r="XCK947" s="138"/>
      <c r="XCL947" s="138"/>
      <c r="XCM947" s="138"/>
      <c r="XCN947" s="138"/>
      <c r="XCO947" s="138"/>
      <c r="XCP947" s="138"/>
      <c r="XCQ947" s="138"/>
    </row>
    <row r="948" spans="16303:16319" s="143" customFormat="1">
      <c r="XCA948" s="138"/>
      <c r="XCB948" s="138"/>
      <c r="XCC948" s="138"/>
      <c r="XCD948" s="138"/>
      <c r="XCE948" s="138"/>
      <c r="XCF948" s="138"/>
      <c r="XCG948" s="138"/>
      <c r="XCH948" s="138"/>
      <c r="XCI948" s="138"/>
      <c r="XCJ948" s="138"/>
      <c r="XCK948" s="138"/>
      <c r="XCL948" s="138"/>
      <c r="XCM948" s="138"/>
      <c r="XCN948" s="138"/>
      <c r="XCO948" s="138"/>
      <c r="XCP948" s="138"/>
      <c r="XCQ948" s="138"/>
    </row>
    <row r="949" spans="16303:16319" s="143" customFormat="1">
      <c r="XCA949" s="138"/>
      <c r="XCB949" s="138"/>
      <c r="XCC949" s="138"/>
      <c r="XCD949" s="138"/>
      <c r="XCE949" s="138"/>
      <c r="XCF949" s="138"/>
      <c r="XCG949" s="138"/>
      <c r="XCH949" s="138"/>
      <c r="XCI949" s="138"/>
      <c r="XCJ949" s="138"/>
      <c r="XCK949" s="138"/>
      <c r="XCL949" s="138"/>
      <c r="XCM949" s="138"/>
      <c r="XCN949" s="138"/>
      <c r="XCO949" s="138"/>
      <c r="XCP949" s="138"/>
      <c r="XCQ949" s="138"/>
    </row>
    <row r="950" spans="16303:16319" s="143" customFormat="1">
      <c r="XCA950" s="138"/>
      <c r="XCB950" s="138"/>
      <c r="XCC950" s="138"/>
      <c r="XCD950" s="138"/>
      <c r="XCE950" s="138"/>
      <c r="XCF950" s="138"/>
      <c r="XCG950" s="138"/>
      <c r="XCH950" s="138"/>
      <c r="XCI950" s="138"/>
      <c r="XCJ950" s="138"/>
      <c r="XCK950" s="138"/>
      <c r="XCL950" s="138"/>
      <c r="XCM950" s="138"/>
      <c r="XCN950" s="138"/>
      <c r="XCO950" s="138"/>
      <c r="XCP950" s="138"/>
      <c r="XCQ950" s="138"/>
    </row>
    <row r="951" spans="16303:16319" s="143" customFormat="1">
      <c r="XCA951" s="138"/>
      <c r="XCB951" s="138"/>
      <c r="XCC951" s="138"/>
      <c r="XCD951" s="138"/>
      <c r="XCE951" s="138"/>
      <c r="XCF951" s="138"/>
      <c r="XCG951" s="138"/>
      <c r="XCH951" s="138"/>
      <c r="XCI951" s="138"/>
      <c r="XCJ951" s="138"/>
      <c r="XCK951" s="138"/>
      <c r="XCL951" s="138"/>
      <c r="XCM951" s="138"/>
      <c r="XCN951" s="138"/>
      <c r="XCO951" s="138"/>
      <c r="XCP951" s="138"/>
      <c r="XCQ951" s="138"/>
    </row>
  </sheetData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EN44"/>
  <sheetViews>
    <sheetView topLeftCell="A3" workbookViewId="0">
      <selection activeCell="C36" sqref="C36"/>
    </sheetView>
  </sheetViews>
  <sheetFormatPr baseColWidth="10" defaultColWidth="7" defaultRowHeight="16"/>
  <cols>
    <col min="1" max="1" width="33.6640625" style="138" customWidth="1"/>
    <col min="2" max="2" width="3.83203125" style="138" customWidth="1"/>
    <col min="3" max="3" width="12.1640625" style="138" customWidth="1"/>
    <col min="4" max="4" width="8.5" style="141"/>
    <col min="5" max="16363" width="7" style="138"/>
    <col min="16364" max="16368" width="7" style="137"/>
  </cols>
  <sheetData>
    <row r="1" spans="1:4" s="138" customFormat="1">
      <c r="C1" s="147" t="s">
        <v>372</v>
      </c>
      <c r="D1" s="141"/>
    </row>
    <row r="2" spans="1:4" s="138" customFormat="1">
      <c r="C2" s="138" t="s">
        <v>47</v>
      </c>
      <c r="D2" s="141"/>
    </row>
    <row r="3" spans="1:4" s="138" customFormat="1">
      <c r="C3" s="147" t="s">
        <v>401</v>
      </c>
      <c r="D3" s="141"/>
    </row>
    <row r="4" spans="1:4" s="138" customFormat="1">
      <c r="D4" s="141"/>
    </row>
    <row r="5" spans="1:4" s="138" customFormat="1">
      <c r="D5" s="141"/>
    </row>
    <row r="6" spans="1:4" s="138" customFormat="1">
      <c r="C6" s="138">
        <v>2023</v>
      </c>
      <c r="D6" s="141"/>
    </row>
    <row r="7" spans="1:4" s="138" customFormat="1">
      <c r="D7" s="141"/>
    </row>
    <row r="8" spans="1:4" s="138" customFormat="1">
      <c r="A8" s="147" t="s">
        <v>365</v>
      </c>
      <c r="C8" s="277">
        <f>+TB!Q26</f>
        <v>99433.334566000005</v>
      </c>
      <c r="D8" s="141"/>
    </row>
    <row r="9" spans="1:4" s="138" customFormat="1">
      <c r="A9" s="159" t="s">
        <v>370</v>
      </c>
      <c r="C9" s="277">
        <f>+TB!Q28</f>
        <v>936.75833999999998</v>
      </c>
      <c r="D9" s="141"/>
    </row>
    <row r="10" spans="1:4" s="138" customFormat="1">
      <c r="A10" s="138" t="s">
        <v>7</v>
      </c>
      <c r="C10" s="277">
        <f>+C8+C9</f>
        <v>100370.09290600001</v>
      </c>
      <c r="D10" s="141"/>
    </row>
    <row r="11" spans="1:4" s="138" customFormat="1">
      <c r="C11" s="277"/>
      <c r="D11" s="141"/>
    </row>
    <row r="12" spans="1:4" s="138" customFormat="1">
      <c r="A12" s="140" t="s">
        <v>43</v>
      </c>
      <c r="C12" s="277">
        <f>+TB!P31</f>
        <v>13684.8</v>
      </c>
      <c r="D12" s="141"/>
    </row>
    <row r="13" spans="1:4" s="138" customFormat="1">
      <c r="A13" s="159" t="s">
        <v>368</v>
      </c>
      <c r="C13" s="277">
        <f>+TB!P32</f>
        <v>55050</v>
      </c>
      <c r="D13" s="141"/>
    </row>
    <row r="14" spans="1:4" s="138" customFormat="1">
      <c r="A14" s="159" t="s">
        <v>369</v>
      </c>
      <c r="C14" s="277">
        <f>+TB!P33</f>
        <v>22500</v>
      </c>
      <c r="D14" s="141"/>
    </row>
    <row r="15" spans="1:4" s="138" customFormat="1">
      <c r="A15" s="140" t="s">
        <v>375</v>
      </c>
      <c r="C15" s="277">
        <f>+TB!P34</f>
        <v>0</v>
      </c>
      <c r="D15" s="141"/>
    </row>
    <row r="16" spans="1:4" s="138" customFormat="1">
      <c r="A16" s="159" t="s">
        <v>37</v>
      </c>
      <c r="C16" s="277">
        <f>+TB!P35</f>
        <v>6000</v>
      </c>
      <c r="D16" s="141"/>
    </row>
    <row r="17" spans="1:4" s="138" customFormat="1">
      <c r="A17" s="159" t="s">
        <v>38</v>
      </c>
      <c r="C17" s="277">
        <f>+TB!P36</f>
        <v>10400</v>
      </c>
      <c r="D17" s="141"/>
    </row>
    <row r="18" spans="1:4" s="138" customFormat="1">
      <c r="A18" s="140" t="s">
        <v>39</v>
      </c>
      <c r="C18" s="277">
        <f>+TB!P37</f>
        <v>0</v>
      </c>
      <c r="D18" s="141"/>
    </row>
    <row r="19" spans="1:4" s="138" customFormat="1">
      <c r="A19" s="159" t="s">
        <v>40</v>
      </c>
      <c r="C19" s="277">
        <f>+TB!P38</f>
        <v>40000</v>
      </c>
      <c r="D19" s="141"/>
    </row>
    <row r="20" spans="1:4" s="138" customFormat="1">
      <c r="A20" s="143" t="s">
        <v>44</v>
      </c>
      <c r="C20" s="277">
        <f>+TB!P39</f>
        <v>1736</v>
      </c>
      <c r="D20" s="141"/>
    </row>
    <row r="21" spans="1:4" s="138" customFormat="1">
      <c r="A21" s="143" t="s">
        <v>41</v>
      </c>
      <c r="C21" s="277">
        <f>+TB!P40</f>
        <v>5360</v>
      </c>
      <c r="D21" s="141"/>
    </row>
    <row r="22" spans="1:4" s="138" customFormat="1">
      <c r="A22" s="140" t="s">
        <v>354</v>
      </c>
      <c r="C22" s="277">
        <f>+TB!P41</f>
        <v>18465</v>
      </c>
      <c r="D22" s="141"/>
    </row>
    <row r="23" spans="1:4" s="138" customFormat="1">
      <c r="A23" s="140" t="s">
        <v>454</v>
      </c>
      <c r="C23" s="277">
        <f>+TB!P42</f>
        <v>11180.38034</v>
      </c>
      <c r="D23" s="141"/>
    </row>
    <row r="24" spans="1:4" s="138" customFormat="1">
      <c r="A24" s="159" t="s">
        <v>42</v>
      </c>
      <c r="C24" s="277">
        <f>+TB!P43</f>
        <v>0</v>
      </c>
      <c r="D24" s="141"/>
    </row>
    <row r="25" spans="1:4" s="138" customFormat="1">
      <c r="A25" s="140" t="s">
        <v>398</v>
      </c>
      <c r="C25" s="277">
        <f>+TB!P44</f>
        <v>1182.2</v>
      </c>
      <c r="D25" s="141"/>
    </row>
    <row r="26" spans="1:4" s="138" customFormat="1">
      <c r="A26" s="159" t="s">
        <v>46</v>
      </c>
      <c r="C26" s="277">
        <f>+TB!P45</f>
        <v>1218.57</v>
      </c>
      <c r="D26" s="141"/>
    </row>
    <row r="27" spans="1:4" s="138" customFormat="1">
      <c r="A27" s="143" t="s">
        <v>43</v>
      </c>
      <c r="C27" s="277">
        <f>+TB!P46</f>
        <v>0</v>
      </c>
      <c r="D27" s="141"/>
    </row>
    <row r="28" spans="1:4" s="138" customFormat="1">
      <c r="A28" s="143" t="s">
        <v>403</v>
      </c>
      <c r="C28" s="277">
        <f>+TB!P47</f>
        <v>9168</v>
      </c>
      <c r="D28" s="141"/>
    </row>
    <row r="29" spans="1:4" s="138" customFormat="1">
      <c r="A29" s="143" t="s">
        <v>415</v>
      </c>
      <c r="C29" s="277">
        <f>+TB!P48</f>
        <v>4920</v>
      </c>
      <c r="D29" s="141"/>
    </row>
    <row r="30" spans="1:4" s="138" customFormat="1">
      <c r="A30" s="143" t="s">
        <v>416</v>
      </c>
      <c r="C30" s="277">
        <f>+TB!P49</f>
        <v>552</v>
      </c>
      <c r="D30" s="141"/>
    </row>
    <row r="31" spans="1:4" s="138" customFormat="1">
      <c r="A31" s="143" t="s">
        <v>433</v>
      </c>
      <c r="C31" s="277">
        <f>+TB!P50</f>
        <v>0</v>
      </c>
      <c r="D31" s="141"/>
    </row>
    <row r="32" spans="1:4" s="138" customFormat="1">
      <c r="C32" s="278">
        <f>SUM(C12:C31)</f>
        <v>201416.95034000001</v>
      </c>
      <c r="D32" s="141"/>
    </row>
    <row r="33" spans="1:4 16364:16368" s="138" customFormat="1">
      <c r="C33" s="277"/>
      <c r="D33" s="141"/>
    </row>
    <row r="34" spans="1:4 16364:16368" s="138" customFormat="1">
      <c r="A34" s="138" t="s">
        <v>49</v>
      </c>
      <c r="C34" s="278">
        <f>+C10-C32</f>
        <v>-101046.85743400001</v>
      </c>
      <c r="D34" s="141"/>
    </row>
    <row r="35" spans="1:4 16364:16368" s="138" customFormat="1">
      <c r="C35" s="277"/>
      <c r="D35" s="141"/>
    </row>
    <row r="36" spans="1:4 16364:16368" s="138" customFormat="1">
      <c r="A36" s="138" t="s">
        <v>50</v>
      </c>
      <c r="C36" s="279"/>
      <c r="D36" s="141"/>
    </row>
    <row r="37" spans="1:4 16364:16368" s="138" customFormat="1">
      <c r="C37" s="277"/>
      <c r="D37" s="141"/>
    </row>
    <row r="38" spans="1:4 16364:16368" s="138" customFormat="1">
      <c r="A38" s="138" t="s">
        <v>51</v>
      </c>
      <c r="C38" s="280">
        <f>+C34+C36</f>
        <v>-101046.85743400001</v>
      </c>
      <c r="D38" s="141"/>
    </row>
    <row r="39" spans="1:4 16364:16368" s="138" customFormat="1">
      <c r="C39" s="139"/>
      <c r="D39" s="141"/>
    </row>
    <row r="40" spans="1:4 16364:16368" s="138" customFormat="1">
      <c r="A40" s="142"/>
      <c r="D40" s="141"/>
      <c r="XEJ40" s="137"/>
      <c r="XEK40" s="137"/>
      <c r="XEL40" s="137"/>
      <c r="XEM40" s="137"/>
      <c r="XEN40" s="137"/>
    </row>
    <row r="41" spans="1:4 16364:16368" s="138" customFormat="1">
      <c r="C41" s="139">
        <f>+TB!Q59-C38</f>
        <v>0</v>
      </c>
      <c r="D41" s="141"/>
      <c r="XEJ41" s="137"/>
      <c r="XEK41" s="137"/>
      <c r="XEL41" s="137"/>
      <c r="XEM41" s="137"/>
      <c r="XEN41" s="137"/>
    </row>
    <row r="42" spans="1:4 16364:16368" s="138" customFormat="1">
      <c r="D42" s="141"/>
      <c r="XEJ42" s="137"/>
      <c r="XEK42" s="137"/>
      <c r="XEL42" s="137"/>
      <c r="XEM42" s="137"/>
      <c r="XEN42" s="137"/>
    </row>
    <row r="43" spans="1:4 16364:16368" s="138" customFormat="1">
      <c r="D43" s="141"/>
      <c r="XEJ43" s="137"/>
      <c r="XEK43" s="137"/>
      <c r="XEL43" s="137"/>
      <c r="XEM43" s="137"/>
      <c r="XEN43" s="137"/>
    </row>
    <row r="44" spans="1:4 16364:16368" s="138" customFormat="1">
      <c r="D44" s="141"/>
      <c r="XEJ44" s="137"/>
      <c r="XEK44" s="137"/>
      <c r="XEL44" s="137"/>
      <c r="XEM44" s="137"/>
      <c r="XEN44" s="137"/>
    </row>
  </sheetData>
  <pageMargins left="0.75138888888888899" right="0.51180555555555596" top="0.35416666666666702" bottom="0.51180555555555596" header="0.51180555555555596" footer="0.51180555555555596"/>
  <pageSetup paperSize="9" scale="8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EO50"/>
  <sheetViews>
    <sheetView topLeftCell="A22" workbookViewId="0">
      <selection activeCell="E46" sqref="E46"/>
    </sheetView>
  </sheetViews>
  <sheetFormatPr baseColWidth="10" defaultColWidth="7" defaultRowHeight="19"/>
  <cols>
    <col min="1" max="1" width="35.6640625" style="281" customWidth="1"/>
    <col min="2" max="2" width="4.83203125" style="281" customWidth="1"/>
    <col min="3" max="3" width="10" style="281" customWidth="1"/>
    <col min="4" max="4" width="10.83203125" style="281"/>
    <col min="5" max="5" width="11.6640625" style="281" customWidth="1"/>
    <col min="6" max="16369" width="7" style="281"/>
    <col min="16370" max="16384" width="7" style="208"/>
  </cols>
  <sheetData>
    <row r="1" spans="1:5" s="281" customFormat="1">
      <c r="A1" s="281" t="s">
        <v>372</v>
      </c>
    </row>
    <row r="2" spans="1:5" s="281" customFormat="1">
      <c r="A2" s="281" t="s">
        <v>52</v>
      </c>
    </row>
    <row r="3" spans="1:5" s="281" customFormat="1">
      <c r="A3" s="281" t="s">
        <v>402</v>
      </c>
      <c r="B3" s="282"/>
    </row>
    <row r="4" spans="1:5" s="281" customFormat="1">
      <c r="B4" s="282"/>
    </row>
    <row r="5" spans="1:5" s="281" customFormat="1">
      <c r="B5" s="282"/>
    </row>
    <row r="6" spans="1:5" s="281" customFormat="1">
      <c r="A6" s="283" t="s">
        <v>460</v>
      </c>
      <c r="B6" s="284"/>
      <c r="C6" s="284"/>
      <c r="D6" s="284"/>
    </row>
    <row r="7" spans="1:5" s="281" customFormat="1">
      <c r="A7" s="285" t="s">
        <v>25</v>
      </c>
      <c r="B7" s="284"/>
      <c r="C7" s="284"/>
      <c r="D7" s="284"/>
    </row>
    <row r="8" spans="1:5" s="281" customFormat="1">
      <c r="A8" s="286" t="s">
        <v>26</v>
      </c>
      <c r="B8" s="284"/>
      <c r="C8" s="284"/>
      <c r="D8" s="284"/>
    </row>
    <row r="9" spans="1:5" s="281" customFormat="1">
      <c r="A9" s="286" t="s">
        <v>27</v>
      </c>
      <c r="B9" s="284"/>
      <c r="C9" s="284"/>
      <c r="D9" s="284"/>
    </row>
    <row r="10" spans="1:5" s="281" customFormat="1" hidden="1">
      <c r="A10" s="286" t="s">
        <v>28</v>
      </c>
      <c r="B10" s="284"/>
      <c r="C10" s="284"/>
      <c r="D10" s="284"/>
    </row>
    <row r="11" spans="1:5" s="281" customFormat="1" hidden="1">
      <c r="A11" s="286" t="s">
        <v>470</v>
      </c>
      <c r="B11" s="284"/>
      <c r="C11" s="284"/>
      <c r="D11" s="287"/>
    </row>
    <row r="12" spans="1:5" s="281" customFormat="1" hidden="1">
      <c r="A12" s="286" t="s">
        <v>471</v>
      </c>
      <c r="B12" s="284"/>
      <c r="C12" s="284"/>
      <c r="D12" s="288"/>
    </row>
    <row r="13" spans="1:5" s="281" customFormat="1">
      <c r="A13" s="284"/>
      <c r="B13" s="284"/>
      <c r="C13" s="284"/>
      <c r="D13" s="288"/>
      <c r="E13" s="289">
        <f>SUM(E8:E12)</f>
        <v>0</v>
      </c>
    </row>
    <row r="14" spans="1:5" s="281" customFormat="1" hidden="1">
      <c r="A14" s="284"/>
      <c r="B14" s="284"/>
      <c r="C14" s="284"/>
      <c r="D14" s="288"/>
      <c r="E14" s="290"/>
    </row>
    <row r="15" spans="1:5" s="281" customFormat="1">
      <c r="A15" s="283" t="s">
        <v>461</v>
      </c>
      <c r="B15" s="284"/>
      <c r="C15" s="284"/>
      <c r="D15" s="288"/>
      <c r="E15" s="291"/>
    </row>
    <row r="16" spans="1:5" s="281" customFormat="1">
      <c r="A16" s="292"/>
      <c r="B16" s="284"/>
      <c r="C16" s="284"/>
      <c r="D16" s="287"/>
      <c r="E16" s="291"/>
    </row>
    <row r="17" spans="1:5" s="281" customFormat="1">
      <c r="A17" s="293" t="s">
        <v>399</v>
      </c>
      <c r="B17" s="284"/>
      <c r="C17" s="284"/>
      <c r="D17" s="287"/>
      <c r="E17" s="291">
        <f>+TB!P10</f>
        <v>0</v>
      </c>
    </row>
    <row r="18" spans="1:5" s="281" customFormat="1">
      <c r="A18" s="285" t="s">
        <v>472</v>
      </c>
      <c r="B18" s="284"/>
      <c r="C18" s="284"/>
      <c r="D18" s="287"/>
      <c r="E18" s="291"/>
    </row>
    <row r="19" spans="1:5" s="281" customFormat="1">
      <c r="A19" s="284" t="s">
        <v>53</v>
      </c>
      <c r="B19" s="284"/>
      <c r="C19" s="284"/>
      <c r="D19" s="288"/>
      <c r="E19" s="291"/>
    </row>
    <row r="20" spans="1:5" s="281" customFormat="1">
      <c r="A20" s="284" t="s">
        <v>462</v>
      </c>
      <c r="B20" s="284"/>
      <c r="C20" s="284"/>
      <c r="D20" s="288"/>
      <c r="E20" s="291">
        <f>+TB!P6+TB!P7+TB!P8</f>
        <v>408653.15365999989</v>
      </c>
    </row>
    <row r="21" spans="1:5" s="281" customFormat="1">
      <c r="A21" s="284"/>
      <c r="B21" s="284"/>
      <c r="C21" s="284"/>
      <c r="D21" s="288"/>
      <c r="E21" s="294">
        <f>SUM(E14:E20)</f>
        <v>408653.15365999989</v>
      </c>
    </row>
    <row r="22" spans="1:5" s="281" customFormat="1">
      <c r="A22" s="284"/>
      <c r="B22" s="284"/>
      <c r="C22" s="284"/>
      <c r="D22" s="288"/>
      <c r="E22" s="291"/>
    </row>
    <row r="23" spans="1:5" s="281" customFormat="1">
      <c r="A23" s="283" t="s">
        <v>463</v>
      </c>
      <c r="B23" s="284"/>
      <c r="C23" s="284"/>
      <c r="D23" s="288"/>
      <c r="E23" s="291"/>
    </row>
    <row r="24" spans="1:5" s="281" customFormat="1">
      <c r="A24" s="284"/>
      <c r="B24" s="284"/>
      <c r="C24" s="284"/>
      <c r="D24" s="288"/>
      <c r="E24" s="291"/>
    </row>
    <row r="25" spans="1:5" s="281" customFormat="1">
      <c r="A25" s="286" t="s">
        <v>473</v>
      </c>
      <c r="B25" s="284"/>
      <c r="C25" s="284"/>
      <c r="D25" s="288"/>
      <c r="E25" s="291">
        <f>+TB!Q20</f>
        <v>10000</v>
      </c>
    </row>
    <row r="26" spans="1:5" s="281" customFormat="1">
      <c r="A26" s="285" t="s">
        <v>477</v>
      </c>
      <c r="B26" s="284"/>
      <c r="C26" s="284"/>
      <c r="D26" s="288"/>
      <c r="E26" s="291">
        <f>+TB!Q21</f>
        <v>0</v>
      </c>
    </row>
    <row r="27" spans="1:5" s="281" customFormat="1">
      <c r="A27" s="285" t="s">
        <v>371</v>
      </c>
      <c r="B27" s="284"/>
      <c r="C27" s="284"/>
      <c r="D27" s="288"/>
      <c r="E27" s="291"/>
    </row>
    <row r="28" spans="1:5" s="281" customFormat="1">
      <c r="A28" s="285" t="s">
        <v>31</v>
      </c>
      <c r="B28" s="284"/>
      <c r="C28" s="284"/>
      <c r="D28" s="288"/>
      <c r="E28" s="291"/>
    </row>
    <row r="29" spans="1:5" s="281" customFormat="1">
      <c r="A29" s="285" t="s">
        <v>474</v>
      </c>
      <c r="B29" s="284"/>
      <c r="C29" s="284"/>
      <c r="D29" s="288"/>
      <c r="E29" s="291">
        <f>+TB!Q23</f>
        <v>97100</v>
      </c>
    </row>
    <row r="30" spans="1:5" s="281" customFormat="1">
      <c r="A30" s="284"/>
      <c r="B30" s="284"/>
      <c r="C30" s="284"/>
      <c r="D30" s="288"/>
      <c r="E30" s="291"/>
    </row>
    <row r="31" spans="1:5" s="281" customFormat="1">
      <c r="A31" s="284"/>
      <c r="B31" s="284"/>
      <c r="C31" s="284"/>
      <c r="D31" s="288"/>
      <c r="E31" s="294">
        <f>SUM(E24:E30)</f>
        <v>107100</v>
      </c>
    </row>
    <row r="32" spans="1:5" s="281" customFormat="1">
      <c r="A32" s="284"/>
      <c r="B32" s="284"/>
      <c r="C32" s="284"/>
      <c r="D32" s="288"/>
      <c r="E32" s="290"/>
    </row>
    <row r="33" spans="1:5" s="281" customFormat="1" ht="20" thickBot="1">
      <c r="A33" s="283" t="s">
        <v>464</v>
      </c>
      <c r="B33" s="284"/>
      <c r="C33" s="284"/>
      <c r="D33" s="288"/>
      <c r="E33" s="295">
        <f>+E21-E31</f>
        <v>301553.15365999989</v>
      </c>
    </row>
    <row r="34" spans="1:5" s="281" customFormat="1" ht="20" thickTop="1">
      <c r="A34" s="284"/>
      <c r="B34" s="284"/>
      <c r="C34" s="284"/>
      <c r="D34" s="288"/>
      <c r="E34" s="290"/>
    </row>
    <row r="35" spans="1:5" s="281" customFormat="1" ht="20" thickBot="1">
      <c r="A35" s="283" t="s">
        <v>465</v>
      </c>
      <c r="B35" s="284"/>
      <c r="C35" s="284"/>
      <c r="D35" s="288"/>
      <c r="E35" s="295">
        <f>+E13+E33</f>
        <v>301553.15365999989</v>
      </c>
    </row>
    <row r="36" spans="1:5" s="281" customFormat="1" ht="20" thickTop="1">
      <c r="A36" s="284"/>
      <c r="B36" s="284"/>
      <c r="C36" s="284"/>
      <c r="D36" s="284"/>
      <c r="E36" s="290"/>
    </row>
    <row r="37" spans="1:5" s="281" customFormat="1">
      <c r="A37" s="284" t="s">
        <v>475</v>
      </c>
      <c r="B37" s="284"/>
      <c r="C37" s="284"/>
      <c r="D37" s="284"/>
      <c r="E37" s="290"/>
    </row>
    <row r="38" spans="1:5" s="281" customFormat="1">
      <c r="A38" s="286" t="s">
        <v>349</v>
      </c>
      <c r="B38" s="284"/>
      <c r="C38" s="284"/>
      <c r="D38" s="284"/>
      <c r="E38" s="290">
        <f>+[2]TB!Q26</f>
        <v>0</v>
      </c>
    </row>
    <row r="39" spans="1:5" s="281" customFormat="1">
      <c r="A39" s="286" t="s">
        <v>525</v>
      </c>
      <c r="B39" s="284"/>
      <c r="C39" s="284"/>
      <c r="D39" s="284"/>
      <c r="E39" s="290">
        <f>+TB!Q10</f>
        <v>502600.34565999999</v>
      </c>
    </row>
    <row r="40" spans="1:5" s="281" customFormat="1">
      <c r="A40" s="284"/>
      <c r="B40" s="284"/>
      <c r="C40" s="284"/>
      <c r="D40" s="284"/>
      <c r="E40" s="294">
        <f>+E38+E39</f>
        <v>502600.34565999999</v>
      </c>
    </row>
    <row r="41" spans="1:5" s="281" customFormat="1">
      <c r="A41" s="284"/>
      <c r="B41" s="284"/>
      <c r="C41" s="284"/>
      <c r="D41" s="284"/>
      <c r="E41" s="290"/>
    </row>
    <row r="42" spans="1:5" ht="20" thickBot="1">
      <c r="A42" s="284" t="s">
        <v>476</v>
      </c>
      <c r="B42" s="284"/>
      <c r="C42" s="284"/>
      <c r="D42" s="284"/>
      <c r="E42" s="295">
        <f>+E35-E40</f>
        <v>-201047.1920000001</v>
      </c>
    </row>
    <row r="43" spans="1:5" ht="20" thickTop="1">
      <c r="A43" s="284"/>
      <c r="B43" s="284"/>
      <c r="C43" s="284"/>
      <c r="D43" s="284"/>
      <c r="E43" s="290"/>
    </row>
    <row r="44" spans="1:5">
      <c r="A44" s="283" t="s">
        <v>466</v>
      </c>
      <c r="B44" s="284"/>
      <c r="C44" s="284"/>
      <c r="D44" s="284"/>
      <c r="E44" s="290"/>
    </row>
    <row r="45" spans="1:5">
      <c r="A45" s="284" t="s">
        <v>467</v>
      </c>
      <c r="B45" s="284"/>
      <c r="C45" s="284"/>
      <c r="D45" s="287"/>
      <c r="E45" s="290">
        <f>-TB!P24</f>
        <v>-100000</v>
      </c>
    </row>
    <row r="46" spans="1:5">
      <c r="A46" s="284" t="s">
        <v>468</v>
      </c>
      <c r="B46" s="284"/>
      <c r="C46" s="284"/>
      <c r="D46" s="284"/>
      <c r="E46" s="290">
        <v>0</v>
      </c>
    </row>
    <row r="47" spans="1:5">
      <c r="A47" s="284" t="s">
        <v>469</v>
      </c>
      <c r="B47" s="284"/>
      <c r="C47" s="284"/>
      <c r="D47" s="284"/>
      <c r="E47" s="290">
        <f>+'Comparative FS'!C38</f>
        <v>-101046.85743400001</v>
      </c>
    </row>
    <row r="48" spans="1:5" ht="20" thickBot="1">
      <c r="A48" s="284"/>
      <c r="B48" s="284"/>
      <c r="C48" s="284"/>
      <c r="D48" s="284"/>
      <c r="E48" s="296">
        <f>SUM(E45:E47)</f>
        <v>-201046.85743400001</v>
      </c>
    </row>
    <row r="49" spans="1:5" ht="20" thickTop="1">
      <c r="A49" s="284"/>
      <c r="B49" s="284"/>
      <c r="C49" s="284"/>
      <c r="D49" s="284"/>
      <c r="E49" s="291"/>
    </row>
    <row r="50" spans="1:5">
      <c r="E50" s="406">
        <f>+E48-E42</f>
        <v>0.33456600009230897</v>
      </c>
    </row>
  </sheetData>
  <pageMargins left="0.75138888888888899" right="0.75138888888888899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D3CB-08FE-7143-A6C9-FDFFC23E562B}">
  <dimension ref="A1:C49"/>
  <sheetViews>
    <sheetView tabSelected="1" workbookViewId="0">
      <selection activeCell="I17" sqref="I17"/>
    </sheetView>
  </sheetViews>
  <sheetFormatPr baseColWidth="10" defaultRowHeight="16"/>
  <cols>
    <col min="1" max="1" width="14.83203125" style="143" customWidth="1"/>
    <col min="2" max="2" width="5" style="143" customWidth="1"/>
    <col min="3" max="3" width="28.5" style="143" customWidth="1"/>
    <col min="4" max="16384" width="10.83203125" style="168"/>
  </cols>
  <sheetData>
    <row r="1" spans="1:3">
      <c r="A1" s="140" t="s">
        <v>347</v>
      </c>
      <c r="B1" s="140"/>
    </row>
    <row r="2" spans="1:3">
      <c r="A2" s="159" t="s">
        <v>356</v>
      </c>
      <c r="B2" s="140"/>
    </row>
    <row r="4" spans="1:3">
      <c r="A4" s="143" t="s">
        <v>17</v>
      </c>
      <c r="B4" s="143" t="s">
        <v>18</v>
      </c>
      <c r="C4" s="143" t="s">
        <v>19</v>
      </c>
    </row>
    <row r="5" spans="1:3">
      <c r="A5" s="143">
        <v>10000</v>
      </c>
      <c r="B5" s="143" t="s">
        <v>22</v>
      </c>
      <c r="C5" s="140" t="s">
        <v>23</v>
      </c>
    </row>
    <row r="6" spans="1:3">
      <c r="A6" s="143">
        <v>10200</v>
      </c>
      <c r="B6" s="159" t="s">
        <v>22</v>
      </c>
      <c r="C6" s="159" t="s">
        <v>357</v>
      </c>
    </row>
    <row r="7" spans="1:3">
      <c r="A7" s="143">
        <v>10300</v>
      </c>
      <c r="B7" s="159" t="s">
        <v>22</v>
      </c>
      <c r="C7" s="159" t="s">
        <v>358</v>
      </c>
    </row>
    <row r="8" spans="1:3">
      <c r="A8" s="143">
        <v>10400</v>
      </c>
      <c r="B8" s="140" t="s">
        <v>22</v>
      </c>
      <c r="C8" s="159" t="s">
        <v>359</v>
      </c>
    </row>
    <row r="9" spans="1:3">
      <c r="A9" s="143">
        <v>11000</v>
      </c>
      <c r="B9" s="159" t="s">
        <v>22</v>
      </c>
      <c r="C9" s="159" t="s">
        <v>400</v>
      </c>
    </row>
    <row r="10" spans="1:3">
      <c r="A10" s="143">
        <v>12000</v>
      </c>
      <c r="B10" s="159" t="s">
        <v>22</v>
      </c>
      <c r="C10" s="140" t="s">
        <v>399</v>
      </c>
    </row>
    <row r="11" spans="1:3">
      <c r="A11" s="143">
        <v>13000</v>
      </c>
      <c r="B11" s="159" t="s">
        <v>22</v>
      </c>
      <c r="C11" s="140" t="s">
        <v>53</v>
      </c>
    </row>
    <row r="12" spans="1:3">
      <c r="A12" s="143">
        <v>13100</v>
      </c>
      <c r="B12" s="159" t="s">
        <v>22</v>
      </c>
      <c r="C12" s="159" t="s">
        <v>24</v>
      </c>
    </row>
    <row r="13" spans="1:3">
      <c r="A13" s="143">
        <v>14000</v>
      </c>
      <c r="B13" s="159" t="s">
        <v>22</v>
      </c>
      <c r="C13" s="140" t="s">
        <v>25</v>
      </c>
    </row>
    <row r="14" spans="1:3">
      <c r="A14" s="143">
        <v>14001</v>
      </c>
      <c r="B14" s="159" t="s">
        <v>22</v>
      </c>
      <c r="C14" s="159" t="s">
        <v>26</v>
      </c>
    </row>
    <row r="15" spans="1:3">
      <c r="A15" s="143">
        <v>15000</v>
      </c>
      <c r="B15" s="159" t="s">
        <v>22</v>
      </c>
      <c r="C15" s="159" t="s">
        <v>27</v>
      </c>
    </row>
    <row r="16" spans="1:3">
      <c r="A16" s="143">
        <v>15001</v>
      </c>
      <c r="B16" s="159" t="s">
        <v>22</v>
      </c>
      <c r="C16" s="159" t="s">
        <v>28</v>
      </c>
    </row>
    <row r="17" spans="1:3">
      <c r="A17" s="143">
        <v>16000</v>
      </c>
      <c r="B17" s="159" t="s">
        <v>22</v>
      </c>
      <c r="C17" s="159" t="s">
        <v>29</v>
      </c>
    </row>
    <row r="18" spans="1:3">
      <c r="A18" s="143">
        <v>16001</v>
      </c>
      <c r="B18" s="159" t="s">
        <v>22</v>
      </c>
      <c r="C18" s="159" t="s">
        <v>30</v>
      </c>
    </row>
    <row r="19" spans="1:3">
      <c r="A19" s="143">
        <v>20000</v>
      </c>
      <c r="B19" s="159" t="s">
        <v>22</v>
      </c>
      <c r="C19" s="140" t="s">
        <v>360</v>
      </c>
    </row>
    <row r="20" spans="1:3">
      <c r="A20" s="143">
        <v>20100</v>
      </c>
      <c r="B20" s="159" t="s">
        <v>22</v>
      </c>
      <c r="C20" s="140" t="s">
        <v>361</v>
      </c>
    </row>
    <row r="21" spans="1:3">
      <c r="A21" s="143">
        <v>20200</v>
      </c>
      <c r="B21" s="159" t="s">
        <v>22</v>
      </c>
      <c r="C21" s="140" t="s">
        <v>417</v>
      </c>
    </row>
    <row r="22" spans="1:3">
      <c r="A22" s="143">
        <v>20300</v>
      </c>
      <c r="B22" s="140" t="s">
        <v>22</v>
      </c>
      <c r="C22" s="140" t="s">
        <v>31</v>
      </c>
    </row>
    <row r="23" spans="1:3">
      <c r="A23" s="143">
        <v>21000</v>
      </c>
      <c r="B23" s="159" t="s">
        <v>22</v>
      </c>
      <c r="C23" s="140" t="s">
        <v>32</v>
      </c>
    </row>
    <row r="24" spans="1:3">
      <c r="A24" s="143">
        <v>25000</v>
      </c>
      <c r="B24" s="159" t="s">
        <v>22</v>
      </c>
      <c r="C24" s="159" t="s">
        <v>33</v>
      </c>
    </row>
    <row r="25" spans="1:3">
      <c r="A25" s="143">
        <v>30000</v>
      </c>
      <c r="B25" s="159" t="s">
        <v>22</v>
      </c>
      <c r="C25" s="159" t="s">
        <v>34</v>
      </c>
    </row>
    <row r="26" spans="1:3">
      <c r="A26" s="143">
        <v>40000</v>
      </c>
      <c r="B26" s="159" t="s">
        <v>35</v>
      </c>
      <c r="C26" s="159" t="s">
        <v>362</v>
      </c>
    </row>
    <row r="27" spans="1:3">
      <c r="A27" s="143">
        <v>40100</v>
      </c>
      <c r="B27" s="159" t="s">
        <v>35</v>
      </c>
      <c r="C27" s="159" t="s">
        <v>363</v>
      </c>
    </row>
    <row r="28" spans="1:3">
      <c r="A28" s="143">
        <v>40200</v>
      </c>
      <c r="B28" s="159" t="s">
        <v>35</v>
      </c>
      <c r="C28" s="159" t="s">
        <v>364</v>
      </c>
    </row>
    <row r="29" spans="1:3">
      <c r="A29" s="143">
        <v>60100</v>
      </c>
      <c r="B29" s="159" t="s">
        <v>35</v>
      </c>
      <c r="C29" s="159" t="s">
        <v>36</v>
      </c>
    </row>
    <row r="30" spans="1:3">
      <c r="A30" s="143">
        <v>61000</v>
      </c>
      <c r="B30" s="159" t="s">
        <v>35</v>
      </c>
      <c r="C30" s="140" t="s">
        <v>43</v>
      </c>
    </row>
    <row r="31" spans="1:3">
      <c r="A31" s="143">
        <v>62000</v>
      </c>
      <c r="B31" s="159" t="s">
        <v>35</v>
      </c>
      <c r="C31" s="159" t="s">
        <v>368</v>
      </c>
    </row>
    <row r="32" spans="1:3">
      <c r="A32" s="143">
        <v>63000</v>
      </c>
      <c r="B32" s="159" t="s">
        <v>35</v>
      </c>
      <c r="C32" s="159" t="s">
        <v>369</v>
      </c>
    </row>
    <row r="33" spans="1:3">
      <c r="A33" s="143">
        <v>64000</v>
      </c>
      <c r="B33" s="159" t="s">
        <v>35</v>
      </c>
      <c r="C33" s="140" t="s">
        <v>375</v>
      </c>
    </row>
    <row r="34" spans="1:3">
      <c r="A34" s="143">
        <v>65000</v>
      </c>
      <c r="B34" s="159" t="s">
        <v>35</v>
      </c>
      <c r="C34" s="159" t="s">
        <v>37</v>
      </c>
    </row>
    <row r="35" spans="1:3">
      <c r="A35" s="143">
        <v>66000</v>
      </c>
      <c r="B35" s="159" t="s">
        <v>35</v>
      </c>
      <c r="C35" s="159" t="s">
        <v>38</v>
      </c>
    </row>
    <row r="36" spans="1:3">
      <c r="A36" s="143">
        <v>67000</v>
      </c>
      <c r="B36" s="159" t="s">
        <v>35</v>
      </c>
      <c r="C36" s="140" t="s">
        <v>39</v>
      </c>
    </row>
    <row r="37" spans="1:3">
      <c r="A37" s="143">
        <v>68000</v>
      </c>
      <c r="B37" s="159" t="s">
        <v>35</v>
      </c>
      <c r="C37" s="159" t="s">
        <v>40</v>
      </c>
    </row>
    <row r="38" spans="1:3">
      <c r="A38" s="143">
        <v>69000</v>
      </c>
      <c r="B38" s="159" t="s">
        <v>35</v>
      </c>
      <c r="C38" s="143" t="s">
        <v>44</v>
      </c>
    </row>
    <row r="39" spans="1:3">
      <c r="A39" s="143">
        <v>70000</v>
      </c>
      <c r="B39" s="159" t="s">
        <v>35</v>
      </c>
      <c r="C39" s="143" t="s">
        <v>41</v>
      </c>
    </row>
    <row r="40" spans="1:3">
      <c r="A40" s="143">
        <v>71000</v>
      </c>
      <c r="B40" s="159" t="s">
        <v>35</v>
      </c>
      <c r="C40" s="140" t="s">
        <v>354</v>
      </c>
    </row>
    <row r="41" spans="1:3">
      <c r="A41" s="143">
        <v>71500</v>
      </c>
      <c r="B41" s="159" t="s">
        <v>35</v>
      </c>
      <c r="C41" s="140" t="s">
        <v>454</v>
      </c>
    </row>
    <row r="42" spans="1:3">
      <c r="A42" s="143">
        <v>72000</v>
      </c>
      <c r="B42" s="159" t="s">
        <v>35</v>
      </c>
      <c r="C42" s="159" t="s">
        <v>42</v>
      </c>
    </row>
    <row r="43" spans="1:3">
      <c r="A43" s="143">
        <v>73000</v>
      </c>
      <c r="B43" s="159" t="s">
        <v>35</v>
      </c>
      <c r="C43" s="140" t="s">
        <v>398</v>
      </c>
    </row>
    <row r="44" spans="1:3">
      <c r="A44" s="143">
        <v>74000</v>
      </c>
      <c r="B44" s="159" t="s">
        <v>35</v>
      </c>
      <c r="C44" s="159" t="s">
        <v>46</v>
      </c>
    </row>
    <row r="45" spans="1:3">
      <c r="A45" s="143">
        <v>75000</v>
      </c>
      <c r="B45" s="159" t="s">
        <v>35</v>
      </c>
      <c r="C45" s="143" t="s">
        <v>43</v>
      </c>
    </row>
    <row r="46" spans="1:3">
      <c r="A46" s="143">
        <v>76000</v>
      </c>
      <c r="B46" s="143" t="s">
        <v>35</v>
      </c>
      <c r="C46" s="143" t="s">
        <v>403</v>
      </c>
    </row>
    <row r="47" spans="1:3">
      <c r="A47" s="143">
        <v>77000</v>
      </c>
      <c r="C47" s="143" t="s">
        <v>415</v>
      </c>
    </row>
    <row r="48" spans="1:3">
      <c r="A48" s="143">
        <v>78000</v>
      </c>
      <c r="C48" s="143" t="s">
        <v>416</v>
      </c>
    </row>
    <row r="49" spans="1:3">
      <c r="A49" s="143">
        <v>79000</v>
      </c>
      <c r="B49" s="140"/>
      <c r="C49" s="143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368E-F9EF-EC48-94C1-BBD7168A3E2E}">
  <dimension ref="A1:L917"/>
  <sheetViews>
    <sheetView topLeftCell="A3" workbookViewId="0">
      <selection activeCell="L23" sqref="L23"/>
    </sheetView>
  </sheetViews>
  <sheetFormatPr baseColWidth="10" defaultColWidth="11.1640625" defaultRowHeight="24"/>
  <cols>
    <col min="1" max="1" width="16.6640625" style="364" customWidth="1"/>
    <col min="2" max="2" width="9.5" style="365" customWidth="1"/>
    <col min="3" max="3" width="20.6640625" style="365" customWidth="1"/>
    <col min="4" max="5" width="17.1640625" style="367" customWidth="1"/>
    <col min="6" max="6" width="42" style="368" customWidth="1"/>
    <col min="7" max="16384" width="11.1640625" style="368"/>
  </cols>
  <sheetData>
    <row r="1" spans="1:12">
      <c r="A1" s="364" t="s">
        <v>490</v>
      </c>
      <c r="D1" s="366"/>
    </row>
    <row r="2" spans="1:12">
      <c r="A2" s="364" t="s">
        <v>491</v>
      </c>
      <c r="D2" s="366">
        <v>0</v>
      </c>
    </row>
    <row r="3" spans="1:12">
      <c r="A3" s="364" t="s">
        <v>493</v>
      </c>
      <c r="D3" s="366">
        <f>+C81</f>
        <v>331000</v>
      </c>
    </row>
    <row r="4" spans="1:12">
      <c r="A4" s="364" t="s">
        <v>492</v>
      </c>
      <c r="D4" s="366">
        <f>+D81</f>
        <v>-191036.6</v>
      </c>
    </row>
    <row r="5" spans="1:12">
      <c r="A5" s="364" t="s">
        <v>494</v>
      </c>
      <c r="D5" s="366">
        <f>+D2+D3+D4</f>
        <v>139963.4</v>
      </c>
    </row>
    <row r="6" spans="1:12">
      <c r="A6" s="364" t="s">
        <v>496</v>
      </c>
      <c r="B6" s="369">
        <v>98</v>
      </c>
      <c r="C6" s="369"/>
      <c r="D6" s="366" t="s">
        <v>228</v>
      </c>
    </row>
    <row r="7" spans="1:12">
      <c r="B7" s="369">
        <v>110</v>
      </c>
      <c r="C7" s="369"/>
      <c r="D7" s="366">
        <v>1400</v>
      </c>
    </row>
    <row r="8" spans="1:12" ht="25" thickBot="1">
      <c r="A8" s="364" t="s">
        <v>495</v>
      </c>
      <c r="D8" s="370" t="e">
        <f>+D5+D6+D7</f>
        <v>#VALUE!</v>
      </c>
    </row>
    <row r="9" spans="1:12" ht="30.75" customHeight="1" thickTop="1">
      <c r="A9" s="371"/>
      <c r="B9" s="371"/>
      <c r="C9" s="371"/>
      <c r="D9" s="371"/>
      <c r="E9" s="371"/>
    </row>
    <row r="10" spans="1:12" s="365" customFormat="1" ht="30.75" customHeight="1">
      <c r="A10" s="371"/>
      <c r="B10" s="371"/>
      <c r="C10" s="371"/>
      <c r="D10" s="371"/>
      <c r="E10" s="371"/>
    </row>
    <row r="11" spans="1:12" ht="30.75" customHeight="1">
      <c r="A11" s="371"/>
      <c r="B11" s="371"/>
      <c r="C11" s="371"/>
      <c r="D11" s="371"/>
      <c r="E11" s="371"/>
      <c r="G11" s="372"/>
      <c r="H11" s="372"/>
    </row>
    <row r="12" spans="1:12" ht="36" customHeight="1">
      <c r="A12" s="373" t="s">
        <v>2</v>
      </c>
      <c r="B12" s="374" t="s">
        <v>3</v>
      </c>
      <c r="C12" s="369" t="s">
        <v>489</v>
      </c>
      <c r="D12" s="369" t="s">
        <v>482</v>
      </c>
      <c r="E12" s="375"/>
      <c r="F12" s="376" t="s">
        <v>6</v>
      </c>
      <c r="G12" s="377"/>
      <c r="H12" s="377"/>
      <c r="I12" s="376"/>
      <c r="J12" s="376"/>
      <c r="K12" s="376"/>
      <c r="L12" s="376"/>
    </row>
    <row r="13" spans="1:12" ht="21.75" customHeight="1">
      <c r="A13" s="378"/>
      <c r="B13" s="369"/>
      <c r="C13" s="368"/>
      <c r="D13" s="368"/>
      <c r="E13" s="368"/>
    </row>
    <row r="14" spans="1:12" ht="21.75" customHeight="1">
      <c r="A14" s="379">
        <v>44888</v>
      </c>
      <c r="B14" s="369"/>
      <c r="C14" s="380">
        <v>31000</v>
      </c>
      <c r="D14" s="380"/>
      <c r="E14" s="380"/>
      <c r="F14" s="386" t="s">
        <v>487</v>
      </c>
    </row>
    <row r="15" spans="1:12" ht="21.75" customHeight="1">
      <c r="A15" s="379">
        <v>44932</v>
      </c>
      <c r="B15" s="369">
        <v>2</v>
      </c>
      <c r="C15" s="369"/>
      <c r="D15" s="380">
        <v>-100</v>
      </c>
      <c r="E15" s="380"/>
      <c r="F15" s="386" t="s">
        <v>409</v>
      </c>
    </row>
    <row r="16" spans="1:12" ht="21.75" customHeight="1">
      <c r="A16" s="379">
        <v>44944</v>
      </c>
      <c r="B16" s="369">
        <v>5</v>
      </c>
      <c r="C16" s="369"/>
      <c r="D16" s="380">
        <v>-25000</v>
      </c>
      <c r="E16" s="380"/>
      <c r="F16" s="387" t="s">
        <v>410</v>
      </c>
    </row>
    <row r="17" spans="1:6" ht="21.75" customHeight="1">
      <c r="A17" s="379">
        <v>44945</v>
      </c>
      <c r="B17" s="369">
        <v>4</v>
      </c>
      <c r="C17" s="369"/>
      <c r="D17" s="380">
        <v>-2032</v>
      </c>
      <c r="E17" s="380"/>
      <c r="F17" s="387" t="s">
        <v>411</v>
      </c>
    </row>
    <row r="18" spans="1:6" ht="21.75" customHeight="1">
      <c r="A18" s="379">
        <v>44957</v>
      </c>
      <c r="B18" s="369">
        <v>10</v>
      </c>
      <c r="C18" s="369"/>
      <c r="D18" s="380">
        <v>-320</v>
      </c>
      <c r="E18" s="380"/>
      <c r="F18" s="387" t="s">
        <v>412</v>
      </c>
    </row>
    <row r="19" spans="1:6" ht="21.75" customHeight="1">
      <c r="A19" s="379">
        <v>44957</v>
      </c>
      <c r="B19" s="369">
        <v>11</v>
      </c>
      <c r="C19" s="369"/>
      <c r="D19" s="380">
        <v>-320</v>
      </c>
      <c r="E19" s="380"/>
      <c r="F19" s="387" t="s">
        <v>488</v>
      </c>
    </row>
    <row r="20" spans="1:6" ht="21.75" customHeight="1">
      <c r="A20" s="379">
        <v>44957</v>
      </c>
      <c r="B20" s="369">
        <v>12</v>
      </c>
      <c r="C20" s="369"/>
      <c r="D20" s="380">
        <v>-320</v>
      </c>
      <c r="E20" s="380"/>
      <c r="F20" s="387" t="s">
        <v>413</v>
      </c>
    </row>
    <row r="21" spans="1:6" ht="21.75" customHeight="1">
      <c r="A21" s="379">
        <v>44958</v>
      </c>
      <c r="B21" s="369">
        <v>6</v>
      </c>
      <c r="C21" s="369"/>
      <c r="D21" s="380">
        <v>-3000</v>
      </c>
      <c r="E21" s="380"/>
      <c r="F21" s="387" t="s">
        <v>424</v>
      </c>
    </row>
    <row r="22" spans="1:6" ht="21.75" customHeight="1">
      <c r="A22" s="379">
        <v>44958</v>
      </c>
      <c r="B22" s="369"/>
      <c r="C22" s="380">
        <v>300000</v>
      </c>
      <c r="D22" s="380"/>
      <c r="E22" s="380"/>
      <c r="F22" s="386" t="s">
        <v>420</v>
      </c>
    </row>
    <row r="23" spans="1:6" ht="21.75" customHeight="1">
      <c r="A23" s="379">
        <v>44958</v>
      </c>
      <c r="B23" s="369"/>
      <c r="C23" s="369"/>
      <c r="D23" s="380">
        <v>-0.03</v>
      </c>
      <c r="E23" s="380"/>
      <c r="F23" s="386" t="s">
        <v>36</v>
      </c>
    </row>
    <row r="24" spans="1:6" ht="21.75" customHeight="1">
      <c r="A24" s="379">
        <v>44964</v>
      </c>
      <c r="B24" s="369">
        <v>14</v>
      </c>
      <c r="C24" s="369"/>
      <c r="D24" s="380">
        <v>-396.2</v>
      </c>
      <c r="E24" s="380"/>
      <c r="F24" s="387" t="s">
        <v>423</v>
      </c>
    </row>
    <row r="25" spans="1:6" ht="21.75" customHeight="1">
      <c r="A25" s="379">
        <v>44974</v>
      </c>
      <c r="B25" s="369">
        <v>18</v>
      </c>
      <c r="C25" s="369"/>
      <c r="D25" s="380">
        <v>-1120</v>
      </c>
      <c r="E25" s="380"/>
      <c r="F25" s="387" t="s">
        <v>425</v>
      </c>
    </row>
    <row r="26" spans="1:6" ht="21.75" customHeight="1">
      <c r="A26" s="379">
        <v>44974</v>
      </c>
      <c r="B26" s="369">
        <v>16</v>
      </c>
      <c r="C26" s="369"/>
      <c r="D26" s="380">
        <v>-4630</v>
      </c>
      <c r="E26" s="380"/>
      <c r="F26" s="387" t="s">
        <v>427</v>
      </c>
    </row>
    <row r="27" spans="1:6" ht="21.75" customHeight="1">
      <c r="A27" s="379">
        <v>44975</v>
      </c>
      <c r="B27" s="369">
        <v>17</v>
      </c>
      <c r="C27" s="369"/>
      <c r="D27" s="380">
        <v>-2573</v>
      </c>
      <c r="E27" s="380"/>
      <c r="F27" s="387" t="s">
        <v>426</v>
      </c>
    </row>
    <row r="28" spans="1:6" ht="21.75" customHeight="1">
      <c r="A28" s="379">
        <v>44980</v>
      </c>
      <c r="B28" s="369">
        <v>19</v>
      </c>
      <c r="C28" s="369"/>
      <c r="D28" s="380">
        <v>-244</v>
      </c>
      <c r="E28" s="380"/>
      <c r="F28" s="387" t="s">
        <v>428</v>
      </c>
    </row>
    <row r="29" spans="1:6" ht="21.75" customHeight="1">
      <c r="A29" s="379">
        <v>44986</v>
      </c>
      <c r="B29" s="369">
        <v>22</v>
      </c>
      <c r="C29" s="369"/>
      <c r="D29" s="380">
        <v>-320</v>
      </c>
      <c r="E29" s="380"/>
      <c r="F29" s="386" t="s">
        <v>416</v>
      </c>
    </row>
    <row r="30" spans="1:6" ht="21.75" customHeight="1">
      <c r="A30" s="379">
        <v>44986</v>
      </c>
      <c r="B30" s="369">
        <v>21</v>
      </c>
      <c r="C30" s="369"/>
      <c r="D30" s="380">
        <v>-1087</v>
      </c>
      <c r="E30" s="380"/>
      <c r="F30" s="387" t="s">
        <v>411</v>
      </c>
    </row>
    <row r="31" spans="1:6" ht="21.75" customHeight="1">
      <c r="A31" s="379">
        <v>44986</v>
      </c>
      <c r="B31" s="369">
        <v>23</v>
      </c>
      <c r="C31" s="369"/>
      <c r="D31" s="380">
        <v>-4630</v>
      </c>
      <c r="E31" s="380"/>
      <c r="F31" s="387" t="s">
        <v>427</v>
      </c>
    </row>
    <row r="32" spans="1:6" ht="21.75" customHeight="1">
      <c r="A32" s="379">
        <v>44987</v>
      </c>
      <c r="B32" s="369">
        <v>9</v>
      </c>
      <c r="C32" s="369"/>
      <c r="D32" s="380">
        <v>-60</v>
      </c>
      <c r="E32" s="380"/>
      <c r="F32" s="386" t="s">
        <v>430</v>
      </c>
    </row>
    <row r="33" spans="1:6" ht="21.75" customHeight="1">
      <c r="A33" s="379">
        <v>44987</v>
      </c>
      <c r="B33" s="369">
        <v>15</v>
      </c>
      <c r="C33" s="369"/>
      <c r="D33" s="380">
        <v>-2653</v>
      </c>
      <c r="E33" s="380"/>
      <c r="F33" s="387" t="s">
        <v>411</v>
      </c>
    </row>
    <row r="34" spans="1:6" ht="21.75" customHeight="1">
      <c r="A34" s="379">
        <v>44987</v>
      </c>
      <c r="B34" s="369">
        <v>24</v>
      </c>
      <c r="C34" s="369"/>
      <c r="D34" s="380">
        <v>-3000</v>
      </c>
      <c r="E34" s="380"/>
      <c r="F34" s="387" t="s">
        <v>424</v>
      </c>
    </row>
    <row r="35" spans="1:6" ht="21.75" customHeight="1">
      <c r="A35" s="379">
        <v>44992</v>
      </c>
      <c r="B35" s="369">
        <v>27</v>
      </c>
      <c r="C35" s="369"/>
      <c r="D35" s="380">
        <v>-396.2</v>
      </c>
      <c r="E35" s="380"/>
      <c r="F35" s="387" t="s">
        <v>423</v>
      </c>
    </row>
    <row r="36" spans="1:6" ht="21.75" customHeight="1">
      <c r="A36" s="379">
        <v>44995</v>
      </c>
      <c r="B36" s="369">
        <v>28</v>
      </c>
      <c r="C36" s="369"/>
      <c r="D36" s="380">
        <v>-15000</v>
      </c>
      <c r="E36" s="380"/>
      <c r="F36" s="387" t="s">
        <v>410</v>
      </c>
    </row>
    <row r="37" spans="1:6" ht="21.75" customHeight="1">
      <c r="A37" s="379">
        <v>44999</v>
      </c>
      <c r="B37" s="369">
        <v>26</v>
      </c>
      <c r="C37" s="369"/>
      <c r="D37" s="380">
        <v>-450</v>
      </c>
      <c r="E37" s="380"/>
      <c r="F37" s="387" t="s">
        <v>428</v>
      </c>
    </row>
    <row r="38" spans="1:6" ht="21.75" customHeight="1">
      <c r="A38" s="379">
        <v>45000</v>
      </c>
      <c r="B38" s="369">
        <v>35</v>
      </c>
      <c r="C38" s="369"/>
      <c r="D38" s="380">
        <v>-4630</v>
      </c>
      <c r="E38" s="380"/>
      <c r="F38" s="387" t="s">
        <v>427</v>
      </c>
    </row>
    <row r="39" spans="1:6" ht="21.75" customHeight="1">
      <c r="A39" s="379">
        <v>45001</v>
      </c>
      <c r="B39" s="369">
        <v>30</v>
      </c>
      <c r="C39" s="369"/>
      <c r="D39" s="380">
        <v>-320</v>
      </c>
      <c r="E39" s="380"/>
      <c r="F39" s="386" t="s">
        <v>412</v>
      </c>
    </row>
    <row r="40" spans="1:6" ht="21.75" customHeight="1">
      <c r="A40" s="379">
        <v>45001</v>
      </c>
      <c r="B40" s="369">
        <v>31</v>
      </c>
      <c r="C40" s="369"/>
      <c r="D40" s="380">
        <v>-1071</v>
      </c>
      <c r="E40" s="380"/>
      <c r="F40" s="387" t="s">
        <v>411</v>
      </c>
    </row>
    <row r="41" spans="1:6" ht="21.75" customHeight="1">
      <c r="A41" s="379">
        <v>45002</v>
      </c>
      <c r="B41" s="369">
        <v>51</v>
      </c>
      <c r="C41" s="369"/>
      <c r="D41" s="380">
        <v>-400</v>
      </c>
      <c r="E41" s="380"/>
      <c r="F41" s="387" t="s">
        <v>431</v>
      </c>
    </row>
    <row r="42" spans="1:6" ht="21.75" customHeight="1">
      <c r="A42" s="379">
        <v>45006</v>
      </c>
      <c r="B42" s="369">
        <v>34</v>
      </c>
      <c r="C42" s="369"/>
      <c r="D42" s="380">
        <v>-276</v>
      </c>
      <c r="E42" s="380"/>
      <c r="F42" s="387" t="s">
        <v>432</v>
      </c>
    </row>
    <row r="43" spans="1:6" ht="21.75" customHeight="1">
      <c r="A43" s="379">
        <v>45006</v>
      </c>
      <c r="B43" s="369">
        <v>33</v>
      </c>
      <c r="C43" s="369"/>
      <c r="D43" s="380">
        <v>-1120</v>
      </c>
      <c r="E43" s="380"/>
      <c r="F43" s="387" t="s">
        <v>425</v>
      </c>
    </row>
    <row r="44" spans="1:6" ht="21.75" customHeight="1">
      <c r="A44" s="379">
        <v>45006</v>
      </c>
      <c r="B44" s="369">
        <v>32</v>
      </c>
      <c r="C44" s="369"/>
      <c r="D44" s="380">
        <v>-2573</v>
      </c>
      <c r="E44" s="380"/>
      <c r="F44" s="387" t="s">
        <v>426</v>
      </c>
    </row>
    <row r="45" spans="1:6" ht="21.75" customHeight="1">
      <c r="A45" s="379">
        <v>45009</v>
      </c>
      <c r="B45" s="369">
        <v>52</v>
      </c>
      <c r="C45" s="369"/>
      <c r="D45" s="380">
        <v>-22500</v>
      </c>
      <c r="E45" s="380"/>
      <c r="F45" s="387" t="s">
        <v>435</v>
      </c>
    </row>
    <row r="46" spans="1:6" ht="21.75" customHeight="1">
      <c r="A46" s="379">
        <v>45019</v>
      </c>
      <c r="B46" s="369"/>
      <c r="C46" s="369"/>
      <c r="D46" s="380">
        <v>-4630</v>
      </c>
      <c r="E46" s="380"/>
      <c r="F46" s="387" t="s">
        <v>440</v>
      </c>
    </row>
    <row r="47" spans="1:6" ht="21.75" customHeight="1">
      <c r="A47" s="379">
        <v>45027</v>
      </c>
      <c r="B47" s="369">
        <v>56</v>
      </c>
      <c r="C47" s="369"/>
      <c r="D47" s="380">
        <v>-396.2</v>
      </c>
      <c r="E47" s="380"/>
      <c r="F47" s="387" t="s">
        <v>423</v>
      </c>
    </row>
    <row r="48" spans="1:6" ht="21.75" customHeight="1">
      <c r="A48" s="379">
        <v>45027</v>
      </c>
      <c r="B48" s="369">
        <v>57</v>
      </c>
      <c r="C48" s="369"/>
      <c r="D48" s="380">
        <v>-3100</v>
      </c>
      <c r="E48" s="380"/>
      <c r="F48" s="387" t="s">
        <v>439</v>
      </c>
    </row>
    <row r="49" spans="1:6" ht="21.75" customHeight="1">
      <c r="A49" s="379">
        <v>45030</v>
      </c>
      <c r="B49" s="369">
        <v>62</v>
      </c>
      <c r="C49" s="369"/>
      <c r="D49" s="380">
        <v>-4630</v>
      </c>
      <c r="E49" s="380"/>
      <c r="F49" s="387" t="s">
        <v>441</v>
      </c>
    </row>
    <row r="50" spans="1:6" ht="21.75" customHeight="1">
      <c r="A50" s="379">
        <v>45034</v>
      </c>
      <c r="B50" s="369">
        <v>66</v>
      </c>
      <c r="C50" s="369"/>
      <c r="D50" s="380">
        <v>-150</v>
      </c>
      <c r="E50" s="380"/>
      <c r="F50" s="387" t="s">
        <v>442</v>
      </c>
    </row>
    <row r="51" spans="1:6" ht="21.75" customHeight="1">
      <c r="A51" s="379">
        <v>45036</v>
      </c>
      <c r="B51" s="369">
        <v>60</v>
      </c>
      <c r="C51" s="369"/>
      <c r="D51" s="380">
        <v>-1120</v>
      </c>
      <c r="E51" s="380"/>
      <c r="F51" s="387" t="s">
        <v>425</v>
      </c>
    </row>
    <row r="52" spans="1:6" ht="21.75" customHeight="1">
      <c r="A52" s="379">
        <v>45037</v>
      </c>
      <c r="B52" s="369">
        <v>63</v>
      </c>
      <c r="C52" s="369"/>
      <c r="D52" s="380">
        <v>-4630</v>
      </c>
      <c r="E52" s="380"/>
      <c r="F52" s="387" t="s">
        <v>443</v>
      </c>
    </row>
    <row r="53" spans="1:6" ht="21.75" customHeight="1">
      <c r="A53" s="379">
        <v>45041</v>
      </c>
      <c r="B53" s="369">
        <v>68</v>
      </c>
      <c r="C53" s="369"/>
      <c r="D53" s="380">
        <v>-2573</v>
      </c>
      <c r="E53" s="380"/>
      <c r="F53" s="387" t="s">
        <v>426</v>
      </c>
    </row>
    <row r="54" spans="1:6" ht="21.75" customHeight="1">
      <c r="A54" s="379">
        <v>45042</v>
      </c>
      <c r="B54" s="369">
        <v>67</v>
      </c>
      <c r="C54" s="369"/>
      <c r="D54" s="380">
        <v>-5360</v>
      </c>
      <c r="E54" s="380"/>
      <c r="F54" s="387" t="s">
        <v>444</v>
      </c>
    </row>
    <row r="55" spans="1:6" ht="21.75" customHeight="1">
      <c r="A55" s="379">
        <v>45049</v>
      </c>
      <c r="B55" s="369">
        <v>23</v>
      </c>
      <c r="C55" s="369"/>
      <c r="D55" s="380">
        <v>-396.2</v>
      </c>
      <c r="E55" s="380"/>
      <c r="F55" s="387" t="s">
        <v>423</v>
      </c>
    </row>
    <row r="56" spans="1:6" ht="21.75" customHeight="1">
      <c r="A56" s="379">
        <v>45049</v>
      </c>
      <c r="B56" s="369">
        <v>70</v>
      </c>
      <c r="C56" s="369"/>
      <c r="D56" s="380">
        <v>-941</v>
      </c>
      <c r="E56" s="380"/>
      <c r="F56" s="387" t="s">
        <v>411</v>
      </c>
    </row>
    <row r="57" spans="1:6" ht="21.75" customHeight="1">
      <c r="A57" s="379">
        <v>45049</v>
      </c>
      <c r="B57" s="369">
        <v>64</v>
      </c>
      <c r="C57" s="369"/>
      <c r="D57" s="380">
        <v>-3000</v>
      </c>
      <c r="E57" s="380"/>
      <c r="F57" s="387" t="s">
        <v>439</v>
      </c>
    </row>
    <row r="58" spans="1:6" ht="21.75" customHeight="1">
      <c r="A58" s="379">
        <v>45050</v>
      </c>
      <c r="B58" s="369">
        <v>75</v>
      </c>
      <c r="C58" s="369"/>
      <c r="D58" s="380">
        <v>-8000</v>
      </c>
      <c r="E58" s="380"/>
      <c r="F58" s="387" t="s">
        <v>445</v>
      </c>
    </row>
    <row r="59" spans="1:6" ht="21.75" customHeight="1">
      <c r="A59" s="379">
        <v>45051</v>
      </c>
      <c r="B59" s="369">
        <v>77</v>
      </c>
      <c r="C59" s="369"/>
      <c r="D59" s="380">
        <v>-400</v>
      </c>
      <c r="E59" s="380"/>
      <c r="F59" s="387" t="s">
        <v>431</v>
      </c>
    </row>
    <row r="60" spans="1:6" ht="21.75" customHeight="1">
      <c r="A60" s="379">
        <v>45051</v>
      </c>
      <c r="B60" s="369">
        <v>74</v>
      </c>
      <c r="C60" s="369"/>
      <c r="D60" s="380">
        <v>-2150</v>
      </c>
      <c r="E60" s="380"/>
      <c r="F60" s="387" t="s">
        <v>450</v>
      </c>
    </row>
    <row r="61" spans="1:6" ht="21.75" customHeight="1">
      <c r="A61" s="379">
        <v>45051</v>
      </c>
      <c r="B61" s="369">
        <v>72</v>
      </c>
      <c r="C61" s="369"/>
      <c r="D61" s="380">
        <v>-8100</v>
      </c>
      <c r="E61" s="380"/>
      <c r="F61" s="387" t="s">
        <v>449</v>
      </c>
    </row>
    <row r="62" spans="1:6" ht="21.75" customHeight="1">
      <c r="A62" s="379">
        <v>45056</v>
      </c>
      <c r="B62" s="369">
        <v>78</v>
      </c>
      <c r="C62" s="369"/>
      <c r="D62" s="380">
        <v>-600</v>
      </c>
      <c r="E62" s="380"/>
      <c r="F62" s="387" t="s">
        <v>440</v>
      </c>
    </row>
    <row r="63" spans="1:6" ht="21.75" customHeight="1">
      <c r="A63" s="379">
        <v>45062</v>
      </c>
      <c r="B63" s="369">
        <v>79</v>
      </c>
      <c r="C63" s="369"/>
      <c r="D63" s="380">
        <v>-4780</v>
      </c>
      <c r="E63" s="380"/>
      <c r="F63" s="387" t="s">
        <v>441</v>
      </c>
    </row>
    <row r="64" spans="1:6" ht="21.75" customHeight="1">
      <c r="A64" s="379">
        <v>45063</v>
      </c>
      <c r="B64" s="369">
        <v>76</v>
      </c>
      <c r="C64" s="369"/>
      <c r="D64" s="380">
        <v>-590</v>
      </c>
      <c r="E64" s="380"/>
      <c r="F64" s="387" t="s">
        <v>428</v>
      </c>
    </row>
    <row r="65" spans="1:6" ht="21.75" customHeight="1">
      <c r="A65" s="379">
        <v>45064</v>
      </c>
      <c r="B65" s="369">
        <v>85</v>
      </c>
      <c r="C65" s="369"/>
      <c r="D65" s="380">
        <v>-294.2</v>
      </c>
      <c r="E65" s="380"/>
      <c r="F65" s="387" t="s">
        <v>446</v>
      </c>
    </row>
    <row r="66" spans="1:6" ht="21.75" customHeight="1">
      <c r="A66" s="379">
        <v>45064</v>
      </c>
      <c r="B66" s="369">
        <v>80</v>
      </c>
      <c r="C66" s="369"/>
      <c r="D66" s="380">
        <v>-320</v>
      </c>
      <c r="E66" s="380"/>
      <c r="F66" s="386" t="s">
        <v>448</v>
      </c>
    </row>
    <row r="67" spans="1:6" ht="21.75" customHeight="1">
      <c r="A67" s="379">
        <v>45064</v>
      </c>
      <c r="B67" s="369">
        <v>81</v>
      </c>
      <c r="C67" s="369"/>
      <c r="D67" s="380">
        <v>-888</v>
      </c>
      <c r="E67" s="380"/>
      <c r="F67" s="387" t="s">
        <v>447</v>
      </c>
    </row>
    <row r="68" spans="1:6" ht="21.75" customHeight="1">
      <c r="A68" s="379">
        <v>45064</v>
      </c>
      <c r="B68" s="369">
        <v>84</v>
      </c>
      <c r="C68" s="369"/>
      <c r="D68" s="380">
        <v>-1120</v>
      </c>
      <c r="E68" s="380"/>
      <c r="F68" s="387" t="s">
        <v>425</v>
      </c>
    </row>
    <row r="69" spans="1:6" ht="21.75" customHeight="1">
      <c r="A69" s="379">
        <v>45069</v>
      </c>
      <c r="B69" s="369">
        <v>88</v>
      </c>
      <c r="C69" s="369"/>
      <c r="D69" s="380">
        <v>-2573</v>
      </c>
      <c r="E69" s="380"/>
      <c r="F69" s="387" t="s">
        <v>426</v>
      </c>
    </row>
    <row r="70" spans="1:6" ht="21.75" customHeight="1">
      <c r="A70" s="379">
        <v>45069</v>
      </c>
      <c r="B70" s="369">
        <v>89</v>
      </c>
      <c r="C70" s="369"/>
      <c r="D70" s="380">
        <v>-4630</v>
      </c>
      <c r="E70" s="380"/>
      <c r="F70" s="387" t="s">
        <v>443</v>
      </c>
    </row>
    <row r="71" spans="1:6" ht="21.75" customHeight="1">
      <c r="A71" s="379">
        <v>45078</v>
      </c>
      <c r="B71" s="369">
        <v>86</v>
      </c>
      <c r="C71" s="369"/>
      <c r="D71" s="380">
        <v>-3000</v>
      </c>
      <c r="E71" s="380"/>
      <c r="F71" s="387" t="s">
        <v>451</v>
      </c>
    </row>
    <row r="72" spans="1:6" ht="21.75" customHeight="1">
      <c r="A72" s="379">
        <v>45080</v>
      </c>
      <c r="B72" s="369">
        <v>87</v>
      </c>
      <c r="C72" s="369"/>
      <c r="D72" s="380">
        <v>-276</v>
      </c>
      <c r="E72" s="380"/>
      <c r="F72" s="387" t="s">
        <v>452</v>
      </c>
    </row>
    <row r="73" spans="1:6" ht="21.75" customHeight="1">
      <c r="A73" s="379">
        <v>45085</v>
      </c>
      <c r="B73" s="369">
        <v>73</v>
      </c>
      <c r="C73" s="369"/>
      <c r="D73" s="380">
        <v>-6000</v>
      </c>
      <c r="E73" s="380"/>
      <c r="F73" s="387" t="s">
        <v>453</v>
      </c>
    </row>
    <row r="74" spans="1:6" ht="21.75" customHeight="1">
      <c r="A74" s="379">
        <v>45091</v>
      </c>
      <c r="B74" s="369">
        <v>96</v>
      </c>
      <c r="C74" s="369"/>
      <c r="D74" s="380">
        <v>-4630</v>
      </c>
      <c r="E74" s="380"/>
      <c r="F74" s="387" t="s">
        <v>443</v>
      </c>
    </row>
    <row r="75" spans="1:6" ht="21.75" customHeight="1">
      <c r="A75" s="379">
        <v>45094</v>
      </c>
      <c r="B75" s="369">
        <v>92</v>
      </c>
      <c r="C75" s="369"/>
      <c r="D75" s="380">
        <v>-1120</v>
      </c>
      <c r="E75" s="380"/>
      <c r="F75" s="387" t="s">
        <v>425</v>
      </c>
    </row>
    <row r="76" spans="1:6" ht="21.75" customHeight="1">
      <c r="A76" s="379">
        <v>45097</v>
      </c>
      <c r="B76" s="369">
        <v>99</v>
      </c>
      <c r="C76" s="369"/>
      <c r="D76" s="380">
        <v>-4630</v>
      </c>
      <c r="E76" s="380"/>
      <c r="F76" s="387" t="s">
        <v>443</v>
      </c>
    </row>
    <row r="77" spans="1:6" ht="21.75" customHeight="1">
      <c r="A77" s="379">
        <v>45100</v>
      </c>
      <c r="B77" s="369">
        <v>93</v>
      </c>
      <c r="C77" s="369"/>
      <c r="D77" s="380">
        <v>-2573</v>
      </c>
      <c r="E77" s="380"/>
      <c r="F77" s="387" t="s">
        <v>426</v>
      </c>
    </row>
    <row r="78" spans="1:6" ht="21.75" customHeight="1">
      <c r="A78" s="379">
        <v>45101</v>
      </c>
      <c r="B78" s="369">
        <v>101</v>
      </c>
      <c r="C78" s="369"/>
      <c r="D78" s="380">
        <v>-1218.57</v>
      </c>
      <c r="E78" s="380"/>
      <c r="F78" s="388" t="s">
        <v>43</v>
      </c>
    </row>
    <row r="79" spans="1:6" ht="21.75" customHeight="1">
      <c r="A79" s="379">
        <f>+A78+6</f>
        <v>45107</v>
      </c>
      <c r="B79" s="369">
        <v>98</v>
      </c>
      <c r="C79" s="369"/>
      <c r="D79" s="380">
        <v>-276</v>
      </c>
      <c r="E79" s="380"/>
      <c r="F79" s="386" t="s">
        <v>430</v>
      </c>
    </row>
    <row r="80" spans="1:6" ht="21.75" customHeight="1">
      <c r="A80" s="379">
        <f>+A79</f>
        <v>45107</v>
      </c>
      <c r="B80" s="369">
        <v>110</v>
      </c>
      <c r="C80" s="369"/>
      <c r="D80" s="380">
        <v>-1400</v>
      </c>
      <c r="E80" s="380"/>
      <c r="F80" s="386" t="s">
        <v>430</v>
      </c>
    </row>
    <row r="81" spans="1:5" ht="21.75" customHeight="1">
      <c r="A81" s="379" t="s">
        <v>7</v>
      </c>
      <c r="B81" s="369"/>
      <c r="C81" s="369">
        <f>SUM(C14:C80)</f>
        <v>331000</v>
      </c>
      <c r="D81" s="369">
        <f>SUM(D14:D80)</f>
        <v>-191036.6</v>
      </c>
      <c r="E81" s="380"/>
    </row>
    <row r="82" spans="1:5" ht="21.75" customHeight="1">
      <c r="A82" s="379"/>
      <c r="B82" s="369"/>
      <c r="C82" s="369"/>
      <c r="D82" s="380"/>
      <c r="E82" s="380"/>
    </row>
    <row r="83" spans="1:5" ht="21.75" customHeight="1">
      <c r="A83" s="379"/>
      <c r="B83" s="369"/>
      <c r="C83" s="369"/>
      <c r="D83" s="380"/>
      <c r="E83" s="380"/>
    </row>
    <row r="84" spans="1:5" ht="21.75" customHeight="1">
      <c r="A84" s="379"/>
      <c r="B84" s="369"/>
      <c r="C84" s="369"/>
      <c r="D84" s="380"/>
      <c r="E84" s="380"/>
    </row>
    <row r="85" spans="1:5" ht="21.75" customHeight="1">
      <c r="A85" s="379"/>
      <c r="B85" s="369"/>
      <c r="C85" s="369"/>
      <c r="D85" s="380"/>
      <c r="E85" s="380"/>
    </row>
    <row r="86" spans="1:5" ht="21.75" customHeight="1">
      <c r="A86" s="379"/>
      <c r="B86" s="369"/>
      <c r="C86" s="369"/>
      <c r="D86" s="380"/>
      <c r="E86" s="380"/>
    </row>
    <row r="87" spans="1:5" ht="21.75" customHeight="1">
      <c r="A87" s="379"/>
      <c r="B87" s="369"/>
      <c r="C87" s="369"/>
      <c r="D87" s="380"/>
      <c r="E87" s="380"/>
    </row>
    <row r="88" spans="1:5" ht="21.75" customHeight="1">
      <c r="A88" s="379"/>
      <c r="B88" s="369"/>
      <c r="C88" s="369"/>
      <c r="D88" s="380"/>
      <c r="E88" s="380"/>
    </row>
    <row r="89" spans="1:5" ht="21.75" customHeight="1">
      <c r="A89" s="379"/>
      <c r="B89" s="369"/>
      <c r="C89" s="369"/>
      <c r="D89" s="380"/>
      <c r="E89" s="380"/>
    </row>
    <row r="90" spans="1:5" ht="21.75" customHeight="1">
      <c r="A90" s="379"/>
      <c r="B90" s="369"/>
      <c r="C90" s="369"/>
      <c r="D90" s="380"/>
      <c r="E90" s="380"/>
    </row>
    <row r="91" spans="1:5" ht="21.75" customHeight="1">
      <c r="A91" s="379"/>
      <c r="B91" s="369"/>
      <c r="C91" s="369"/>
      <c r="D91" s="380"/>
      <c r="E91" s="380"/>
    </row>
    <row r="92" spans="1:5" ht="21.75" customHeight="1">
      <c r="A92" s="379"/>
      <c r="B92" s="369"/>
      <c r="C92" s="369"/>
      <c r="D92" s="380"/>
      <c r="E92" s="380"/>
    </row>
    <row r="93" spans="1:5" ht="21.75" customHeight="1">
      <c r="A93" s="379"/>
      <c r="B93" s="369"/>
      <c r="C93" s="369"/>
      <c r="D93" s="380"/>
      <c r="E93" s="380"/>
    </row>
    <row r="94" spans="1:5" ht="21.75" customHeight="1">
      <c r="A94" s="379"/>
      <c r="B94" s="369"/>
      <c r="C94" s="369"/>
      <c r="D94" s="380"/>
      <c r="E94" s="380"/>
    </row>
    <row r="95" spans="1:5" ht="21.75" customHeight="1">
      <c r="A95" s="381"/>
      <c r="D95" s="380"/>
      <c r="E95" s="380"/>
    </row>
    <row r="96" spans="1:5" ht="21.75" customHeight="1">
      <c r="A96" s="379"/>
      <c r="B96" s="369"/>
      <c r="C96" s="369"/>
      <c r="D96" s="380"/>
      <c r="E96" s="380"/>
    </row>
    <row r="97" spans="1:5" ht="21.75" customHeight="1">
      <c r="A97" s="379"/>
      <c r="B97" s="369"/>
      <c r="C97" s="369"/>
      <c r="D97" s="380"/>
      <c r="E97" s="380"/>
    </row>
    <row r="98" spans="1:5" ht="21.75" customHeight="1">
      <c r="A98" s="379"/>
      <c r="B98" s="369"/>
      <c r="C98" s="369"/>
      <c r="D98" s="380"/>
      <c r="E98" s="380"/>
    </row>
    <row r="99" spans="1:5" ht="21.75" customHeight="1">
      <c r="A99" s="379"/>
      <c r="B99" s="369"/>
      <c r="C99" s="369"/>
      <c r="D99" s="380"/>
      <c r="E99" s="380"/>
    </row>
    <row r="100" spans="1:5" ht="21.75" customHeight="1">
      <c r="A100" s="379"/>
      <c r="B100" s="369"/>
      <c r="C100" s="369"/>
      <c r="D100" s="380"/>
      <c r="E100" s="380"/>
    </row>
    <row r="101" spans="1:5" ht="21.75" customHeight="1">
      <c r="A101" s="379"/>
      <c r="B101" s="369"/>
      <c r="C101" s="369"/>
      <c r="D101" s="380"/>
      <c r="E101" s="380"/>
    </row>
    <row r="102" spans="1:5" ht="21.75" customHeight="1">
      <c r="A102" s="379"/>
      <c r="B102" s="369"/>
      <c r="C102" s="369"/>
      <c r="D102" s="380"/>
      <c r="E102" s="380"/>
    </row>
    <row r="103" spans="1:5" ht="21.75" customHeight="1">
      <c r="A103" s="379"/>
      <c r="B103" s="369"/>
      <c r="C103" s="369"/>
      <c r="D103" s="380"/>
      <c r="E103" s="380"/>
    </row>
    <row r="104" spans="1:5" ht="21.75" customHeight="1">
      <c r="A104" s="379"/>
      <c r="B104" s="369"/>
      <c r="C104" s="369"/>
      <c r="D104" s="380"/>
      <c r="E104" s="380"/>
    </row>
    <row r="105" spans="1:5" ht="21.75" customHeight="1">
      <c r="A105" s="379"/>
      <c r="B105" s="369"/>
      <c r="C105" s="369"/>
      <c r="D105" s="380"/>
      <c r="E105" s="380"/>
    </row>
    <row r="106" spans="1:5" ht="21.75" customHeight="1">
      <c r="A106" s="379"/>
      <c r="B106" s="369"/>
      <c r="C106" s="369"/>
      <c r="D106" s="380"/>
      <c r="E106" s="380"/>
    </row>
    <row r="107" spans="1:5" ht="21.75" customHeight="1">
      <c r="A107" s="379"/>
      <c r="B107" s="369"/>
      <c r="C107" s="369"/>
      <c r="D107" s="380"/>
      <c r="E107" s="380"/>
    </row>
    <row r="108" spans="1:5" ht="21.75" customHeight="1">
      <c r="A108" s="379"/>
      <c r="B108" s="369"/>
      <c r="C108" s="369"/>
      <c r="D108" s="380"/>
      <c r="E108" s="380"/>
    </row>
    <row r="109" spans="1:5" ht="21.75" customHeight="1">
      <c r="A109" s="379"/>
      <c r="B109" s="369"/>
      <c r="C109" s="369"/>
      <c r="D109" s="380"/>
      <c r="E109" s="380"/>
    </row>
    <row r="110" spans="1:5" ht="21.75" customHeight="1">
      <c r="A110" s="379"/>
      <c r="B110" s="369"/>
      <c r="C110" s="369"/>
      <c r="D110" s="380"/>
      <c r="E110" s="380"/>
    </row>
    <row r="111" spans="1:5" ht="21.75" customHeight="1">
      <c r="A111" s="379"/>
      <c r="B111" s="369"/>
      <c r="C111" s="369"/>
      <c r="D111" s="380"/>
      <c r="E111" s="380"/>
    </row>
    <row r="112" spans="1:5" ht="21.75" customHeight="1">
      <c r="A112" s="379"/>
      <c r="B112" s="369"/>
      <c r="C112" s="369"/>
      <c r="D112" s="380"/>
      <c r="E112" s="380"/>
    </row>
    <row r="113" spans="1:5" ht="21.75" customHeight="1">
      <c r="A113" s="379"/>
      <c r="B113" s="369"/>
      <c r="C113" s="369"/>
      <c r="D113" s="380"/>
      <c r="E113" s="380"/>
    </row>
    <row r="114" spans="1:5" ht="21.75" customHeight="1">
      <c r="A114" s="379"/>
      <c r="B114" s="369"/>
      <c r="C114" s="369"/>
      <c r="D114" s="380"/>
      <c r="E114" s="380"/>
    </row>
    <row r="115" spans="1:5" ht="21.75" customHeight="1">
      <c r="A115" s="379"/>
      <c r="B115" s="369"/>
      <c r="C115" s="369"/>
      <c r="D115" s="380"/>
      <c r="E115" s="380"/>
    </row>
    <row r="116" spans="1:5" ht="21.75" customHeight="1">
      <c r="A116" s="379"/>
      <c r="B116" s="369"/>
      <c r="C116" s="369"/>
      <c r="D116" s="380"/>
      <c r="E116" s="380"/>
    </row>
    <row r="117" spans="1:5" ht="21.75" customHeight="1">
      <c r="A117" s="379"/>
      <c r="B117" s="369"/>
      <c r="C117" s="369"/>
      <c r="D117" s="380"/>
      <c r="E117" s="380"/>
    </row>
    <row r="118" spans="1:5" ht="21.75" customHeight="1">
      <c r="A118" s="381"/>
      <c r="B118" s="369"/>
      <c r="C118" s="369"/>
      <c r="D118" s="380"/>
      <c r="E118" s="380"/>
    </row>
    <row r="119" spans="1:5" ht="21.75" customHeight="1">
      <c r="A119" s="379"/>
      <c r="B119" s="369"/>
      <c r="C119" s="369"/>
      <c r="D119" s="380"/>
      <c r="E119" s="380"/>
    </row>
    <row r="120" spans="1:5" ht="21.75" customHeight="1">
      <c r="A120" s="379"/>
      <c r="B120" s="369"/>
      <c r="C120" s="369"/>
      <c r="D120" s="380"/>
      <c r="E120" s="380"/>
    </row>
    <row r="121" spans="1:5" ht="21.75" customHeight="1">
      <c r="A121" s="379"/>
      <c r="B121" s="369"/>
      <c r="C121" s="369"/>
      <c r="D121" s="380"/>
      <c r="E121" s="380"/>
    </row>
    <row r="122" spans="1:5" ht="21.75" customHeight="1">
      <c r="A122" s="379"/>
      <c r="B122" s="369"/>
      <c r="C122" s="369"/>
      <c r="D122" s="380"/>
      <c r="E122" s="380"/>
    </row>
    <row r="123" spans="1:5" ht="21.75" customHeight="1">
      <c r="A123" s="379"/>
      <c r="B123" s="369"/>
      <c r="C123" s="369"/>
      <c r="D123" s="380"/>
      <c r="E123" s="380"/>
    </row>
    <row r="124" spans="1:5" ht="21.75" customHeight="1">
      <c r="A124" s="379"/>
      <c r="B124" s="369"/>
      <c r="C124" s="369"/>
      <c r="D124" s="380"/>
      <c r="E124" s="380"/>
    </row>
    <row r="125" spans="1:5" ht="21.75" customHeight="1">
      <c r="A125" s="379"/>
      <c r="B125" s="369"/>
      <c r="C125" s="369"/>
      <c r="D125" s="380"/>
      <c r="E125" s="380"/>
    </row>
    <row r="126" spans="1:5" ht="21.75" customHeight="1">
      <c r="A126" s="379"/>
      <c r="B126" s="369"/>
      <c r="C126" s="369"/>
      <c r="D126" s="380"/>
      <c r="E126" s="380"/>
    </row>
    <row r="127" spans="1:5" ht="21.75" customHeight="1">
      <c r="A127" s="379"/>
      <c r="B127" s="369"/>
      <c r="C127" s="369"/>
      <c r="D127" s="380"/>
      <c r="E127" s="380"/>
    </row>
    <row r="128" spans="1:5" ht="21.75" customHeight="1">
      <c r="A128" s="379"/>
      <c r="B128" s="369"/>
      <c r="C128" s="369"/>
      <c r="D128" s="380"/>
      <c r="E128" s="380"/>
    </row>
    <row r="129" spans="1:5" ht="21.75" customHeight="1">
      <c r="A129" s="379"/>
      <c r="B129" s="369"/>
      <c r="C129" s="369"/>
      <c r="D129" s="380"/>
      <c r="E129" s="380"/>
    </row>
    <row r="130" spans="1:5" ht="21.75" customHeight="1">
      <c r="A130" s="379"/>
      <c r="B130" s="369"/>
      <c r="C130" s="369"/>
      <c r="D130" s="380"/>
      <c r="E130" s="380"/>
    </row>
    <row r="131" spans="1:5" ht="21.75" customHeight="1">
      <c r="A131" s="379"/>
      <c r="B131" s="369"/>
      <c r="C131" s="369"/>
      <c r="D131" s="380"/>
      <c r="E131" s="380"/>
    </row>
    <row r="132" spans="1:5" ht="21.75" customHeight="1">
      <c r="A132" s="379"/>
      <c r="B132" s="369"/>
      <c r="C132" s="369"/>
      <c r="D132" s="380"/>
      <c r="E132" s="380"/>
    </row>
    <row r="133" spans="1:5" ht="21.75" customHeight="1">
      <c r="A133" s="379"/>
      <c r="B133" s="369"/>
      <c r="C133" s="369"/>
      <c r="D133" s="380"/>
      <c r="E133" s="380"/>
    </row>
    <row r="134" spans="1:5" ht="21.75" customHeight="1">
      <c r="A134" s="381"/>
      <c r="B134" s="369"/>
      <c r="C134" s="369"/>
      <c r="D134" s="380"/>
      <c r="E134" s="380"/>
    </row>
    <row r="135" spans="1:5" ht="21.75" customHeight="1">
      <c r="A135" s="381"/>
      <c r="B135" s="369"/>
      <c r="C135" s="369"/>
      <c r="D135" s="380"/>
      <c r="E135" s="380"/>
    </row>
    <row r="136" spans="1:5" ht="21.75" customHeight="1">
      <c r="A136" s="381"/>
      <c r="B136" s="369"/>
      <c r="C136" s="369"/>
      <c r="D136" s="380"/>
      <c r="E136" s="380"/>
    </row>
    <row r="137" spans="1:5" ht="21.75" customHeight="1">
      <c r="A137" s="379"/>
      <c r="B137" s="369"/>
      <c r="C137" s="369"/>
      <c r="D137" s="380"/>
      <c r="E137" s="380"/>
    </row>
    <row r="138" spans="1:5" ht="21.75" customHeight="1">
      <c r="A138" s="381"/>
      <c r="B138" s="369"/>
      <c r="C138" s="369"/>
      <c r="D138" s="380"/>
      <c r="E138" s="380"/>
    </row>
    <row r="139" spans="1:5" ht="21.75" customHeight="1">
      <c r="A139" s="379"/>
      <c r="B139" s="369"/>
      <c r="C139" s="369"/>
      <c r="D139" s="380"/>
      <c r="E139" s="380"/>
    </row>
    <row r="140" spans="1:5" ht="21.75" customHeight="1">
      <c r="A140" s="379"/>
      <c r="B140" s="369"/>
      <c r="C140" s="369"/>
      <c r="D140" s="380"/>
      <c r="E140" s="380"/>
    </row>
    <row r="141" spans="1:5" ht="21.75" customHeight="1">
      <c r="A141" s="379"/>
      <c r="B141" s="369"/>
      <c r="C141" s="369"/>
      <c r="D141" s="380"/>
      <c r="E141" s="380"/>
    </row>
    <row r="142" spans="1:5" ht="21.75" customHeight="1">
      <c r="A142" s="379"/>
      <c r="B142" s="369"/>
      <c r="C142" s="369"/>
      <c r="D142" s="380"/>
      <c r="E142" s="380"/>
    </row>
    <row r="143" spans="1:5" ht="21.75" customHeight="1">
      <c r="A143" s="379"/>
      <c r="B143" s="369"/>
      <c r="C143" s="369"/>
      <c r="D143" s="380"/>
      <c r="E143" s="380"/>
    </row>
    <row r="144" spans="1:5" ht="21.75" customHeight="1">
      <c r="A144" s="379"/>
      <c r="B144" s="369"/>
      <c r="C144" s="369"/>
      <c r="D144" s="380"/>
      <c r="E144" s="380"/>
    </row>
    <row r="145" spans="1:5" ht="21.75" customHeight="1">
      <c r="A145" s="379"/>
      <c r="B145" s="369"/>
      <c r="C145" s="369"/>
      <c r="D145" s="380"/>
      <c r="E145" s="380"/>
    </row>
    <row r="146" spans="1:5" ht="21.75" customHeight="1">
      <c r="A146" s="379"/>
      <c r="B146" s="369"/>
      <c r="C146" s="369"/>
      <c r="D146" s="380"/>
      <c r="E146" s="380"/>
    </row>
    <row r="147" spans="1:5" ht="21.75" customHeight="1">
      <c r="A147" s="379"/>
      <c r="B147" s="369"/>
      <c r="C147" s="369"/>
      <c r="D147" s="380"/>
      <c r="E147" s="380"/>
    </row>
    <row r="148" spans="1:5" ht="21.75" customHeight="1">
      <c r="A148" s="379"/>
      <c r="B148" s="369"/>
      <c r="C148" s="369"/>
      <c r="D148" s="380"/>
      <c r="E148" s="380"/>
    </row>
    <row r="149" spans="1:5" ht="21.75" customHeight="1">
      <c r="A149" s="379"/>
      <c r="B149" s="369"/>
      <c r="C149" s="369"/>
      <c r="D149" s="380"/>
      <c r="E149" s="380"/>
    </row>
    <row r="150" spans="1:5" ht="21.75" customHeight="1">
      <c r="A150" s="379"/>
      <c r="B150" s="369"/>
      <c r="C150" s="369"/>
      <c r="D150" s="380"/>
      <c r="E150" s="380"/>
    </row>
    <row r="151" spans="1:5" ht="21.75" customHeight="1">
      <c r="A151" s="381"/>
      <c r="B151" s="369"/>
      <c r="C151" s="369"/>
      <c r="D151" s="380"/>
      <c r="E151" s="380"/>
    </row>
    <row r="152" spans="1:5" ht="21.75" customHeight="1">
      <c r="A152" s="381"/>
      <c r="B152" s="369"/>
      <c r="C152" s="369"/>
      <c r="D152" s="380"/>
      <c r="E152" s="380"/>
    </row>
    <row r="153" spans="1:5" ht="21.75" customHeight="1">
      <c r="A153" s="381"/>
      <c r="B153" s="369"/>
      <c r="C153" s="369"/>
      <c r="D153" s="380"/>
      <c r="E153" s="380"/>
    </row>
    <row r="154" spans="1:5" ht="21.75" customHeight="1">
      <c r="A154" s="381"/>
      <c r="B154" s="369"/>
      <c r="C154" s="369"/>
      <c r="D154" s="380"/>
      <c r="E154" s="380"/>
    </row>
    <row r="155" spans="1:5" ht="21.75" customHeight="1">
      <c r="A155" s="381"/>
      <c r="B155" s="369"/>
      <c r="C155" s="369"/>
      <c r="D155" s="380"/>
      <c r="E155" s="380"/>
    </row>
    <row r="156" spans="1:5" ht="21.75" customHeight="1">
      <c r="A156" s="381"/>
      <c r="B156" s="369"/>
      <c r="C156" s="369"/>
      <c r="D156" s="380"/>
      <c r="E156" s="380"/>
    </row>
    <row r="157" spans="1:5" ht="21.75" customHeight="1">
      <c r="A157" s="381"/>
      <c r="B157" s="369"/>
      <c r="C157" s="369"/>
      <c r="D157" s="380"/>
      <c r="E157" s="380"/>
    </row>
    <row r="158" spans="1:5" ht="21.75" customHeight="1">
      <c r="A158" s="381"/>
      <c r="B158" s="369"/>
      <c r="C158" s="369"/>
      <c r="D158" s="380"/>
      <c r="E158" s="380"/>
    </row>
    <row r="159" spans="1:5" ht="21.75" customHeight="1">
      <c r="A159" s="381"/>
      <c r="B159" s="369"/>
      <c r="C159" s="369"/>
      <c r="D159" s="380"/>
      <c r="E159" s="380"/>
    </row>
    <row r="160" spans="1:5" ht="21.75" customHeight="1">
      <c r="A160" s="379"/>
      <c r="B160" s="369"/>
      <c r="C160" s="369"/>
      <c r="D160" s="380"/>
      <c r="E160" s="380"/>
    </row>
    <row r="161" spans="1:5" ht="21.75" customHeight="1">
      <c r="A161" s="379"/>
      <c r="B161" s="369"/>
      <c r="C161" s="369"/>
      <c r="D161" s="380"/>
      <c r="E161" s="380"/>
    </row>
    <row r="162" spans="1:5" ht="21.75" customHeight="1">
      <c r="A162" s="379"/>
      <c r="B162" s="369"/>
      <c r="C162" s="369"/>
      <c r="D162" s="380"/>
      <c r="E162" s="380"/>
    </row>
    <row r="163" spans="1:5" ht="21.75" customHeight="1">
      <c r="A163" s="379"/>
      <c r="B163" s="369"/>
      <c r="C163" s="369"/>
      <c r="D163" s="380"/>
      <c r="E163" s="380"/>
    </row>
    <row r="164" spans="1:5" ht="21.75" customHeight="1">
      <c r="A164" s="379"/>
      <c r="B164" s="369"/>
      <c r="C164" s="369"/>
      <c r="D164" s="380"/>
      <c r="E164" s="380"/>
    </row>
    <row r="165" spans="1:5" ht="21.75" customHeight="1">
      <c r="A165" s="379"/>
      <c r="B165" s="369"/>
      <c r="C165" s="369"/>
      <c r="D165" s="380"/>
      <c r="E165" s="380"/>
    </row>
    <row r="166" spans="1:5" ht="21.75" customHeight="1">
      <c r="A166" s="379"/>
      <c r="B166" s="369"/>
      <c r="C166" s="369"/>
      <c r="D166" s="380"/>
      <c r="E166" s="380"/>
    </row>
    <row r="167" spans="1:5" ht="21.75" customHeight="1">
      <c r="A167" s="379"/>
      <c r="B167" s="369"/>
      <c r="C167" s="369"/>
      <c r="D167" s="380"/>
      <c r="E167" s="380"/>
    </row>
    <row r="168" spans="1:5" ht="21.75" customHeight="1">
      <c r="A168" s="379"/>
      <c r="B168" s="369"/>
      <c r="C168" s="369"/>
      <c r="D168" s="380"/>
      <c r="E168" s="380"/>
    </row>
    <row r="169" spans="1:5" ht="21.75" customHeight="1">
      <c r="A169" s="379"/>
      <c r="B169" s="369"/>
      <c r="C169" s="369"/>
      <c r="D169" s="380"/>
      <c r="E169" s="380"/>
    </row>
    <row r="170" spans="1:5" ht="21.75" customHeight="1">
      <c r="A170" s="379"/>
      <c r="B170" s="369"/>
      <c r="C170" s="369"/>
      <c r="D170" s="380"/>
      <c r="E170" s="380"/>
    </row>
    <row r="171" spans="1:5" ht="21.75" customHeight="1">
      <c r="A171" s="381"/>
      <c r="B171" s="369"/>
      <c r="C171" s="369"/>
      <c r="D171" s="380"/>
      <c r="E171" s="380"/>
    </row>
    <row r="172" spans="1:5" ht="21.75" customHeight="1">
      <c r="A172" s="381"/>
      <c r="B172" s="369"/>
      <c r="C172" s="369"/>
      <c r="D172" s="380"/>
      <c r="E172" s="380"/>
    </row>
    <row r="173" spans="1:5" ht="21.75" customHeight="1">
      <c r="A173" s="381"/>
      <c r="B173" s="369"/>
      <c r="C173" s="369"/>
      <c r="D173" s="380"/>
      <c r="E173" s="380"/>
    </row>
    <row r="174" spans="1:5" ht="21.75" customHeight="1">
      <c r="A174" s="381"/>
      <c r="B174" s="369"/>
      <c r="C174" s="369"/>
      <c r="D174" s="380"/>
      <c r="E174" s="380"/>
    </row>
    <row r="175" spans="1:5" ht="21.75" customHeight="1">
      <c r="A175" s="381"/>
      <c r="B175" s="369"/>
      <c r="C175" s="369"/>
      <c r="D175" s="380"/>
      <c r="E175" s="380"/>
    </row>
    <row r="176" spans="1:5" ht="21.75" customHeight="1">
      <c r="A176" s="381"/>
      <c r="B176" s="369"/>
      <c r="C176" s="369"/>
      <c r="D176" s="380"/>
      <c r="E176" s="380"/>
    </row>
    <row r="177" spans="1:6" ht="21.75" customHeight="1">
      <c r="A177" s="381"/>
      <c r="B177" s="369"/>
      <c r="C177" s="369"/>
      <c r="D177" s="380"/>
      <c r="E177" s="380"/>
    </row>
    <row r="178" spans="1:6" ht="21.75" customHeight="1">
      <c r="A178" s="381"/>
      <c r="B178" s="369"/>
      <c r="C178" s="369"/>
      <c r="D178" s="380"/>
      <c r="E178" s="380"/>
    </row>
    <row r="179" spans="1:6" ht="21.75" customHeight="1">
      <c r="A179" s="381"/>
      <c r="B179" s="369"/>
      <c r="C179" s="369"/>
      <c r="D179" s="380"/>
      <c r="E179" s="380"/>
    </row>
    <row r="180" spans="1:6" ht="21.75" customHeight="1">
      <c r="A180" s="381"/>
      <c r="B180" s="369"/>
      <c r="C180" s="369"/>
      <c r="D180" s="380"/>
      <c r="E180" s="380"/>
    </row>
    <row r="181" spans="1:6" ht="21.75" customHeight="1">
      <c r="A181" s="381"/>
      <c r="B181" s="369"/>
      <c r="C181" s="369"/>
      <c r="D181" s="380"/>
      <c r="E181" s="380"/>
    </row>
    <row r="182" spans="1:6" ht="21.75" customHeight="1">
      <c r="A182" s="381"/>
      <c r="B182" s="369"/>
      <c r="C182" s="369"/>
      <c r="D182" s="380"/>
      <c r="E182" s="380"/>
    </row>
    <row r="183" spans="1:6" ht="21.75" customHeight="1">
      <c r="A183" s="381"/>
      <c r="B183" s="369"/>
      <c r="C183" s="369"/>
      <c r="D183" s="380"/>
      <c r="E183" s="380"/>
    </row>
    <row r="184" spans="1:6" ht="21.75" customHeight="1">
      <c r="A184" s="381"/>
      <c r="B184" s="369"/>
      <c r="C184" s="369"/>
      <c r="D184" s="380"/>
      <c r="E184" s="380"/>
    </row>
    <row r="185" spans="1:6" ht="21.75" customHeight="1">
      <c r="A185" s="381"/>
      <c r="B185" s="369"/>
      <c r="C185" s="369"/>
      <c r="D185" s="380"/>
      <c r="E185" s="380"/>
    </row>
    <row r="186" spans="1:6" ht="21.75" customHeight="1">
      <c r="A186" s="381"/>
      <c r="B186" s="369"/>
      <c r="C186" s="369"/>
      <c r="D186" s="380"/>
      <c r="E186" s="380"/>
    </row>
    <row r="187" spans="1:6" ht="21.75" customHeight="1">
      <c r="A187" s="381"/>
      <c r="B187" s="369"/>
      <c r="C187" s="369"/>
      <c r="D187" s="380"/>
      <c r="E187" s="380"/>
    </row>
    <row r="188" spans="1:6" ht="21.75" customHeight="1">
      <c r="A188" s="381"/>
      <c r="B188" s="369"/>
      <c r="C188" s="369"/>
      <c r="D188" s="380"/>
      <c r="E188" s="380"/>
    </row>
    <row r="189" spans="1:6" ht="21.75" customHeight="1">
      <c r="A189" s="381"/>
      <c r="B189" s="369"/>
      <c r="C189" s="369"/>
      <c r="D189" s="380"/>
      <c r="E189" s="380"/>
    </row>
    <row r="190" spans="1:6" ht="21.75" customHeight="1">
      <c r="A190" s="381"/>
      <c r="B190" s="369"/>
      <c r="C190" s="369"/>
      <c r="D190" s="380"/>
      <c r="E190" s="380"/>
    </row>
    <row r="191" spans="1:6" ht="21.75" customHeight="1">
      <c r="A191" s="381"/>
      <c r="B191" s="369"/>
      <c r="C191" s="369"/>
      <c r="D191" s="380"/>
      <c r="E191" s="380"/>
    </row>
    <row r="192" spans="1:6" ht="21.75" customHeight="1">
      <c r="A192" s="381"/>
      <c r="B192" s="369"/>
      <c r="C192" s="369"/>
      <c r="D192" s="380"/>
      <c r="E192" s="380"/>
      <c r="F192" s="382"/>
    </row>
    <row r="193" spans="1:5" ht="21.75" customHeight="1">
      <c r="A193" s="381"/>
      <c r="B193" s="369"/>
      <c r="C193" s="369"/>
      <c r="D193" s="380"/>
      <c r="E193" s="380"/>
    </row>
    <row r="194" spans="1:5" ht="21.75" customHeight="1">
      <c r="A194" s="381"/>
      <c r="B194" s="369"/>
      <c r="C194" s="369"/>
      <c r="D194" s="380"/>
      <c r="E194" s="380"/>
    </row>
    <row r="195" spans="1:5" ht="21.75" customHeight="1">
      <c r="A195" s="381"/>
      <c r="B195" s="369"/>
      <c r="C195" s="369"/>
      <c r="D195" s="380"/>
      <c r="E195" s="380"/>
    </row>
    <row r="196" spans="1:5" ht="21.75" customHeight="1">
      <c r="A196" s="381"/>
      <c r="B196" s="369"/>
      <c r="C196" s="369"/>
      <c r="D196" s="380"/>
      <c r="E196" s="380"/>
    </row>
    <row r="197" spans="1:5" ht="21.75" customHeight="1">
      <c r="A197" s="381"/>
      <c r="B197" s="369"/>
      <c r="C197" s="369"/>
      <c r="D197" s="380"/>
      <c r="E197" s="380"/>
    </row>
    <row r="198" spans="1:5" ht="21.75" customHeight="1">
      <c r="A198" s="381"/>
      <c r="B198" s="369"/>
      <c r="C198" s="369"/>
      <c r="D198" s="380"/>
      <c r="E198" s="380"/>
    </row>
    <row r="199" spans="1:5" ht="21.75" customHeight="1">
      <c r="A199" s="381"/>
      <c r="B199" s="369"/>
      <c r="C199" s="369"/>
      <c r="D199" s="380"/>
      <c r="E199" s="380"/>
    </row>
    <row r="200" spans="1:5" ht="21.75" customHeight="1">
      <c r="A200" s="381"/>
      <c r="B200" s="369"/>
      <c r="C200" s="369"/>
      <c r="D200" s="380"/>
      <c r="E200" s="380"/>
    </row>
    <row r="201" spans="1:5" ht="21.75" customHeight="1">
      <c r="A201" s="381"/>
      <c r="B201" s="369"/>
      <c r="C201" s="369"/>
      <c r="D201" s="380"/>
      <c r="E201" s="380"/>
    </row>
    <row r="202" spans="1:5" ht="21.75" customHeight="1">
      <c r="A202" s="381"/>
      <c r="B202" s="369"/>
      <c r="C202" s="369"/>
      <c r="D202" s="380"/>
      <c r="E202" s="380"/>
    </row>
    <row r="203" spans="1:5" ht="21.75" customHeight="1">
      <c r="A203" s="381"/>
      <c r="B203" s="369"/>
      <c r="C203" s="369"/>
      <c r="D203" s="380"/>
      <c r="E203" s="380"/>
    </row>
    <row r="204" spans="1:5" ht="21.75" customHeight="1">
      <c r="A204" s="381"/>
      <c r="B204" s="369"/>
      <c r="C204" s="369"/>
      <c r="D204" s="380"/>
      <c r="E204" s="380"/>
    </row>
    <row r="205" spans="1:5" ht="21.75" customHeight="1">
      <c r="A205" s="381"/>
      <c r="B205" s="369"/>
      <c r="C205" s="369"/>
      <c r="D205" s="380"/>
      <c r="E205" s="380"/>
    </row>
    <row r="206" spans="1:5" ht="21.75" customHeight="1">
      <c r="A206" s="381"/>
      <c r="B206" s="369"/>
      <c r="C206" s="369"/>
      <c r="D206" s="380"/>
      <c r="E206" s="380"/>
    </row>
    <row r="207" spans="1:5" ht="21.75" customHeight="1">
      <c r="A207" s="381"/>
      <c r="B207" s="369"/>
      <c r="C207" s="369"/>
      <c r="D207" s="380"/>
      <c r="E207" s="380"/>
    </row>
    <row r="208" spans="1:5" ht="21.75" customHeight="1">
      <c r="A208" s="381"/>
      <c r="B208" s="369"/>
      <c r="C208" s="369"/>
      <c r="D208" s="380"/>
      <c r="E208" s="380"/>
    </row>
    <row r="209" spans="1:6" ht="21.75" customHeight="1">
      <c r="A209" s="381"/>
      <c r="B209" s="369"/>
      <c r="C209" s="369"/>
      <c r="D209" s="380"/>
      <c r="E209" s="380"/>
    </row>
    <row r="210" spans="1:6" ht="21.75" customHeight="1">
      <c r="A210" s="381"/>
      <c r="B210" s="369"/>
      <c r="C210" s="369"/>
      <c r="D210" s="380"/>
      <c r="E210" s="380"/>
    </row>
    <row r="211" spans="1:6" ht="21.75" customHeight="1">
      <c r="A211" s="381"/>
      <c r="B211" s="369"/>
      <c r="C211" s="369"/>
      <c r="D211" s="380"/>
      <c r="E211" s="380"/>
    </row>
    <row r="212" spans="1:6" ht="21.75" customHeight="1">
      <c r="A212" s="381"/>
      <c r="B212" s="369"/>
      <c r="C212" s="369"/>
      <c r="D212" s="380"/>
      <c r="E212" s="380"/>
    </row>
    <row r="213" spans="1:6" ht="21.75" customHeight="1">
      <c r="A213" s="381"/>
      <c r="B213" s="369"/>
      <c r="C213" s="369"/>
      <c r="D213" s="380"/>
      <c r="E213" s="380"/>
    </row>
    <row r="214" spans="1:6" ht="21.75" customHeight="1">
      <c r="A214" s="381"/>
      <c r="B214" s="369"/>
      <c r="C214" s="369"/>
      <c r="D214" s="380"/>
      <c r="E214" s="380"/>
    </row>
    <row r="215" spans="1:6" ht="21.75" customHeight="1">
      <c r="A215" s="381"/>
      <c r="B215" s="369"/>
      <c r="C215" s="369"/>
      <c r="D215" s="380"/>
      <c r="E215" s="380"/>
    </row>
    <row r="216" spans="1:6" ht="21.75" customHeight="1">
      <c r="A216" s="381"/>
      <c r="B216" s="369"/>
      <c r="C216" s="369"/>
      <c r="D216" s="380"/>
      <c r="E216" s="380"/>
    </row>
    <row r="217" spans="1:6" ht="21.75" customHeight="1">
      <c r="A217" s="381"/>
      <c r="B217" s="369"/>
      <c r="C217" s="369"/>
      <c r="D217" s="380"/>
      <c r="E217" s="380"/>
    </row>
    <row r="218" spans="1:6" ht="21.75" customHeight="1">
      <c r="A218" s="381"/>
      <c r="B218" s="369"/>
      <c r="C218" s="369"/>
      <c r="D218" s="380"/>
      <c r="E218" s="380"/>
      <c r="F218" s="382"/>
    </row>
    <row r="219" spans="1:6" ht="21.75" customHeight="1">
      <c r="A219" s="381"/>
      <c r="B219" s="369"/>
      <c r="C219" s="369"/>
      <c r="D219" s="380"/>
      <c r="E219" s="380"/>
    </row>
    <row r="220" spans="1:6" ht="21.75" customHeight="1">
      <c r="A220" s="381"/>
      <c r="B220" s="369"/>
      <c r="C220" s="369"/>
      <c r="D220" s="380"/>
      <c r="E220" s="380"/>
    </row>
    <row r="221" spans="1:6" ht="21.75" customHeight="1">
      <c r="A221" s="381"/>
      <c r="B221" s="369"/>
      <c r="C221" s="369"/>
      <c r="D221" s="380"/>
      <c r="E221" s="380"/>
    </row>
    <row r="222" spans="1:6" ht="21.75" customHeight="1">
      <c r="A222" s="381"/>
      <c r="B222" s="369"/>
      <c r="C222" s="369"/>
      <c r="D222" s="380"/>
      <c r="E222" s="380"/>
    </row>
    <row r="223" spans="1:6" ht="21.75" customHeight="1">
      <c r="A223" s="381"/>
      <c r="B223" s="369"/>
      <c r="C223" s="369"/>
      <c r="D223" s="380"/>
      <c r="E223" s="380"/>
    </row>
    <row r="224" spans="1:6" ht="21.75" customHeight="1">
      <c r="A224" s="381"/>
      <c r="B224" s="369"/>
      <c r="C224" s="369"/>
      <c r="D224" s="380"/>
      <c r="E224" s="380"/>
    </row>
    <row r="225" spans="1:5" ht="21.75" customHeight="1">
      <c r="A225" s="381"/>
      <c r="B225" s="369"/>
      <c r="C225" s="369"/>
      <c r="D225" s="380"/>
      <c r="E225" s="380"/>
    </row>
    <row r="226" spans="1:5" ht="21.75" customHeight="1">
      <c r="A226" s="381"/>
      <c r="B226" s="369"/>
      <c r="C226" s="369"/>
      <c r="D226" s="380"/>
      <c r="E226" s="380"/>
    </row>
    <row r="227" spans="1:5" ht="21.75" customHeight="1">
      <c r="A227" s="381"/>
      <c r="B227" s="369"/>
      <c r="C227" s="369"/>
      <c r="D227" s="380"/>
      <c r="E227" s="380"/>
    </row>
    <row r="228" spans="1:5" ht="21.75" customHeight="1">
      <c r="A228" s="381"/>
      <c r="B228" s="369"/>
      <c r="C228" s="369"/>
      <c r="D228" s="380"/>
      <c r="E228" s="380"/>
    </row>
    <row r="229" spans="1:5" ht="21.75" customHeight="1">
      <c r="A229" s="379"/>
      <c r="B229" s="369"/>
      <c r="C229" s="369"/>
      <c r="D229" s="380"/>
      <c r="E229" s="380"/>
    </row>
    <row r="230" spans="1:5" ht="21.75" customHeight="1">
      <c r="A230" s="379"/>
      <c r="B230" s="369"/>
      <c r="C230" s="369"/>
      <c r="D230" s="380"/>
      <c r="E230" s="380"/>
    </row>
    <row r="231" spans="1:5" ht="21.75" customHeight="1">
      <c r="A231" s="379"/>
      <c r="B231" s="369"/>
      <c r="C231" s="369"/>
      <c r="D231" s="380"/>
      <c r="E231" s="380"/>
    </row>
    <row r="232" spans="1:5" ht="21.75" customHeight="1">
      <c r="A232" s="381"/>
      <c r="B232" s="369"/>
      <c r="C232" s="369"/>
      <c r="D232" s="380"/>
      <c r="E232" s="380"/>
    </row>
    <row r="233" spans="1:5" ht="21.75" customHeight="1">
      <c r="A233" s="381"/>
      <c r="B233" s="369"/>
      <c r="C233" s="369"/>
      <c r="D233" s="380"/>
      <c r="E233" s="380"/>
    </row>
    <row r="234" spans="1:5" ht="21.75" customHeight="1">
      <c r="A234" s="381"/>
      <c r="B234" s="369"/>
      <c r="C234" s="369"/>
      <c r="D234" s="380"/>
      <c r="E234" s="380"/>
    </row>
    <row r="235" spans="1:5" ht="21.75" customHeight="1">
      <c r="A235" s="381"/>
      <c r="B235" s="369"/>
      <c r="C235" s="369"/>
      <c r="D235" s="380"/>
      <c r="E235" s="380"/>
    </row>
    <row r="236" spans="1:5" ht="21.75" customHeight="1">
      <c r="A236" s="381"/>
      <c r="B236" s="369"/>
      <c r="C236" s="369"/>
      <c r="D236" s="380"/>
      <c r="E236" s="380"/>
    </row>
    <row r="237" spans="1:5" ht="21.75" customHeight="1">
      <c r="A237" s="381"/>
      <c r="B237" s="369"/>
      <c r="C237" s="369"/>
      <c r="D237" s="380"/>
      <c r="E237" s="380"/>
    </row>
    <row r="238" spans="1:5" ht="21.75" customHeight="1">
      <c r="A238" s="381"/>
      <c r="B238" s="369"/>
      <c r="C238" s="369"/>
      <c r="D238" s="380"/>
      <c r="E238" s="380"/>
    </row>
    <row r="239" spans="1:5" ht="21.75" customHeight="1">
      <c r="A239" s="381"/>
      <c r="B239" s="369"/>
      <c r="C239" s="369"/>
      <c r="D239" s="380"/>
      <c r="E239" s="380"/>
    </row>
    <row r="240" spans="1:5" ht="21.75" customHeight="1">
      <c r="A240" s="381"/>
      <c r="B240" s="369"/>
      <c r="C240" s="369"/>
      <c r="D240" s="380"/>
      <c r="E240" s="380"/>
    </row>
    <row r="241" spans="1:6" ht="21.75" customHeight="1">
      <c r="A241" s="381"/>
      <c r="B241" s="369"/>
      <c r="C241" s="369"/>
      <c r="D241" s="380"/>
      <c r="E241" s="380"/>
    </row>
    <row r="242" spans="1:6" ht="21.75" customHeight="1">
      <c r="A242" s="381"/>
      <c r="B242" s="369"/>
      <c r="C242" s="369"/>
      <c r="D242" s="380"/>
      <c r="E242" s="380"/>
      <c r="F242" s="382"/>
    </row>
    <row r="243" spans="1:6" ht="21.75" customHeight="1">
      <c r="A243" s="381"/>
      <c r="B243" s="369"/>
      <c r="C243" s="369"/>
      <c r="D243" s="380"/>
      <c r="E243" s="380"/>
    </row>
    <row r="244" spans="1:6" ht="21.75" customHeight="1">
      <c r="A244" s="381"/>
      <c r="B244" s="369"/>
      <c r="C244" s="369"/>
      <c r="D244" s="380"/>
      <c r="E244" s="380"/>
    </row>
    <row r="245" spans="1:6" ht="21.75" customHeight="1">
      <c r="A245" s="381"/>
      <c r="B245" s="369"/>
      <c r="C245" s="369"/>
      <c r="D245" s="380"/>
      <c r="E245" s="380"/>
    </row>
    <row r="246" spans="1:6" ht="21.75" customHeight="1">
      <c r="A246" s="381"/>
      <c r="B246" s="369"/>
      <c r="C246" s="369"/>
      <c r="D246" s="380"/>
      <c r="E246" s="380"/>
    </row>
    <row r="247" spans="1:6" ht="21.75" customHeight="1">
      <c r="A247" s="381"/>
      <c r="B247" s="369"/>
      <c r="C247" s="369"/>
      <c r="D247" s="380"/>
      <c r="E247" s="380"/>
    </row>
    <row r="248" spans="1:6" ht="21.75" customHeight="1">
      <c r="A248" s="381"/>
      <c r="B248" s="369"/>
      <c r="C248" s="369"/>
      <c r="D248" s="380"/>
      <c r="E248" s="380"/>
    </row>
    <row r="249" spans="1:6" ht="21.75" customHeight="1">
      <c r="A249" s="381"/>
      <c r="B249" s="369"/>
      <c r="C249" s="369"/>
      <c r="D249" s="380"/>
      <c r="E249" s="380"/>
    </row>
    <row r="250" spans="1:6" ht="21.75" customHeight="1">
      <c r="A250" s="381"/>
      <c r="B250" s="369"/>
      <c r="C250" s="369"/>
      <c r="D250" s="380"/>
      <c r="E250" s="380"/>
    </row>
    <row r="251" spans="1:6" ht="21.75" customHeight="1">
      <c r="A251" s="381"/>
      <c r="B251" s="369"/>
      <c r="C251" s="369"/>
      <c r="D251" s="380"/>
      <c r="E251" s="380"/>
    </row>
    <row r="252" spans="1:6" ht="21.75" customHeight="1">
      <c r="A252" s="379"/>
      <c r="B252" s="369"/>
      <c r="C252" s="369"/>
      <c r="D252" s="380"/>
      <c r="E252" s="380"/>
    </row>
    <row r="253" spans="1:6" ht="21.75" customHeight="1">
      <c r="A253" s="381"/>
      <c r="B253" s="369"/>
      <c r="C253" s="369"/>
      <c r="D253" s="380"/>
      <c r="E253" s="380"/>
    </row>
    <row r="254" spans="1:6" ht="21.75" customHeight="1">
      <c r="A254" s="381"/>
      <c r="B254" s="369"/>
      <c r="C254" s="369"/>
      <c r="D254" s="380"/>
      <c r="E254" s="380"/>
    </row>
    <row r="255" spans="1:6" ht="21.75" customHeight="1">
      <c r="A255" s="381"/>
      <c r="B255" s="369"/>
      <c r="C255" s="369"/>
      <c r="D255" s="380"/>
      <c r="E255" s="380"/>
    </row>
    <row r="256" spans="1:6" ht="21.75" customHeight="1">
      <c r="A256" s="381"/>
      <c r="B256" s="369"/>
      <c r="C256" s="369"/>
      <c r="D256" s="380"/>
      <c r="E256" s="380"/>
    </row>
    <row r="257" spans="1:5" ht="21.75" customHeight="1">
      <c r="A257" s="381"/>
      <c r="B257" s="369"/>
      <c r="C257" s="369"/>
      <c r="D257" s="380"/>
      <c r="E257" s="380"/>
    </row>
    <row r="258" spans="1:5" ht="21.75" customHeight="1">
      <c r="A258" s="381"/>
      <c r="B258" s="369"/>
      <c r="C258" s="369"/>
      <c r="D258" s="380"/>
      <c r="E258" s="380"/>
    </row>
    <row r="259" spans="1:5" ht="21.75" customHeight="1">
      <c r="A259" s="381"/>
      <c r="B259" s="369"/>
      <c r="C259" s="369"/>
      <c r="D259" s="380"/>
      <c r="E259" s="380"/>
    </row>
    <row r="260" spans="1:5" ht="21.75" customHeight="1">
      <c r="A260" s="381"/>
      <c r="B260" s="369"/>
      <c r="C260" s="369"/>
      <c r="D260" s="380"/>
      <c r="E260" s="380"/>
    </row>
    <row r="261" spans="1:5" ht="21.75" customHeight="1">
      <c r="A261" s="381"/>
      <c r="B261" s="369"/>
      <c r="C261" s="369"/>
      <c r="D261" s="380"/>
      <c r="E261" s="380"/>
    </row>
    <row r="262" spans="1:5" ht="21.75" customHeight="1">
      <c r="A262" s="381"/>
      <c r="B262" s="369"/>
      <c r="C262" s="369"/>
      <c r="D262" s="380"/>
      <c r="E262" s="380"/>
    </row>
    <row r="263" spans="1:5" ht="21.75" customHeight="1">
      <c r="A263" s="381"/>
      <c r="B263" s="369"/>
      <c r="C263" s="369"/>
      <c r="D263" s="380"/>
      <c r="E263" s="380"/>
    </row>
    <row r="264" spans="1:5" ht="21.75" customHeight="1">
      <c r="A264" s="381"/>
      <c r="B264" s="369"/>
      <c r="C264" s="369"/>
      <c r="D264" s="380"/>
      <c r="E264" s="380"/>
    </row>
    <row r="265" spans="1:5" ht="21.75" customHeight="1">
      <c r="A265" s="381"/>
      <c r="B265" s="369"/>
      <c r="C265" s="369"/>
      <c r="D265" s="380"/>
      <c r="E265" s="380"/>
    </row>
    <row r="266" spans="1:5" ht="21.75" customHeight="1">
      <c r="A266" s="381"/>
      <c r="B266" s="369"/>
      <c r="C266" s="369"/>
      <c r="D266" s="380"/>
      <c r="E266" s="380"/>
    </row>
    <row r="267" spans="1:5" ht="21.75" customHeight="1">
      <c r="A267" s="379"/>
      <c r="B267" s="369"/>
      <c r="C267" s="369"/>
      <c r="D267" s="380"/>
      <c r="E267" s="380"/>
    </row>
    <row r="268" spans="1:5" ht="21.75" customHeight="1">
      <c r="A268" s="379"/>
      <c r="B268" s="369"/>
      <c r="C268" s="369"/>
      <c r="D268" s="380"/>
      <c r="E268" s="380"/>
    </row>
    <row r="269" spans="1:5" ht="21.75" customHeight="1">
      <c r="A269" s="379"/>
      <c r="B269" s="369"/>
      <c r="C269" s="369"/>
      <c r="D269" s="380"/>
      <c r="E269" s="380"/>
    </row>
    <row r="270" spans="1:5" ht="21.75" customHeight="1">
      <c r="A270" s="379"/>
      <c r="B270" s="369"/>
      <c r="C270" s="369"/>
      <c r="D270" s="380"/>
      <c r="E270" s="380"/>
    </row>
    <row r="271" spans="1:5" ht="21.75" customHeight="1">
      <c r="A271" s="379"/>
      <c r="B271" s="369"/>
      <c r="C271" s="369"/>
      <c r="D271" s="380"/>
      <c r="E271" s="380"/>
    </row>
    <row r="272" spans="1:5" ht="21.75" customHeight="1">
      <c r="A272" s="379"/>
      <c r="B272" s="369"/>
      <c r="C272" s="369"/>
      <c r="D272" s="380"/>
      <c r="E272" s="380"/>
    </row>
    <row r="273" spans="1:5" ht="21.75" customHeight="1">
      <c r="A273" s="379"/>
      <c r="B273" s="369"/>
      <c r="C273" s="369"/>
      <c r="D273" s="380"/>
      <c r="E273" s="380"/>
    </row>
    <row r="274" spans="1:5" ht="21.75" customHeight="1">
      <c r="A274" s="379"/>
      <c r="B274" s="369"/>
      <c r="C274" s="369"/>
      <c r="D274" s="380"/>
      <c r="E274" s="380"/>
    </row>
    <row r="275" spans="1:5" ht="21.75" customHeight="1">
      <c r="A275" s="379"/>
      <c r="B275" s="369"/>
      <c r="C275" s="369"/>
      <c r="D275" s="380"/>
      <c r="E275" s="380"/>
    </row>
    <row r="276" spans="1:5" ht="21.75" customHeight="1">
      <c r="A276" s="379"/>
      <c r="B276" s="369"/>
      <c r="C276" s="369"/>
      <c r="D276" s="380"/>
      <c r="E276" s="380"/>
    </row>
    <row r="277" spans="1:5" ht="21.75" customHeight="1">
      <c r="A277" s="379"/>
      <c r="B277" s="369"/>
      <c r="C277" s="369"/>
      <c r="D277" s="380"/>
      <c r="E277" s="380"/>
    </row>
    <row r="278" spans="1:5" ht="21.75" customHeight="1">
      <c r="A278" s="379"/>
      <c r="B278" s="369"/>
      <c r="C278" s="369"/>
      <c r="D278" s="380"/>
      <c r="E278" s="380"/>
    </row>
    <row r="279" spans="1:5" ht="21.75" customHeight="1">
      <c r="A279" s="379"/>
      <c r="B279" s="369"/>
      <c r="C279" s="369"/>
      <c r="D279" s="380"/>
      <c r="E279" s="380"/>
    </row>
    <row r="280" spans="1:5" ht="21.75" customHeight="1">
      <c r="A280" s="379"/>
      <c r="B280" s="369"/>
      <c r="C280" s="369"/>
      <c r="D280" s="380"/>
      <c r="E280" s="380"/>
    </row>
    <row r="281" spans="1:5" ht="21.75" customHeight="1">
      <c r="A281" s="379"/>
      <c r="B281" s="369"/>
      <c r="C281" s="369"/>
      <c r="D281" s="380"/>
      <c r="E281" s="380"/>
    </row>
    <row r="282" spans="1:5" ht="21.75" customHeight="1">
      <c r="A282" s="379"/>
      <c r="B282" s="369"/>
      <c r="C282" s="369"/>
      <c r="D282" s="380"/>
      <c r="E282" s="380"/>
    </row>
    <row r="283" spans="1:5" ht="21.75" customHeight="1">
      <c r="A283" s="379"/>
      <c r="B283" s="369"/>
      <c r="C283" s="369"/>
      <c r="D283" s="380"/>
      <c r="E283" s="380"/>
    </row>
    <row r="284" spans="1:5" ht="21.75" customHeight="1">
      <c r="A284" s="379"/>
      <c r="B284" s="369"/>
      <c r="C284" s="369"/>
      <c r="D284" s="380"/>
      <c r="E284" s="380"/>
    </row>
    <row r="285" spans="1:5" ht="21.75" customHeight="1">
      <c r="A285" s="379"/>
      <c r="B285" s="369"/>
      <c r="C285" s="369"/>
      <c r="D285" s="380"/>
      <c r="E285" s="380"/>
    </row>
    <row r="286" spans="1:5" ht="21.75" customHeight="1">
      <c r="A286" s="379"/>
      <c r="B286" s="369"/>
      <c r="C286" s="369"/>
      <c r="D286" s="380"/>
      <c r="E286" s="380"/>
    </row>
    <row r="287" spans="1:5" ht="21.75" customHeight="1">
      <c r="A287" s="379"/>
      <c r="B287" s="369"/>
      <c r="C287" s="369"/>
      <c r="D287" s="380"/>
      <c r="E287" s="380"/>
    </row>
    <row r="288" spans="1:5" ht="21.75" customHeight="1">
      <c r="A288" s="379"/>
      <c r="B288" s="369"/>
      <c r="C288" s="369"/>
      <c r="D288" s="380"/>
      <c r="E288" s="380"/>
    </row>
    <row r="289" spans="1:5" ht="21.75" customHeight="1">
      <c r="A289" s="379"/>
      <c r="B289" s="369"/>
      <c r="C289" s="369"/>
      <c r="D289" s="380"/>
      <c r="E289" s="380"/>
    </row>
    <row r="290" spans="1:5" ht="21.75" customHeight="1">
      <c r="A290" s="379"/>
      <c r="B290" s="369"/>
      <c r="C290" s="369"/>
      <c r="D290" s="380"/>
      <c r="E290" s="380"/>
    </row>
    <row r="291" spans="1:5" ht="21.75" customHeight="1">
      <c r="A291" s="379"/>
      <c r="B291" s="369"/>
      <c r="C291" s="369"/>
      <c r="D291" s="380"/>
      <c r="E291" s="380"/>
    </row>
    <row r="292" spans="1:5" ht="21.75" customHeight="1">
      <c r="A292" s="379"/>
      <c r="B292" s="369"/>
      <c r="C292" s="369"/>
      <c r="D292" s="380"/>
      <c r="E292" s="380"/>
    </row>
    <row r="293" spans="1:5" ht="21.75" customHeight="1">
      <c r="A293" s="379"/>
      <c r="B293" s="369"/>
      <c r="C293" s="369"/>
      <c r="D293" s="380"/>
      <c r="E293" s="380"/>
    </row>
    <row r="294" spans="1:5" ht="21.75" customHeight="1">
      <c r="A294" s="379"/>
      <c r="B294" s="369"/>
      <c r="C294" s="369"/>
      <c r="D294" s="380"/>
      <c r="E294" s="380"/>
    </row>
    <row r="295" spans="1:5" ht="21.75" customHeight="1">
      <c r="A295" s="379"/>
      <c r="B295" s="369"/>
      <c r="C295" s="369"/>
      <c r="D295" s="380"/>
      <c r="E295" s="380"/>
    </row>
    <row r="296" spans="1:5" ht="21.75" customHeight="1">
      <c r="A296" s="379"/>
      <c r="B296" s="369"/>
      <c r="C296" s="369"/>
      <c r="D296" s="380"/>
      <c r="E296" s="380"/>
    </row>
    <row r="297" spans="1:5" ht="21.75" customHeight="1">
      <c r="A297" s="379"/>
      <c r="B297" s="369"/>
      <c r="C297" s="369"/>
      <c r="D297" s="380"/>
      <c r="E297" s="380"/>
    </row>
    <row r="298" spans="1:5" ht="21.75" customHeight="1">
      <c r="A298" s="379"/>
      <c r="B298" s="369"/>
      <c r="C298" s="369"/>
      <c r="D298" s="380"/>
      <c r="E298" s="380"/>
    </row>
    <row r="299" spans="1:5" ht="21.75" customHeight="1">
      <c r="A299" s="379"/>
      <c r="B299" s="369"/>
      <c r="C299" s="369"/>
      <c r="D299" s="380"/>
      <c r="E299" s="380"/>
    </row>
    <row r="300" spans="1:5" ht="21.75" customHeight="1">
      <c r="A300" s="379"/>
      <c r="B300" s="369"/>
      <c r="C300" s="369"/>
      <c r="D300" s="380"/>
      <c r="E300" s="380"/>
    </row>
    <row r="301" spans="1:5" ht="21.75" customHeight="1">
      <c r="A301" s="379"/>
      <c r="B301" s="369"/>
      <c r="C301" s="369"/>
      <c r="D301" s="380"/>
      <c r="E301" s="380"/>
    </row>
    <row r="302" spans="1:5" ht="21.75" customHeight="1">
      <c r="A302" s="379"/>
      <c r="B302" s="369"/>
      <c r="C302" s="369"/>
      <c r="D302" s="380"/>
      <c r="E302" s="380"/>
    </row>
    <row r="303" spans="1:5" ht="21.75" customHeight="1">
      <c r="A303" s="379"/>
      <c r="B303" s="369"/>
      <c r="C303" s="369"/>
      <c r="D303" s="380"/>
      <c r="E303" s="380"/>
    </row>
    <row r="304" spans="1:5" ht="21.75" customHeight="1">
      <c r="A304" s="379"/>
      <c r="B304" s="369"/>
      <c r="C304" s="369"/>
      <c r="D304" s="380"/>
      <c r="E304" s="380"/>
    </row>
    <row r="305" spans="1:5" ht="21.75" customHeight="1">
      <c r="A305" s="379"/>
      <c r="B305" s="369"/>
      <c r="C305" s="369"/>
      <c r="D305" s="380"/>
      <c r="E305" s="380"/>
    </row>
    <row r="306" spans="1:5" ht="21.75" customHeight="1">
      <c r="A306" s="379"/>
      <c r="B306" s="369"/>
      <c r="C306" s="369"/>
      <c r="D306" s="380"/>
      <c r="E306" s="380"/>
    </row>
    <row r="307" spans="1:5" ht="21.75" customHeight="1">
      <c r="A307" s="379"/>
      <c r="B307" s="369"/>
      <c r="C307" s="369"/>
      <c r="D307" s="380"/>
      <c r="E307" s="380"/>
    </row>
    <row r="308" spans="1:5" ht="21.75" customHeight="1">
      <c r="A308" s="379"/>
      <c r="B308" s="369"/>
      <c r="C308" s="369"/>
      <c r="D308" s="380"/>
      <c r="E308" s="380"/>
    </row>
    <row r="309" spans="1:5" ht="21.75" customHeight="1">
      <c r="A309" s="379"/>
      <c r="B309" s="369"/>
      <c r="C309" s="369"/>
      <c r="D309" s="380"/>
      <c r="E309" s="380"/>
    </row>
    <row r="310" spans="1:5" ht="21.75" customHeight="1">
      <c r="A310" s="379"/>
      <c r="B310" s="369"/>
      <c r="C310" s="369"/>
      <c r="D310" s="380"/>
      <c r="E310" s="380"/>
    </row>
    <row r="311" spans="1:5" ht="21.75" customHeight="1">
      <c r="A311" s="379"/>
      <c r="B311" s="369"/>
      <c r="C311" s="369"/>
      <c r="D311" s="380"/>
      <c r="E311" s="380"/>
    </row>
    <row r="312" spans="1:5" ht="21.75" customHeight="1">
      <c r="A312" s="379"/>
      <c r="B312" s="369"/>
      <c r="C312" s="369"/>
      <c r="D312" s="380"/>
      <c r="E312" s="380"/>
    </row>
    <row r="313" spans="1:5" ht="21.75" customHeight="1">
      <c r="A313" s="379"/>
      <c r="B313" s="369"/>
      <c r="C313" s="369"/>
      <c r="D313" s="380"/>
      <c r="E313" s="380"/>
    </row>
    <row r="314" spans="1:5" ht="21.75" customHeight="1">
      <c r="A314" s="379"/>
      <c r="B314" s="369"/>
      <c r="C314" s="369"/>
      <c r="D314" s="380"/>
      <c r="E314" s="380"/>
    </row>
    <row r="315" spans="1:5" ht="21.75" customHeight="1">
      <c r="A315" s="379"/>
      <c r="B315" s="369"/>
      <c r="C315" s="369"/>
      <c r="D315" s="380"/>
      <c r="E315" s="380"/>
    </row>
    <row r="316" spans="1:5" ht="21.75" customHeight="1">
      <c r="A316" s="379"/>
      <c r="B316" s="369"/>
      <c r="C316" s="369"/>
      <c r="D316" s="380"/>
      <c r="E316" s="380"/>
    </row>
    <row r="317" spans="1:5" ht="21.75" customHeight="1">
      <c r="A317" s="379"/>
      <c r="B317" s="369"/>
      <c r="C317" s="369"/>
      <c r="D317" s="380"/>
      <c r="E317" s="380"/>
    </row>
    <row r="318" spans="1:5" ht="21.75" customHeight="1">
      <c r="A318" s="379"/>
      <c r="B318" s="369"/>
      <c r="C318" s="369"/>
      <c r="D318" s="380"/>
      <c r="E318" s="380"/>
    </row>
    <row r="319" spans="1:5" ht="21.75" customHeight="1">
      <c r="A319" s="379"/>
      <c r="B319" s="369"/>
      <c r="C319" s="369"/>
      <c r="D319" s="380"/>
      <c r="E319" s="380"/>
    </row>
    <row r="320" spans="1:5" ht="21.75" customHeight="1">
      <c r="A320" s="379"/>
      <c r="B320" s="369"/>
      <c r="C320" s="369"/>
      <c r="D320" s="380"/>
      <c r="E320" s="380"/>
    </row>
    <row r="321" spans="1:5" ht="21.75" customHeight="1">
      <c r="A321" s="379"/>
      <c r="B321" s="369"/>
      <c r="C321" s="369"/>
      <c r="D321" s="380"/>
      <c r="E321" s="380"/>
    </row>
    <row r="322" spans="1:5" ht="21.75" customHeight="1">
      <c r="A322" s="379"/>
      <c r="B322" s="369"/>
      <c r="C322" s="369"/>
      <c r="D322" s="380"/>
      <c r="E322" s="380"/>
    </row>
    <row r="323" spans="1:5" ht="21.75" customHeight="1">
      <c r="A323" s="379"/>
      <c r="B323" s="369"/>
      <c r="C323" s="369"/>
      <c r="D323" s="380"/>
      <c r="E323" s="380"/>
    </row>
    <row r="324" spans="1:5" ht="21.75" customHeight="1">
      <c r="A324" s="379"/>
      <c r="B324" s="369"/>
      <c r="C324" s="369"/>
      <c r="D324" s="380"/>
      <c r="E324" s="380"/>
    </row>
    <row r="325" spans="1:5" ht="21.75" customHeight="1">
      <c r="A325" s="379"/>
      <c r="B325" s="369"/>
      <c r="C325" s="369"/>
      <c r="D325" s="380"/>
      <c r="E325" s="380"/>
    </row>
    <row r="326" spans="1:5" ht="21.75" customHeight="1">
      <c r="A326" s="379"/>
      <c r="B326" s="369"/>
      <c r="C326" s="369"/>
      <c r="D326" s="380"/>
      <c r="E326" s="380"/>
    </row>
    <row r="327" spans="1:5" ht="21.75" customHeight="1">
      <c r="A327" s="379"/>
      <c r="B327" s="369"/>
      <c r="C327" s="369"/>
      <c r="D327" s="380"/>
      <c r="E327" s="380"/>
    </row>
    <row r="328" spans="1:5" ht="21.75" customHeight="1">
      <c r="A328" s="379"/>
      <c r="B328" s="369"/>
      <c r="C328" s="369"/>
      <c r="D328" s="380"/>
      <c r="E328" s="380"/>
    </row>
    <row r="329" spans="1:5" ht="21.75" customHeight="1">
      <c r="A329" s="379"/>
      <c r="B329" s="369"/>
      <c r="C329" s="369"/>
      <c r="D329" s="380"/>
      <c r="E329" s="380"/>
    </row>
    <row r="330" spans="1:5" ht="21.75" customHeight="1">
      <c r="A330" s="379"/>
      <c r="B330" s="369"/>
      <c r="C330" s="369"/>
      <c r="D330" s="380"/>
      <c r="E330" s="380"/>
    </row>
    <row r="331" spans="1:5" ht="21.75" customHeight="1">
      <c r="A331" s="379"/>
      <c r="B331" s="369"/>
      <c r="C331" s="369"/>
      <c r="D331" s="380"/>
      <c r="E331" s="380"/>
    </row>
    <row r="332" spans="1:5" ht="21.75" customHeight="1">
      <c r="A332" s="379"/>
      <c r="B332" s="369"/>
      <c r="C332" s="369"/>
      <c r="D332" s="380"/>
      <c r="E332" s="380"/>
    </row>
    <row r="333" spans="1:5" ht="21.75" customHeight="1">
      <c r="A333" s="379"/>
      <c r="B333" s="369"/>
      <c r="C333" s="369"/>
      <c r="D333" s="380"/>
      <c r="E333" s="380"/>
    </row>
    <row r="334" spans="1:5" ht="21.75" customHeight="1">
      <c r="A334" s="379"/>
      <c r="B334" s="369"/>
      <c r="C334" s="369"/>
      <c r="D334" s="380"/>
      <c r="E334" s="380"/>
    </row>
    <row r="335" spans="1:5" ht="21.75" customHeight="1">
      <c r="A335" s="379"/>
      <c r="B335" s="369"/>
      <c r="C335" s="369"/>
      <c r="D335" s="380"/>
      <c r="E335" s="380"/>
    </row>
    <row r="336" spans="1:5" ht="21.75" customHeight="1">
      <c r="A336" s="379"/>
      <c r="B336" s="369"/>
      <c r="C336" s="369"/>
      <c r="D336" s="380"/>
      <c r="E336" s="380"/>
    </row>
    <row r="337" spans="1:5" ht="21.75" customHeight="1">
      <c r="A337" s="379"/>
      <c r="B337" s="369"/>
      <c r="C337" s="369"/>
      <c r="D337" s="380"/>
      <c r="E337" s="380"/>
    </row>
    <row r="338" spans="1:5" ht="21.75" customHeight="1">
      <c r="A338" s="379"/>
      <c r="B338" s="369"/>
      <c r="C338" s="369"/>
      <c r="D338" s="380"/>
      <c r="E338" s="380"/>
    </row>
    <row r="339" spans="1:5" ht="21.75" customHeight="1">
      <c r="A339" s="379"/>
      <c r="B339" s="369"/>
      <c r="C339" s="369"/>
      <c r="D339" s="380"/>
      <c r="E339" s="380"/>
    </row>
    <row r="340" spans="1:5" ht="21.75" customHeight="1">
      <c r="A340" s="379"/>
      <c r="B340" s="369"/>
      <c r="C340" s="369"/>
      <c r="D340" s="380"/>
      <c r="E340" s="380"/>
    </row>
    <row r="341" spans="1:5" ht="21.75" customHeight="1">
      <c r="A341" s="379"/>
      <c r="B341" s="369"/>
      <c r="C341" s="369"/>
      <c r="D341" s="380"/>
      <c r="E341" s="380"/>
    </row>
    <row r="342" spans="1:5" ht="21.75" customHeight="1">
      <c r="A342" s="379"/>
      <c r="B342" s="369"/>
      <c r="C342" s="369"/>
      <c r="D342" s="380"/>
      <c r="E342" s="380"/>
    </row>
    <row r="343" spans="1:5" ht="21.75" customHeight="1">
      <c r="A343" s="379"/>
      <c r="B343" s="369"/>
      <c r="C343" s="369"/>
      <c r="D343" s="380"/>
      <c r="E343" s="380"/>
    </row>
    <row r="344" spans="1:5" ht="21.75" customHeight="1">
      <c r="A344" s="379"/>
      <c r="B344" s="369"/>
      <c r="C344" s="369"/>
      <c r="D344" s="380"/>
      <c r="E344" s="380"/>
    </row>
    <row r="345" spans="1:5" ht="21.75" customHeight="1">
      <c r="A345" s="379"/>
      <c r="B345" s="369"/>
      <c r="C345" s="369"/>
      <c r="D345" s="380"/>
      <c r="E345" s="380"/>
    </row>
    <row r="346" spans="1:5" ht="21.75" customHeight="1">
      <c r="A346" s="379"/>
      <c r="B346" s="369"/>
      <c r="C346" s="369"/>
      <c r="D346" s="380"/>
      <c r="E346" s="380"/>
    </row>
    <row r="347" spans="1:5" ht="21.75" customHeight="1">
      <c r="A347" s="379"/>
      <c r="B347" s="369"/>
      <c r="C347" s="369"/>
      <c r="D347" s="380"/>
      <c r="E347" s="380"/>
    </row>
    <row r="348" spans="1:5" ht="21.75" customHeight="1">
      <c r="A348" s="379"/>
      <c r="B348" s="369"/>
      <c r="C348" s="369"/>
      <c r="D348" s="380"/>
      <c r="E348" s="380"/>
    </row>
    <row r="349" spans="1:5" ht="21.75" customHeight="1">
      <c r="A349" s="379"/>
      <c r="B349" s="369"/>
      <c r="C349" s="369"/>
      <c r="D349" s="380"/>
      <c r="E349" s="380"/>
    </row>
    <row r="350" spans="1:5" ht="21.75" customHeight="1">
      <c r="A350" s="379"/>
      <c r="B350" s="369"/>
      <c r="C350" s="369"/>
      <c r="D350" s="380"/>
      <c r="E350" s="380"/>
    </row>
    <row r="351" spans="1:5" ht="21.75" customHeight="1">
      <c r="A351" s="379"/>
      <c r="B351" s="369"/>
      <c r="C351" s="369"/>
      <c r="D351" s="380"/>
      <c r="E351" s="380"/>
    </row>
    <row r="352" spans="1:5" ht="21.75" customHeight="1">
      <c r="A352" s="379"/>
      <c r="B352" s="369"/>
      <c r="C352" s="369"/>
      <c r="D352" s="380"/>
      <c r="E352" s="380"/>
    </row>
    <row r="353" spans="1:5" ht="21.75" customHeight="1">
      <c r="A353" s="379"/>
      <c r="B353" s="369"/>
      <c r="C353" s="369"/>
      <c r="D353" s="380"/>
      <c r="E353" s="380"/>
    </row>
    <row r="354" spans="1:5" ht="21.75" customHeight="1">
      <c r="A354" s="379"/>
      <c r="B354" s="369"/>
      <c r="C354" s="369"/>
      <c r="D354" s="380"/>
      <c r="E354" s="380"/>
    </row>
    <row r="355" spans="1:5" ht="21.75" customHeight="1">
      <c r="A355" s="379"/>
      <c r="B355" s="369"/>
      <c r="C355" s="369"/>
      <c r="D355" s="380"/>
      <c r="E355" s="380"/>
    </row>
    <row r="356" spans="1:5" ht="21.75" customHeight="1">
      <c r="A356" s="379"/>
      <c r="B356" s="369"/>
      <c r="C356" s="369"/>
      <c r="D356" s="380"/>
      <c r="E356" s="380"/>
    </row>
    <row r="357" spans="1:5" ht="21.75" customHeight="1">
      <c r="A357" s="379"/>
      <c r="B357" s="369"/>
      <c r="C357" s="369"/>
      <c r="D357" s="380"/>
      <c r="E357" s="380"/>
    </row>
    <row r="358" spans="1:5" ht="21.75" customHeight="1">
      <c r="A358" s="379"/>
      <c r="B358" s="369"/>
      <c r="C358" s="369"/>
      <c r="D358" s="380"/>
      <c r="E358" s="380"/>
    </row>
    <row r="359" spans="1:5" ht="21.75" customHeight="1">
      <c r="A359" s="379"/>
      <c r="B359" s="369"/>
      <c r="C359" s="369"/>
      <c r="D359" s="380"/>
      <c r="E359" s="380"/>
    </row>
    <row r="360" spans="1:5" ht="21.75" customHeight="1">
      <c r="A360" s="379"/>
      <c r="B360" s="369"/>
      <c r="C360" s="369"/>
      <c r="D360" s="380"/>
      <c r="E360" s="380"/>
    </row>
    <row r="361" spans="1:5" ht="21.75" customHeight="1">
      <c r="A361" s="379"/>
      <c r="B361" s="369"/>
      <c r="C361" s="369"/>
      <c r="D361" s="380"/>
      <c r="E361" s="380"/>
    </row>
    <row r="362" spans="1:5" ht="21.75" customHeight="1">
      <c r="A362" s="379"/>
      <c r="B362" s="369"/>
      <c r="C362" s="369"/>
      <c r="D362" s="380"/>
      <c r="E362" s="380"/>
    </row>
    <row r="363" spans="1:5" ht="21.75" customHeight="1">
      <c r="A363" s="379"/>
      <c r="B363" s="369"/>
      <c r="C363" s="369"/>
      <c r="D363" s="380"/>
      <c r="E363" s="380"/>
    </row>
    <row r="364" spans="1:5" ht="21.75" customHeight="1">
      <c r="A364" s="379"/>
      <c r="B364" s="369"/>
      <c r="C364" s="369"/>
      <c r="D364" s="380"/>
      <c r="E364" s="380"/>
    </row>
    <row r="365" spans="1:5" ht="21.75" customHeight="1">
      <c r="A365" s="379"/>
      <c r="B365" s="369"/>
      <c r="C365" s="369"/>
      <c r="D365" s="380"/>
      <c r="E365" s="380"/>
    </row>
    <row r="366" spans="1:5" ht="21.75" customHeight="1">
      <c r="A366" s="379"/>
      <c r="B366" s="369"/>
      <c r="C366" s="369"/>
      <c r="D366" s="380"/>
      <c r="E366" s="380"/>
    </row>
    <row r="367" spans="1:5" ht="21.75" customHeight="1">
      <c r="A367" s="379"/>
      <c r="B367" s="369"/>
      <c r="C367" s="369"/>
      <c r="D367" s="380"/>
      <c r="E367" s="380"/>
    </row>
    <row r="368" spans="1:5" ht="21.75" customHeight="1">
      <c r="A368" s="379"/>
      <c r="B368" s="369"/>
      <c r="C368" s="369"/>
      <c r="D368" s="380"/>
      <c r="E368" s="380"/>
    </row>
    <row r="369" spans="1:5" ht="21.75" customHeight="1">
      <c r="A369" s="379"/>
      <c r="B369" s="369"/>
      <c r="C369" s="369"/>
      <c r="D369" s="380"/>
      <c r="E369" s="380"/>
    </row>
    <row r="370" spans="1:5" ht="21.75" customHeight="1">
      <c r="A370" s="379"/>
      <c r="B370" s="369"/>
      <c r="C370" s="369"/>
      <c r="D370" s="380"/>
      <c r="E370" s="380"/>
    </row>
    <row r="371" spans="1:5" ht="21.75" customHeight="1">
      <c r="A371" s="379"/>
      <c r="B371" s="369"/>
      <c r="C371" s="369"/>
      <c r="D371" s="380"/>
      <c r="E371" s="380"/>
    </row>
    <row r="372" spans="1:5" ht="21.75" customHeight="1">
      <c r="A372" s="379"/>
      <c r="B372" s="369"/>
      <c r="C372" s="369"/>
      <c r="D372" s="380"/>
      <c r="E372" s="380"/>
    </row>
    <row r="373" spans="1:5" ht="21.75" customHeight="1">
      <c r="A373" s="379"/>
      <c r="B373" s="369"/>
      <c r="C373" s="369"/>
      <c r="D373" s="380"/>
      <c r="E373" s="380"/>
    </row>
    <row r="374" spans="1:5" ht="21.75" customHeight="1">
      <c r="A374" s="379"/>
      <c r="B374" s="369"/>
      <c r="C374" s="369"/>
      <c r="D374" s="380"/>
      <c r="E374" s="380"/>
    </row>
    <row r="375" spans="1:5" ht="21.75" customHeight="1">
      <c r="A375" s="379"/>
      <c r="B375" s="369"/>
      <c r="C375" s="369"/>
      <c r="D375" s="380"/>
      <c r="E375" s="380"/>
    </row>
    <row r="376" spans="1:5" ht="21.75" customHeight="1">
      <c r="A376" s="379"/>
      <c r="B376" s="369"/>
      <c r="C376" s="369"/>
      <c r="D376" s="380"/>
      <c r="E376" s="380"/>
    </row>
    <row r="377" spans="1:5" ht="21.75" customHeight="1">
      <c r="A377" s="379"/>
      <c r="B377" s="369"/>
      <c r="C377" s="369"/>
      <c r="D377" s="380"/>
      <c r="E377" s="380"/>
    </row>
    <row r="378" spans="1:5" ht="21.75" customHeight="1">
      <c r="A378" s="379"/>
      <c r="B378" s="369"/>
      <c r="C378" s="369"/>
      <c r="D378" s="380"/>
      <c r="E378" s="380"/>
    </row>
    <row r="379" spans="1:5" ht="21.75" customHeight="1">
      <c r="A379" s="379"/>
      <c r="B379" s="369"/>
      <c r="C379" s="369"/>
      <c r="D379" s="380"/>
      <c r="E379" s="380"/>
    </row>
    <row r="380" spans="1:5" ht="21.75" customHeight="1">
      <c r="A380" s="379"/>
      <c r="B380" s="369"/>
      <c r="C380" s="369"/>
      <c r="D380" s="380"/>
      <c r="E380" s="380"/>
    </row>
    <row r="381" spans="1:5" ht="21.75" customHeight="1">
      <c r="A381" s="379"/>
      <c r="B381" s="369"/>
      <c r="C381" s="369"/>
      <c r="D381" s="380"/>
      <c r="E381" s="380"/>
    </row>
    <row r="382" spans="1:5" ht="21.75" customHeight="1">
      <c r="A382" s="379"/>
      <c r="B382" s="369"/>
      <c r="C382" s="369"/>
      <c r="D382" s="380"/>
      <c r="E382" s="380"/>
    </row>
    <row r="383" spans="1:5" ht="21.75" customHeight="1">
      <c r="A383" s="379"/>
      <c r="B383" s="369"/>
      <c r="C383" s="369"/>
      <c r="D383" s="380"/>
      <c r="E383" s="380"/>
    </row>
    <row r="384" spans="1:5" ht="21.75" customHeight="1">
      <c r="A384" s="379"/>
      <c r="B384" s="369"/>
      <c r="C384" s="369"/>
      <c r="D384" s="380"/>
      <c r="E384" s="380"/>
    </row>
    <row r="385" spans="1:5" ht="21.75" customHeight="1">
      <c r="A385" s="379"/>
      <c r="B385" s="369"/>
      <c r="C385" s="369"/>
      <c r="D385" s="380"/>
      <c r="E385" s="380"/>
    </row>
    <row r="386" spans="1:5" ht="21.75" customHeight="1">
      <c r="A386" s="379"/>
      <c r="B386" s="369"/>
      <c r="C386" s="369"/>
      <c r="D386" s="380"/>
      <c r="E386" s="380"/>
    </row>
    <row r="387" spans="1:5" ht="21.75" customHeight="1">
      <c r="A387" s="379"/>
      <c r="B387" s="369"/>
      <c r="C387" s="369"/>
      <c r="D387" s="380"/>
      <c r="E387" s="380"/>
    </row>
    <row r="388" spans="1:5" ht="21.75" customHeight="1">
      <c r="A388" s="379"/>
      <c r="B388" s="369"/>
      <c r="C388" s="369"/>
      <c r="D388" s="380"/>
      <c r="E388" s="380"/>
    </row>
    <row r="389" spans="1:5" ht="21.75" customHeight="1">
      <c r="A389" s="379"/>
      <c r="B389" s="369"/>
      <c r="C389" s="369"/>
      <c r="D389" s="380"/>
      <c r="E389" s="380"/>
    </row>
    <row r="390" spans="1:5" ht="21.75" customHeight="1">
      <c r="A390" s="379"/>
      <c r="B390" s="369"/>
      <c r="C390" s="369"/>
      <c r="D390" s="380"/>
      <c r="E390" s="380"/>
    </row>
    <row r="391" spans="1:5" ht="21.75" customHeight="1">
      <c r="A391" s="379"/>
      <c r="B391" s="369"/>
      <c r="C391" s="369"/>
      <c r="D391" s="380"/>
      <c r="E391" s="380"/>
    </row>
    <row r="392" spans="1:5" ht="21.75" customHeight="1">
      <c r="A392" s="379"/>
      <c r="B392" s="369"/>
      <c r="C392" s="369"/>
      <c r="D392" s="380"/>
      <c r="E392" s="380"/>
    </row>
    <row r="393" spans="1:5" ht="21.75" customHeight="1">
      <c r="A393" s="379"/>
      <c r="B393" s="369"/>
      <c r="C393" s="369"/>
      <c r="D393" s="380"/>
      <c r="E393" s="380"/>
    </row>
    <row r="394" spans="1:5" ht="21.75" customHeight="1">
      <c r="A394" s="379"/>
      <c r="B394" s="369"/>
      <c r="C394" s="369"/>
      <c r="D394" s="380"/>
      <c r="E394" s="380"/>
    </row>
    <row r="395" spans="1:5" ht="21.75" customHeight="1">
      <c r="A395" s="379"/>
      <c r="B395" s="369"/>
      <c r="C395" s="369"/>
      <c r="D395" s="380"/>
      <c r="E395" s="380"/>
    </row>
    <row r="396" spans="1:5" ht="21.75" customHeight="1">
      <c r="A396" s="379"/>
      <c r="B396" s="369"/>
      <c r="C396" s="369"/>
      <c r="D396" s="380"/>
      <c r="E396" s="380"/>
    </row>
    <row r="397" spans="1:5" ht="21.75" customHeight="1">
      <c r="A397" s="379"/>
      <c r="B397" s="369"/>
      <c r="C397" s="369"/>
      <c r="D397" s="380"/>
      <c r="E397" s="380"/>
    </row>
    <row r="398" spans="1:5" ht="21.75" customHeight="1">
      <c r="A398" s="379"/>
      <c r="B398" s="369"/>
      <c r="C398" s="369"/>
      <c r="D398" s="380"/>
      <c r="E398" s="380"/>
    </row>
    <row r="399" spans="1:5" ht="21.75" customHeight="1">
      <c r="A399" s="379"/>
      <c r="B399" s="369"/>
      <c r="C399" s="369"/>
      <c r="D399" s="380"/>
      <c r="E399" s="380"/>
    </row>
    <row r="400" spans="1:5" ht="21.75" customHeight="1">
      <c r="A400" s="379"/>
      <c r="B400" s="369"/>
      <c r="C400" s="369"/>
      <c r="D400" s="380"/>
      <c r="E400" s="380"/>
    </row>
    <row r="401" spans="1:5" ht="21.75" customHeight="1">
      <c r="A401" s="379"/>
      <c r="B401" s="369"/>
      <c r="C401" s="369"/>
      <c r="D401" s="380"/>
      <c r="E401" s="380"/>
    </row>
    <row r="402" spans="1:5" ht="21.75" customHeight="1">
      <c r="A402" s="379"/>
      <c r="B402" s="369"/>
      <c r="C402" s="369"/>
      <c r="D402" s="380"/>
      <c r="E402" s="380"/>
    </row>
    <row r="403" spans="1:5" ht="21.75" customHeight="1">
      <c r="A403" s="379"/>
      <c r="B403" s="369"/>
      <c r="C403" s="369"/>
      <c r="D403" s="380"/>
      <c r="E403" s="380"/>
    </row>
    <row r="404" spans="1:5" ht="21.75" customHeight="1">
      <c r="A404" s="379"/>
      <c r="B404" s="369"/>
      <c r="C404" s="369"/>
      <c r="D404" s="380"/>
      <c r="E404" s="380"/>
    </row>
    <row r="405" spans="1:5" ht="21.75" customHeight="1">
      <c r="A405" s="379"/>
      <c r="B405" s="369"/>
      <c r="C405" s="369"/>
      <c r="D405" s="380"/>
      <c r="E405" s="380"/>
    </row>
    <row r="406" spans="1:5" ht="21.75" customHeight="1">
      <c r="A406" s="379"/>
      <c r="B406" s="369"/>
      <c r="C406" s="369"/>
      <c r="D406" s="380"/>
      <c r="E406" s="380"/>
    </row>
    <row r="407" spans="1:5" ht="21.75" customHeight="1">
      <c r="A407" s="379"/>
      <c r="B407" s="369"/>
      <c r="C407" s="369"/>
      <c r="D407" s="380"/>
      <c r="E407" s="380"/>
    </row>
    <row r="408" spans="1:5" ht="21.75" customHeight="1">
      <c r="A408" s="379"/>
      <c r="B408" s="369"/>
      <c r="C408" s="369"/>
      <c r="D408" s="380"/>
      <c r="E408" s="380"/>
    </row>
    <row r="409" spans="1:5" ht="21.75" customHeight="1">
      <c r="A409" s="379"/>
      <c r="B409" s="369"/>
      <c r="C409" s="369"/>
      <c r="D409" s="380"/>
      <c r="E409" s="380"/>
    </row>
    <row r="410" spans="1:5" ht="21.75" customHeight="1">
      <c r="A410" s="379"/>
      <c r="B410" s="369"/>
      <c r="C410" s="369"/>
      <c r="D410" s="380"/>
      <c r="E410" s="380"/>
    </row>
    <row r="411" spans="1:5" ht="21.75" customHeight="1">
      <c r="A411" s="379"/>
      <c r="B411" s="369"/>
      <c r="C411" s="369"/>
      <c r="D411" s="380"/>
      <c r="E411" s="380"/>
    </row>
    <row r="412" spans="1:5" ht="21.75" customHeight="1">
      <c r="A412" s="379"/>
      <c r="B412" s="369"/>
      <c r="C412" s="369"/>
      <c r="D412" s="380"/>
      <c r="E412" s="380"/>
    </row>
    <row r="413" spans="1:5" ht="21.75" customHeight="1">
      <c r="A413" s="379"/>
      <c r="B413" s="369"/>
      <c r="C413" s="369"/>
      <c r="D413" s="380"/>
      <c r="E413" s="380"/>
    </row>
    <row r="414" spans="1:5" ht="21.75" customHeight="1">
      <c r="A414" s="379"/>
      <c r="B414" s="369"/>
      <c r="C414" s="369"/>
      <c r="D414" s="380"/>
      <c r="E414" s="380"/>
    </row>
    <row r="415" spans="1:5" ht="21.75" customHeight="1">
      <c r="A415" s="379"/>
      <c r="B415" s="369"/>
      <c r="C415" s="369"/>
      <c r="D415" s="380"/>
      <c r="E415" s="380"/>
    </row>
    <row r="416" spans="1:5" ht="21.75" customHeight="1">
      <c r="A416" s="379"/>
      <c r="B416" s="369"/>
      <c r="C416" s="369"/>
      <c r="D416" s="380"/>
      <c r="E416" s="380"/>
    </row>
    <row r="417" spans="1:5" ht="21.75" customHeight="1">
      <c r="A417" s="379"/>
      <c r="B417" s="369"/>
      <c r="C417" s="369"/>
      <c r="D417" s="380"/>
      <c r="E417" s="380"/>
    </row>
    <row r="418" spans="1:5" ht="21.75" customHeight="1">
      <c r="A418" s="379"/>
      <c r="B418" s="369"/>
      <c r="C418" s="369"/>
      <c r="D418" s="380"/>
      <c r="E418" s="380"/>
    </row>
    <row r="419" spans="1:5" ht="21.75" customHeight="1">
      <c r="A419" s="379"/>
      <c r="B419" s="369"/>
      <c r="C419" s="369"/>
      <c r="D419" s="380"/>
      <c r="E419" s="380"/>
    </row>
    <row r="420" spans="1:5" ht="21.75" customHeight="1">
      <c r="A420" s="379"/>
      <c r="B420" s="369"/>
      <c r="C420" s="369"/>
      <c r="D420" s="380"/>
      <c r="E420" s="380"/>
    </row>
    <row r="421" spans="1:5" ht="21.75" customHeight="1">
      <c r="A421" s="379"/>
      <c r="B421" s="369"/>
      <c r="C421" s="369"/>
      <c r="D421" s="380"/>
      <c r="E421" s="380"/>
    </row>
    <row r="422" spans="1:5" ht="21.75" customHeight="1">
      <c r="A422" s="379"/>
      <c r="B422" s="369"/>
      <c r="C422" s="369"/>
      <c r="D422" s="380"/>
      <c r="E422" s="380"/>
    </row>
    <row r="423" spans="1:5" ht="21.75" customHeight="1">
      <c r="A423" s="379"/>
      <c r="B423" s="369"/>
      <c r="C423" s="369"/>
      <c r="D423" s="380"/>
      <c r="E423" s="380"/>
    </row>
    <row r="424" spans="1:5" ht="21.75" customHeight="1">
      <c r="A424" s="379"/>
      <c r="B424" s="369"/>
      <c r="C424" s="369"/>
      <c r="D424" s="380"/>
      <c r="E424" s="380"/>
    </row>
    <row r="425" spans="1:5" ht="21.75" customHeight="1">
      <c r="A425" s="379"/>
      <c r="B425" s="369"/>
      <c r="C425" s="369"/>
      <c r="D425" s="380"/>
      <c r="E425" s="380"/>
    </row>
    <row r="426" spans="1:5" ht="21.75" customHeight="1">
      <c r="A426" s="379"/>
      <c r="B426" s="369"/>
      <c r="C426" s="369"/>
      <c r="D426" s="380"/>
      <c r="E426" s="380"/>
    </row>
    <row r="427" spans="1:5" ht="21.75" customHeight="1">
      <c r="A427" s="379"/>
      <c r="B427" s="369"/>
      <c r="C427" s="369"/>
      <c r="D427" s="380"/>
      <c r="E427" s="380"/>
    </row>
    <row r="428" spans="1:5" ht="21.75" customHeight="1">
      <c r="A428" s="379"/>
      <c r="B428" s="369"/>
      <c r="C428" s="369"/>
      <c r="D428" s="380"/>
      <c r="E428" s="380"/>
    </row>
    <row r="429" spans="1:5" ht="21.75" customHeight="1">
      <c r="A429" s="379"/>
      <c r="B429" s="369"/>
      <c r="C429" s="369"/>
      <c r="D429" s="380"/>
      <c r="E429" s="380"/>
    </row>
    <row r="430" spans="1:5" ht="21.75" customHeight="1">
      <c r="A430" s="379"/>
      <c r="B430" s="369"/>
      <c r="C430" s="369"/>
      <c r="D430" s="380"/>
      <c r="E430" s="380"/>
    </row>
    <row r="431" spans="1:5" ht="21.75" customHeight="1">
      <c r="A431" s="379"/>
      <c r="B431" s="369"/>
      <c r="C431" s="369"/>
      <c r="D431" s="380"/>
      <c r="E431" s="380"/>
    </row>
    <row r="432" spans="1:5" ht="21.75" customHeight="1">
      <c r="A432" s="379"/>
      <c r="B432" s="369"/>
      <c r="C432" s="369"/>
      <c r="D432" s="380"/>
      <c r="E432" s="380"/>
    </row>
    <row r="433" spans="1:5" ht="21.75" customHeight="1">
      <c r="A433" s="379"/>
      <c r="B433" s="369"/>
      <c r="C433" s="369"/>
      <c r="D433" s="380"/>
      <c r="E433" s="380"/>
    </row>
    <row r="434" spans="1:5" ht="21.75" customHeight="1">
      <c r="A434" s="379"/>
      <c r="B434" s="369"/>
      <c r="C434" s="369"/>
      <c r="D434" s="380"/>
      <c r="E434" s="380"/>
    </row>
    <row r="435" spans="1:5" ht="21.75" customHeight="1">
      <c r="A435" s="379"/>
      <c r="B435" s="369"/>
      <c r="C435" s="369"/>
      <c r="D435" s="380"/>
      <c r="E435" s="380"/>
    </row>
    <row r="436" spans="1:5" ht="21.75" customHeight="1">
      <c r="A436" s="379"/>
      <c r="B436" s="369"/>
      <c r="C436" s="369"/>
      <c r="D436" s="380"/>
      <c r="E436" s="380"/>
    </row>
    <row r="437" spans="1:5" ht="21.75" customHeight="1">
      <c r="A437" s="379"/>
      <c r="B437" s="369"/>
      <c r="C437" s="369"/>
      <c r="D437" s="380"/>
      <c r="E437" s="380"/>
    </row>
    <row r="438" spans="1:5" ht="21.75" customHeight="1">
      <c r="A438" s="379"/>
      <c r="B438" s="369"/>
      <c r="C438" s="369"/>
      <c r="D438" s="380"/>
      <c r="E438" s="380"/>
    </row>
    <row r="439" spans="1:5" ht="21.75" customHeight="1">
      <c r="A439" s="379"/>
      <c r="B439" s="369"/>
      <c r="C439" s="369"/>
      <c r="D439" s="380"/>
      <c r="E439" s="380"/>
    </row>
    <row r="440" spans="1:5" ht="21.75" customHeight="1">
      <c r="A440" s="379"/>
      <c r="B440" s="369"/>
      <c r="C440" s="369"/>
      <c r="D440" s="380"/>
      <c r="E440" s="380"/>
    </row>
    <row r="441" spans="1:5" ht="21.75" customHeight="1">
      <c r="A441" s="379"/>
      <c r="B441" s="369"/>
      <c r="C441" s="369"/>
      <c r="D441" s="380"/>
      <c r="E441" s="380"/>
    </row>
    <row r="442" spans="1:5" ht="21.75" customHeight="1">
      <c r="A442" s="379"/>
      <c r="B442" s="369"/>
      <c r="C442" s="369"/>
      <c r="D442" s="380"/>
      <c r="E442" s="380"/>
    </row>
    <row r="443" spans="1:5" ht="21.75" customHeight="1">
      <c r="A443" s="379"/>
      <c r="B443" s="369"/>
      <c r="C443" s="369"/>
      <c r="D443" s="380"/>
      <c r="E443" s="380"/>
    </row>
    <row r="444" spans="1:5" ht="21.75" customHeight="1">
      <c r="A444" s="379"/>
      <c r="B444" s="369"/>
      <c r="C444" s="369"/>
      <c r="D444" s="380"/>
      <c r="E444" s="380"/>
    </row>
    <row r="445" spans="1:5" ht="21.75" customHeight="1">
      <c r="A445" s="379"/>
      <c r="B445" s="369"/>
      <c r="C445" s="369"/>
      <c r="D445" s="380"/>
      <c r="E445" s="380"/>
    </row>
    <row r="446" spans="1:5" ht="21.75" customHeight="1">
      <c r="A446" s="379"/>
      <c r="B446" s="369"/>
      <c r="C446" s="369"/>
      <c r="D446" s="380"/>
      <c r="E446" s="380"/>
    </row>
    <row r="447" spans="1:5" ht="21.75" customHeight="1">
      <c r="A447" s="379"/>
      <c r="B447" s="369"/>
      <c r="C447" s="369"/>
      <c r="D447" s="380"/>
      <c r="E447" s="380"/>
    </row>
    <row r="448" spans="1:5" ht="21.75" customHeight="1">
      <c r="A448" s="379"/>
      <c r="B448" s="369"/>
      <c r="C448" s="369"/>
      <c r="D448" s="380"/>
      <c r="E448" s="380"/>
    </row>
    <row r="449" spans="1:5" ht="21.75" customHeight="1">
      <c r="A449" s="379"/>
      <c r="B449" s="369"/>
      <c r="C449" s="369"/>
      <c r="D449" s="380"/>
      <c r="E449" s="380"/>
    </row>
    <row r="450" spans="1:5" ht="21.75" customHeight="1">
      <c r="A450" s="379"/>
      <c r="B450" s="369"/>
      <c r="C450" s="369"/>
      <c r="D450" s="380"/>
      <c r="E450" s="380"/>
    </row>
    <row r="451" spans="1:5" ht="21.75" customHeight="1">
      <c r="A451" s="379"/>
      <c r="B451" s="369"/>
      <c r="C451" s="369"/>
      <c r="D451" s="380"/>
      <c r="E451" s="380"/>
    </row>
    <row r="452" spans="1:5" ht="21.75" customHeight="1">
      <c r="A452" s="379"/>
      <c r="B452" s="369"/>
      <c r="C452" s="369"/>
      <c r="D452" s="380"/>
      <c r="E452" s="380"/>
    </row>
    <row r="453" spans="1:5" ht="21.75" customHeight="1">
      <c r="A453" s="379"/>
      <c r="B453" s="369"/>
      <c r="C453" s="369"/>
      <c r="D453" s="380"/>
      <c r="E453" s="380"/>
    </row>
    <row r="454" spans="1:5" ht="21.75" customHeight="1">
      <c r="A454" s="379"/>
      <c r="B454" s="369"/>
      <c r="C454" s="369"/>
      <c r="D454" s="380"/>
      <c r="E454" s="380"/>
    </row>
    <row r="455" spans="1:5" ht="21.75" customHeight="1">
      <c r="A455" s="379"/>
      <c r="B455" s="369"/>
      <c r="C455" s="369"/>
      <c r="D455" s="380"/>
      <c r="E455" s="380"/>
    </row>
    <row r="456" spans="1:5" ht="21.75" customHeight="1">
      <c r="A456" s="379"/>
      <c r="B456" s="369"/>
      <c r="C456" s="369"/>
      <c r="D456" s="380"/>
      <c r="E456" s="380"/>
    </row>
    <row r="457" spans="1:5" ht="21.75" customHeight="1">
      <c r="A457" s="379"/>
      <c r="B457" s="369"/>
      <c r="C457" s="369"/>
      <c r="D457" s="380"/>
      <c r="E457" s="380"/>
    </row>
    <row r="458" spans="1:5" ht="21.75" customHeight="1">
      <c r="A458" s="379"/>
      <c r="B458" s="369"/>
      <c r="C458" s="369"/>
      <c r="D458" s="380"/>
      <c r="E458" s="380"/>
    </row>
    <row r="459" spans="1:5" ht="21.75" customHeight="1">
      <c r="A459" s="379"/>
      <c r="B459" s="369"/>
      <c r="C459" s="369"/>
      <c r="D459" s="380"/>
      <c r="E459" s="380"/>
    </row>
    <row r="460" spans="1:5" ht="21.75" customHeight="1">
      <c r="A460" s="379"/>
      <c r="B460" s="369"/>
      <c r="C460" s="369"/>
      <c r="D460" s="380"/>
      <c r="E460" s="380"/>
    </row>
    <row r="461" spans="1:5" ht="21.75" customHeight="1">
      <c r="A461" s="379"/>
      <c r="B461" s="369"/>
      <c r="C461" s="369"/>
      <c r="D461" s="380"/>
      <c r="E461" s="380"/>
    </row>
    <row r="462" spans="1:5" ht="21.75" customHeight="1">
      <c r="A462" s="379"/>
      <c r="B462" s="369"/>
      <c r="C462" s="369"/>
      <c r="D462" s="380"/>
      <c r="E462" s="380"/>
    </row>
    <row r="463" spans="1:5" ht="21.75" customHeight="1">
      <c r="A463" s="379"/>
      <c r="B463" s="369"/>
      <c r="C463" s="369"/>
      <c r="D463" s="380"/>
      <c r="E463" s="380"/>
    </row>
    <row r="464" spans="1:5" ht="21.75" customHeight="1">
      <c r="A464" s="379"/>
      <c r="B464" s="369"/>
      <c r="C464" s="369"/>
      <c r="D464" s="380"/>
      <c r="E464" s="380"/>
    </row>
    <row r="465" spans="1:5" ht="21.75" customHeight="1">
      <c r="A465" s="379"/>
      <c r="B465" s="369"/>
      <c r="C465" s="369"/>
      <c r="D465" s="380"/>
      <c r="E465" s="380"/>
    </row>
    <row r="466" spans="1:5" ht="21.75" customHeight="1">
      <c r="A466" s="379"/>
      <c r="B466" s="369"/>
      <c r="C466" s="369"/>
      <c r="D466" s="380"/>
      <c r="E466" s="380"/>
    </row>
    <row r="467" spans="1:5" ht="21.75" customHeight="1">
      <c r="A467" s="379"/>
      <c r="B467" s="369"/>
      <c r="C467" s="369"/>
      <c r="D467" s="380"/>
      <c r="E467" s="380"/>
    </row>
    <row r="468" spans="1:5" ht="21.75" customHeight="1">
      <c r="A468" s="379"/>
      <c r="B468" s="369"/>
      <c r="C468" s="369"/>
      <c r="D468" s="380"/>
      <c r="E468" s="380"/>
    </row>
    <row r="469" spans="1:5" ht="21.75" customHeight="1">
      <c r="A469" s="379"/>
      <c r="B469" s="369"/>
      <c r="C469" s="369"/>
      <c r="D469" s="380"/>
      <c r="E469" s="380"/>
    </row>
    <row r="470" spans="1:5" ht="21.75" customHeight="1">
      <c r="A470" s="379"/>
      <c r="B470" s="369"/>
      <c r="C470" s="369"/>
      <c r="D470" s="380"/>
      <c r="E470" s="380"/>
    </row>
    <row r="471" spans="1:5" ht="21.75" customHeight="1">
      <c r="A471" s="379"/>
      <c r="B471" s="369"/>
      <c r="C471" s="369"/>
      <c r="D471" s="380"/>
      <c r="E471" s="380"/>
    </row>
    <row r="472" spans="1:5" ht="21.75" customHeight="1">
      <c r="A472" s="379"/>
      <c r="B472" s="369"/>
      <c r="C472" s="369"/>
      <c r="D472" s="380"/>
      <c r="E472" s="380"/>
    </row>
    <row r="473" spans="1:5" ht="21.75" customHeight="1">
      <c r="A473" s="379"/>
      <c r="B473" s="369"/>
      <c r="C473" s="369"/>
      <c r="D473" s="380"/>
      <c r="E473" s="380"/>
    </row>
    <row r="474" spans="1:5" ht="21.75" customHeight="1">
      <c r="A474" s="379"/>
      <c r="B474" s="369"/>
      <c r="C474" s="369"/>
      <c r="D474" s="380"/>
      <c r="E474" s="380"/>
    </row>
    <row r="475" spans="1:5" ht="21.75" customHeight="1">
      <c r="A475" s="379"/>
      <c r="B475" s="369"/>
      <c r="C475" s="369"/>
      <c r="D475" s="380"/>
      <c r="E475" s="380"/>
    </row>
    <row r="476" spans="1:5" ht="21.75" customHeight="1">
      <c r="A476" s="379"/>
      <c r="B476" s="369"/>
      <c r="C476" s="369"/>
      <c r="D476" s="380"/>
      <c r="E476" s="380"/>
    </row>
    <row r="477" spans="1:5" ht="21.75" customHeight="1">
      <c r="A477" s="379"/>
      <c r="B477" s="369"/>
      <c r="C477" s="369"/>
      <c r="D477" s="380"/>
      <c r="E477" s="380"/>
    </row>
    <row r="478" spans="1:5" ht="21.75" customHeight="1">
      <c r="A478" s="379"/>
      <c r="B478" s="369"/>
      <c r="C478" s="369"/>
      <c r="D478" s="380"/>
      <c r="E478" s="380"/>
    </row>
    <row r="479" spans="1:5" ht="21.75" customHeight="1">
      <c r="A479" s="379"/>
      <c r="B479" s="369"/>
      <c r="C479" s="369"/>
      <c r="D479" s="380"/>
      <c r="E479" s="380"/>
    </row>
    <row r="480" spans="1:5" ht="21.75" customHeight="1">
      <c r="A480" s="379"/>
      <c r="B480" s="369"/>
      <c r="C480" s="369"/>
      <c r="D480" s="380"/>
      <c r="E480" s="380"/>
    </row>
    <row r="481" spans="1:5" ht="21.75" customHeight="1">
      <c r="A481" s="379"/>
      <c r="B481" s="369"/>
      <c r="C481" s="369"/>
      <c r="D481" s="380"/>
      <c r="E481" s="380"/>
    </row>
    <row r="482" spans="1:5" ht="21.75" customHeight="1">
      <c r="A482" s="379"/>
      <c r="B482" s="369"/>
      <c r="C482" s="369"/>
      <c r="D482" s="380"/>
      <c r="E482" s="380"/>
    </row>
    <row r="483" spans="1:5" ht="21.75" customHeight="1">
      <c r="A483" s="379"/>
      <c r="B483" s="369"/>
      <c r="C483" s="369"/>
      <c r="D483" s="380"/>
      <c r="E483" s="380"/>
    </row>
    <row r="484" spans="1:5" ht="21.75" customHeight="1">
      <c r="A484" s="379"/>
      <c r="B484" s="369"/>
      <c r="C484" s="369"/>
      <c r="D484" s="380"/>
      <c r="E484" s="380"/>
    </row>
    <row r="485" spans="1:5" ht="21.75" customHeight="1">
      <c r="A485" s="379"/>
      <c r="B485" s="369"/>
      <c r="C485" s="369"/>
      <c r="D485" s="380"/>
      <c r="E485" s="380"/>
    </row>
    <row r="486" spans="1:5" ht="21.75" customHeight="1">
      <c r="A486" s="379"/>
      <c r="B486" s="369"/>
      <c r="C486" s="369"/>
      <c r="D486" s="380"/>
      <c r="E486" s="380"/>
    </row>
    <row r="487" spans="1:5" ht="21.75" customHeight="1">
      <c r="A487" s="379"/>
      <c r="B487" s="369"/>
      <c r="C487" s="369"/>
      <c r="D487" s="380"/>
      <c r="E487" s="380"/>
    </row>
    <row r="488" spans="1:5" ht="21.75" customHeight="1">
      <c r="A488" s="379"/>
      <c r="B488" s="369"/>
      <c r="C488" s="369"/>
      <c r="D488" s="380"/>
      <c r="E488" s="380"/>
    </row>
    <row r="489" spans="1:5" ht="21.75" customHeight="1">
      <c r="A489" s="379"/>
      <c r="B489" s="369"/>
      <c r="C489" s="369"/>
      <c r="D489" s="380"/>
      <c r="E489" s="380"/>
    </row>
    <row r="490" spans="1:5" ht="21.75" customHeight="1">
      <c r="A490" s="379"/>
      <c r="B490" s="369"/>
      <c r="C490" s="369"/>
      <c r="D490" s="380"/>
      <c r="E490" s="380"/>
    </row>
    <row r="491" spans="1:5" ht="21.75" customHeight="1">
      <c r="A491" s="379"/>
      <c r="B491" s="369"/>
      <c r="C491" s="369"/>
      <c r="D491" s="380"/>
      <c r="E491" s="380"/>
    </row>
    <row r="492" spans="1:5" ht="21.75" customHeight="1">
      <c r="A492" s="379"/>
      <c r="B492" s="369"/>
      <c r="C492" s="369"/>
      <c r="D492" s="380"/>
      <c r="E492" s="380"/>
    </row>
    <row r="493" spans="1:5" ht="21.75" customHeight="1">
      <c r="A493" s="379"/>
      <c r="B493" s="369"/>
      <c r="C493" s="369"/>
      <c r="D493" s="380"/>
      <c r="E493" s="380"/>
    </row>
    <row r="494" spans="1:5" ht="21.75" customHeight="1">
      <c r="A494" s="379"/>
      <c r="B494" s="369"/>
      <c r="C494" s="369"/>
      <c r="D494" s="380"/>
      <c r="E494" s="380"/>
    </row>
    <row r="495" spans="1:5" ht="21.75" customHeight="1">
      <c r="A495" s="379"/>
      <c r="B495" s="369"/>
      <c r="C495" s="369"/>
      <c r="D495" s="380"/>
      <c r="E495" s="380"/>
    </row>
    <row r="496" spans="1:5" ht="21.75" customHeight="1">
      <c r="A496" s="379"/>
      <c r="B496" s="369"/>
      <c r="C496" s="369"/>
      <c r="D496" s="380"/>
      <c r="E496" s="380"/>
    </row>
    <row r="497" spans="1:5" ht="21.75" customHeight="1">
      <c r="A497" s="379"/>
      <c r="B497" s="369"/>
      <c r="C497" s="369"/>
      <c r="D497" s="380"/>
      <c r="E497" s="380"/>
    </row>
    <row r="498" spans="1:5" ht="21.75" customHeight="1">
      <c r="A498" s="379"/>
      <c r="B498" s="369"/>
      <c r="C498" s="369"/>
      <c r="D498" s="380"/>
      <c r="E498" s="380"/>
    </row>
    <row r="499" spans="1:5" ht="21.75" customHeight="1">
      <c r="A499" s="379"/>
      <c r="B499" s="369"/>
      <c r="C499" s="369"/>
      <c r="D499" s="380"/>
      <c r="E499" s="380"/>
    </row>
    <row r="500" spans="1:5" ht="21.75" customHeight="1">
      <c r="A500" s="379"/>
      <c r="B500" s="369"/>
      <c r="C500" s="369"/>
      <c r="D500" s="380"/>
      <c r="E500" s="380"/>
    </row>
    <row r="501" spans="1:5" ht="21.75" customHeight="1">
      <c r="A501" s="379"/>
      <c r="B501" s="369"/>
      <c r="C501" s="369"/>
      <c r="D501" s="380"/>
      <c r="E501" s="380"/>
    </row>
    <row r="502" spans="1:5" ht="21.75" customHeight="1">
      <c r="A502" s="379"/>
      <c r="B502" s="369"/>
      <c r="C502" s="369"/>
      <c r="D502" s="380"/>
      <c r="E502" s="380"/>
    </row>
    <row r="503" spans="1:5" ht="21.75" customHeight="1">
      <c r="A503" s="379"/>
      <c r="B503" s="369"/>
      <c r="C503" s="369"/>
      <c r="D503" s="380"/>
      <c r="E503" s="380"/>
    </row>
    <row r="504" spans="1:5" ht="21.75" customHeight="1">
      <c r="A504" s="379"/>
      <c r="B504" s="369"/>
      <c r="C504" s="369"/>
      <c r="D504" s="380"/>
      <c r="E504" s="380"/>
    </row>
    <row r="505" spans="1:5" ht="21.75" customHeight="1">
      <c r="A505" s="379"/>
      <c r="B505" s="369"/>
      <c r="C505" s="369"/>
      <c r="D505" s="380"/>
      <c r="E505" s="380"/>
    </row>
    <row r="506" spans="1:5" ht="21.75" customHeight="1">
      <c r="A506" s="379"/>
      <c r="B506" s="369"/>
      <c r="C506" s="369"/>
      <c r="D506" s="380"/>
      <c r="E506" s="380"/>
    </row>
    <row r="507" spans="1:5" ht="21.75" customHeight="1">
      <c r="A507" s="379"/>
      <c r="B507" s="369"/>
      <c r="C507" s="369"/>
      <c r="D507" s="380"/>
      <c r="E507" s="380"/>
    </row>
    <row r="508" spans="1:5" ht="21.75" customHeight="1">
      <c r="A508" s="379"/>
      <c r="B508" s="369"/>
      <c r="C508" s="369"/>
      <c r="D508" s="380"/>
      <c r="E508" s="380"/>
    </row>
    <row r="509" spans="1:5" ht="21.75" customHeight="1">
      <c r="A509" s="379"/>
      <c r="B509" s="369"/>
      <c r="C509" s="369"/>
      <c r="D509" s="380"/>
      <c r="E509" s="380"/>
    </row>
    <row r="510" spans="1:5" ht="21.75" customHeight="1">
      <c r="A510" s="379"/>
      <c r="B510" s="369"/>
      <c r="C510" s="369"/>
      <c r="D510" s="380"/>
      <c r="E510" s="380"/>
    </row>
    <row r="511" spans="1:5" ht="21.75" customHeight="1">
      <c r="A511" s="379"/>
      <c r="B511" s="369"/>
      <c r="C511" s="369"/>
      <c r="D511" s="380"/>
      <c r="E511" s="380"/>
    </row>
    <row r="512" spans="1:5" ht="21.75" customHeight="1">
      <c r="A512" s="379"/>
      <c r="B512" s="369"/>
      <c r="C512" s="369"/>
      <c r="D512" s="380"/>
      <c r="E512" s="380"/>
    </row>
    <row r="513" spans="1:5" ht="21.75" customHeight="1">
      <c r="A513" s="379"/>
      <c r="B513" s="369"/>
      <c r="C513" s="369"/>
      <c r="D513" s="380"/>
      <c r="E513" s="380"/>
    </row>
    <row r="514" spans="1:5" ht="21.75" customHeight="1">
      <c r="A514" s="379"/>
      <c r="B514" s="369"/>
      <c r="C514" s="369"/>
      <c r="D514" s="380"/>
      <c r="E514" s="380"/>
    </row>
    <row r="515" spans="1:5" ht="21.75" customHeight="1">
      <c r="A515" s="379"/>
      <c r="B515" s="369"/>
      <c r="C515" s="369"/>
      <c r="D515" s="380"/>
      <c r="E515" s="380"/>
    </row>
    <row r="516" spans="1:5" ht="21.75" customHeight="1">
      <c r="A516" s="379"/>
      <c r="B516" s="369"/>
      <c r="C516" s="369"/>
      <c r="D516" s="380"/>
      <c r="E516" s="380"/>
    </row>
    <row r="517" spans="1:5" ht="21.75" customHeight="1">
      <c r="A517" s="379"/>
      <c r="B517" s="369"/>
      <c r="C517" s="369"/>
      <c r="D517" s="380"/>
      <c r="E517" s="380"/>
    </row>
    <row r="518" spans="1:5" ht="21.75" customHeight="1">
      <c r="A518" s="379"/>
      <c r="B518" s="369"/>
      <c r="C518" s="369"/>
      <c r="D518" s="380"/>
      <c r="E518" s="380"/>
    </row>
    <row r="519" spans="1:5" ht="21.75" customHeight="1">
      <c r="A519" s="379"/>
      <c r="B519" s="369"/>
      <c r="C519" s="369"/>
      <c r="D519" s="380"/>
      <c r="E519" s="380"/>
    </row>
    <row r="520" spans="1:5" ht="21.75" customHeight="1">
      <c r="A520" s="379"/>
      <c r="B520" s="369"/>
      <c r="C520" s="369"/>
      <c r="D520" s="380"/>
      <c r="E520" s="380"/>
    </row>
    <row r="521" spans="1:5" ht="21.75" customHeight="1">
      <c r="A521" s="379"/>
      <c r="B521" s="369"/>
      <c r="C521" s="369"/>
      <c r="D521" s="380"/>
      <c r="E521" s="380"/>
    </row>
    <row r="522" spans="1:5" ht="21.75" customHeight="1">
      <c r="A522" s="379"/>
      <c r="B522" s="369"/>
      <c r="C522" s="369"/>
      <c r="D522" s="380"/>
      <c r="E522" s="380"/>
    </row>
    <row r="523" spans="1:5" ht="21.75" customHeight="1">
      <c r="A523" s="379"/>
      <c r="B523" s="369"/>
      <c r="C523" s="369"/>
      <c r="D523" s="380"/>
      <c r="E523" s="380"/>
    </row>
    <row r="524" spans="1:5" ht="21.75" customHeight="1">
      <c r="A524" s="379"/>
      <c r="B524" s="369"/>
      <c r="C524" s="369"/>
      <c r="D524" s="380"/>
      <c r="E524" s="380"/>
    </row>
    <row r="525" spans="1:5" ht="21.75" customHeight="1">
      <c r="A525" s="379"/>
      <c r="B525" s="369"/>
      <c r="C525" s="369"/>
      <c r="D525" s="380"/>
      <c r="E525" s="380"/>
    </row>
    <row r="526" spans="1:5" ht="21.75" customHeight="1">
      <c r="A526" s="379"/>
      <c r="B526" s="369"/>
      <c r="C526" s="369"/>
      <c r="D526" s="380"/>
      <c r="E526" s="380"/>
    </row>
    <row r="527" spans="1:5" ht="21.75" customHeight="1">
      <c r="A527" s="379"/>
      <c r="B527" s="369"/>
      <c r="C527" s="369"/>
      <c r="D527" s="380"/>
      <c r="E527" s="380"/>
    </row>
    <row r="528" spans="1:5" ht="21.75" customHeight="1">
      <c r="A528" s="379"/>
      <c r="B528" s="369"/>
      <c r="C528" s="369"/>
      <c r="D528" s="380"/>
      <c r="E528" s="380"/>
    </row>
    <row r="529" spans="1:5" ht="21.75" customHeight="1">
      <c r="A529" s="379"/>
      <c r="B529" s="369"/>
      <c r="C529" s="369"/>
      <c r="D529" s="380"/>
      <c r="E529" s="380"/>
    </row>
    <row r="530" spans="1:5" ht="21.75" customHeight="1">
      <c r="A530" s="379"/>
      <c r="B530" s="369"/>
      <c r="C530" s="369"/>
      <c r="D530" s="380"/>
      <c r="E530" s="380"/>
    </row>
    <row r="531" spans="1:5" ht="21.75" customHeight="1">
      <c r="A531" s="379"/>
      <c r="B531" s="369"/>
      <c r="C531" s="369"/>
      <c r="D531" s="380"/>
      <c r="E531" s="380"/>
    </row>
    <row r="532" spans="1:5" ht="21.75" customHeight="1">
      <c r="A532" s="379"/>
      <c r="B532" s="369"/>
      <c r="C532" s="369"/>
      <c r="D532" s="380"/>
      <c r="E532" s="380"/>
    </row>
    <row r="533" spans="1:5" ht="21.75" customHeight="1">
      <c r="A533" s="379"/>
      <c r="B533" s="369"/>
      <c r="C533" s="369"/>
      <c r="D533" s="380"/>
      <c r="E533" s="380"/>
    </row>
    <row r="534" spans="1:5" ht="21.75" customHeight="1">
      <c r="A534" s="379"/>
      <c r="B534" s="369"/>
      <c r="C534" s="369"/>
      <c r="D534" s="380"/>
      <c r="E534" s="380"/>
    </row>
    <row r="535" spans="1:5" ht="21.75" customHeight="1">
      <c r="A535" s="379"/>
      <c r="B535" s="369"/>
      <c r="C535" s="369"/>
      <c r="D535" s="380"/>
      <c r="E535" s="380"/>
    </row>
    <row r="536" spans="1:5" ht="21.75" customHeight="1">
      <c r="A536" s="379"/>
      <c r="B536" s="369"/>
      <c r="C536" s="369"/>
      <c r="D536" s="380"/>
      <c r="E536" s="380"/>
    </row>
    <row r="537" spans="1:5" ht="21.75" customHeight="1">
      <c r="A537" s="379"/>
      <c r="B537" s="369"/>
      <c r="C537" s="369"/>
      <c r="D537" s="380"/>
      <c r="E537" s="380"/>
    </row>
    <row r="538" spans="1:5" ht="21.75" customHeight="1">
      <c r="A538" s="379"/>
      <c r="B538" s="369"/>
      <c r="C538" s="369"/>
      <c r="D538" s="380"/>
      <c r="E538" s="380"/>
    </row>
    <row r="539" spans="1:5" ht="21.75" customHeight="1">
      <c r="A539" s="379"/>
      <c r="B539" s="369"/>
      <c r="C539" s="369"/>
      <c r="D539" s="380"/>
      <c r="E539" s="380"/>
    </row>
    <row r="540" spans="1:5" ht="21.75" customHeight="1">
      <c r="A540" s="379"/>
      <c r="B540" s="369"/>
      <c r="C540" s="369"/>
      <c r="D540" s="380"/>
      <c r="E540" s="380"/>
    </row>
    <row r="541" spans="1:5" ht="21.75" customHeight="1">
      <c r="A541" s="379"/>
      <c r="B541" s="369"/>
      <c r="C541" s="369"/>
      <c r="D541" s="380"/>
      <c r="E541" s="380"/>
    </row>
    <row r="542" spans="1:5" ht="21.75" customHeight="1">
      <c r="A542" s="379"/>
      <c r="B542" s="369"/>
      <c r="C542" s="369"/>
      <c r="D542" s="380"/>
      <c r="E542" s="380"/>
    </row>
    <row r="543" spans="1:5" ht="21.75" customHeight="1">
      <c r="A543" s="379"/>
      <c r="B543" s="369"/>
      <c r="C543" s="369"/>
      <c r="D543" s="380"/>
      <c r="E543" s="380"/>
    </row>
    <row r="544" spans="1:5" ht="21.75" customHeight="1">
      <c r="A544" s="379"/>
      <c r="B544" s="369"/>
      <c r="C544" s="369"/>
      <c r="D544" s="380"/>
      <c r="E544" s="380"/>
    </row>
    <row r="545" spans="1:5" ht="21.75" customHeight="1">
      <c r="A545" s="379"/>
      <c r="B545" s="369"/>
      <c r="C545" s="369"/>
      <c r="D545" s="380"/>
      <c r="E545" s="380"/>
    </row>
    <row r="546" spans="1:5" ht="21.75" customHeight="1">
      <c r="A546" s="379"/>
      <c r="B546" s="369"/>
      <c r="C546" s="369"/>
      <c r="D546" s="380"/>
      <c r="E546" s="380"/>
    </row>
    <row r="547" spans="1:5" ht="21.75" customHeight="1">
      <c r="A547" s="379"/>
      <c r="B547" s="369"/>
      <c r="C547" s="369"/>
      <c r="D547" s="380"/>
      <c r="E547" s="380"/>
    </row>
    <row r="548" spans="1:5" ht="21.75" customHeight="1">
      <c r="A548" s="379"/>
      <c r="B548" s="369"/>
      <c r="C548" s="369"/>
      <c r="D548" s="380"/>
      <c r="E548" s="380"/>
    </row>
    <row r="549" spans="1:5" ht="21.75" customHeight="1">
      <c r="A549" s="379"/>
      <c r="B549" s="369"/>
      <c r="C549" s="369"/>
      <c r="D549" s="380"/>
      <c r="E549" s="380"/>
    </row>
    <row r="550" spans="1:5" ht="21.75" customHeight="1">
      <c r="A550" s="379"/>
      <c r="B550" s="369"/>
      <c r="C550" s="369"/>
      <c r="D550" s="380"/>
      <c r="E550" s="380"/>
    </row>
    <row r="551" spans="1:5" ht="21.75" customHeight="1">
      <c r="A551" s="379"/>
      <c r="B551" s="369"/>
      <c r="C551" s="369"/>
      <c r="D551" s="380"/>
      <c r="E551" s="380"/>
    </row>
    <row r="552" spans="1:5" ht="21.75" customHeight="1">
      <c r="A552" s="379"/>
      <c r="B552" s="369"/>
      <c r="C552" s="369"/>
      <c r="D552" s="380"/>
      <c r="E552" s="380"/>
    </row>
    <row r="553" spans="1:5" ht="21.75" customHeight="1">
      <c r="A553" s="379"/>
      <c r="B553" s="369"/>
      <c r="C553" s="369"/>
      <c r="D553" s="380"/>
      <c r="E553" s="380"/>
    </row>
    <row r="554" spans="1:5" ht="21.75" customHeight="1">
      <c r="A554" s="379"/>
      <c r="B554" s="369"/>
      <c r="C554" s="369"/>
      <c r="D554" s="380"/>
      <c r="E554" s="380"/>
    </row>
    <row r="555" spans="1:5" ht="21.75" customHeight="1">
      <c r="A555" s="379"/>
      <c r="B555" s="369"/>
      <c r="C555" s="369"/>
      <c r="D555" s="380"/>
      <c r="E555" s="380"/>
    </row>
    <row r="556" spans="1:5" ht="21.75" customHeight="1">
      <c r="A556" s="379"/>
      <c r="B556" s="369"/>
      <c r="C556" s="369"/>
      <c r="D556" s="380"/>
      <c r="E556" s="380"/>
    </row>
    <row r="557" spans="1:5" ht="21.75" customHeight="1">
      <c r="A557" s="379"/>
      <c r="B557" s="369"/>
      <c r="C557" s="369"/>
      <c r="D557" s="380"/>
      <c r="E557" s="380"/>
    </row>
    <row r="558" spans="1:5" ht="21.75" customHeight="1">
      <c r="A558" s="379"/>
      <c r="B558" s="369"/>
      <c r="C558" s="369"/>
      <c r="D558" s="380"/>
      <c r="E558" s="380"/>
    </row>
    <row r="559" spans="1:5" ht="21.75" customHeight="1">
      <c r="A559" s="379"/>
      <c r="B559" s="369"/>
      <c r="C559" s="369"/>
      <c r="D559" s="380"/>
      <c r="E559" s="380"/>
    </row>
    <row r="560" spans="1:5" ht="21.75" customHeight="1">
      <c r="A560" s="379"/>
      <c r="B560" s="369"/>
      <c r="C560" s="369"/>
      <c r="D560" s="380"/>
      <c r="E560" s="380"/>
    </row>
    <row r="561" spans="1:5" ht="21.75" customHeight="1">
      <c r="A561" s="379"/>
      <c r="B561" s="369"/>
      <c r="C561" s="369"/>
      <c r="D561" s="380"/>
      <c r="E561" s="380"/>
    </row>
    <row r="562" spans="1:5" ht="21.75" customHeight="1">
      <c r="A562" s="379"/>
      <c r="B562" s="369"/>
      <c r="C562" s="369"/>
      <c r="D562" s="380"/>
      <c r="E562" s="380"/>
    </row>
    <row r="563" spans="1:5" ht="21.75" customHeight="1">
      <c r="A563" s="379"/>
      <c r="B563" s="369"/>
      <c r="C563" s="369"/>
      <c r="D563" s="380"/>
      <c r="E563" s="380"/>
    </row>
    <row r="564" spans="1:5" ht="21.75" customHeight="1">
      <c r="A564" s="379"/>
      <c r="B564" s="369"/>
      <c r="C564" s="369"/>
      <c r="D564" s="380"/>
      <c r="E564" s="380"/>
    </row>
    <row r="565" spans="1:5" ht="21.75" customHeight="1">
      <c r="A565" s="379"/>
      <c r="B565" s="369"/>
      <c r="C565" s="369"/>
      <c r="D565" s="380"/>
      <c r="E565" s="380"/>
    </row>
    <row r="566" spans="1:5" ht="21.75" customHeight="1">
      <c r="A566" s="379"/>
      <c r="B566" s="369"/>
      <c r="C566" s="369"/>
      <c r="D566" s="380"/>
      <c r="E566" s="380"/>
    </row>
    <row r="567" spans="1:5" ht="21.75" customHeight="1">
      <c r="A567" s="379"/>
      <c r="B567" s="369"/>
      <c r="C567" s="369"/>
      <c r="D567" s="380"/>
      <c r="E567" s="380"/>
    </row>
    <row r="568" spans="1:5" ht="21.75" customHeight="1">
      <c r="A568" s="379"/>
      <c r="B568" s="369"/>
      <c r="C568" s="369"/>
      <c r="D568" s="380"/>
      <c r="E568" s="380"/>
    </row>
    <row r="569" spans="1:5" ht="21.75" customHeight="1">
      <c r="A569" s="379"/>
      <c r="B569" s="369"/>
      <c r="C569" s="369"/>
      <c r="D569" s="380"/>
      <c r="E569" s="380"/>
    </row>
    <row r="570" spans="1:5" ht="21.75" customHeight="1">
      <c r="A570" s="379"/>
      <c r="B570" s="369"/>
      <c r="C570" s="369"/>
      <c r="D570" s="380"/>
      <c r="E570" s="380"/>
    </row>
    <row r="571" spans="1:5" ht="21.75" customHeight="1">
      <c r="A571" s="379"/>
      <c r="B571" s="369"/>
      <c r="C571" s="369"/>
      <c r="D571" s="380"/>
      <c r="E571" s="380"/>
    </row>
    <row r="572" spans="1:5" ht="21.75" customHeight="1">
      <c r="A572" s="379"/>
      <c r="B572" s="369"/>
      <c r="C572" s="369"/>
      <c r="D572" s="380"/>
      <c r="E572" s="380"/>
    </row>
    <row r="573" spans="1:5" ht="21.75" customHeight="1">
      <c r="A573" s="379"/>
      <c r="B573" s="369"/>
      <c r="C573" s="369"/>
      <c r="D573" s="380"/>
      <c r="E573" s="380"/>
    </row>
    <row r="574" spans="1:5" ht="21.75" customHeight="1">
      <c r="A574" s="379"/>
      <c r="B574" s="369"/>
      <c r="C574" s="369"/>
      <c r="D574" s="380"/>
      <c r="E574" s="380"/>
    </row>
    <row r="575" spans="1:5" ht="21.75" customHeight="1">
      <c r="A575" s="379"/>
      <c r="B575" s="369"/>
      <c r="C575" s="369"/>
      <c r="D575" s="380"/>
      <c r="E575" s="380"/>
    </row>
    <row r="576" spans="1:5" ht="21.75" customHeight="1">
      <c r="A576" s="379"/>
      <c r="B576" s="369"/>
      <c r="C576" s="369"/>
      <c r="D576" s="380"/>
      <c r="E576" s="380"/>
    </row>
    <row r="577" spans="1:5" ht="21.75" customHeight="1">
      <c r="A577" s="379"/>
      <c r="B577" s="369"/>
      <c r="C577" s="369"/>
      <c r="D577" s="380"/>
      <c r="E577" s="380"/>
    </row>
    <row r="578" spans="1:5" ht="21.75" customHeight="1">
      <c r="A578" s="379"/>
      <c r="B578" s="369"/>
      <c r="C578" s="369"/>
      <c r="D578" s="380"/>
      <c r="E578" s="380"/>
    </row>
    <row r="579" spans="1:5" ht="21.75" customHeight="1">
      <c r="A579" s="379"/>
      <c r="B579" s="369"/>
      <c r="C579" s="369"/>
      <c r="D579" s="380"/>
      <c r="E579" s="380"/>
    </row>
    <row r="580" spans="1:5" ht="21.75" customHeight="1">
      <c r="A580" s="379"/>
      <c r="B580" s="369"/>
      <c r="C580" s="369"/>
      <c r="D580" s="380"/>
      <c r="E580" s="380"/>
    </row>
    <row r="581" spans="1:5" ht="21.75" customHeight="1">
      <c r="A581" s="379"/>
      <c r="B581" s="369"/>
      <c r="C581" s="369"/>
      <c r="D581" s="380"/>
      <c r="E581" s="380"/>
    </row>
    <row r="582" spans="1:5" ht="21.75" customHeight="1">
      <c r="A582" s="379"/>
      <c r="B582" s="369"/>
      <c r="C582" s="369"/>
      <c r="D582" s="380"/>
      <c r="E582" s="380"/>
    </row>
    <row r="583" spans="1:5" ht="21.75" customHeight="1">
      <c r="A583" s="379"/>
      <c r="B583" s="369"/>
      <c r="C583" s="369"/>
      <c r="D583" s="380"/>
      <c r="E583" s="380"/>
    </row>
    <row r="584" spans="1:5" ht="21.75" customHeight="1">
      <c r="A584" s="379"/>
      <c r="B584" s="369"/>
      <c r="C584" s="369"/>
      <c r="D584" s="380"/>
      <c r="E584" s="380"/>
    </row>
    <row r="585" spans="1:5" ht="21.75" customHeight="1">
      <c r="A585" s="379"/>
      <c r="B585" s="369"/>
      <c r="C585" s="369"/>
      <c r="D585" s="380"/>
      <c r="E585" s="380"/>
    </row>
    <row r="586" spans="1:5" ht="21.75" customHeight="1">
      <c r="A586" s="379"/>
      <c r="B586" s="369"/>
      <c r="C586" s="369"/>
      <c r="D586" s="380"/>
      <c r="E586" s="380"/>
    </row>
    <row r="587" spans="1:5" ht="21.75" customHeight="1">
      <c r="A587" s="379"/>
      <c r="B587" s="369"/>
      <c r="C587" s="369"/>
      <c r="D587" s="380"/>
      <c r="E587" s="380"/>
    </row>
    <row r="588" spans="1:5" ht="21.75" customHeight="1">
      <c r="A588" s="379"/>
      <c r="B588" s="369"/>
      <c r="C588" s="369"/>
      <c r="D588" s="380"/>
      <c r="E588" s="380"/>
    </row>
    <row r="589" spans="1:5" ht="21.75" customHeight="1">
      <c r="A589" s="379"/>
      <c r="B589" s="369"/>
      <c r="C589" s="369"/>
      <c r="D589" s="380"/>
      <c r="E589" s="380"/>
    </row>
    <row r="590" spans="1:5" ht="21.75" customHeight="1">
      <c r="A590" s="379"/>
      <c r="B590" s="369"/>
      <c r="C590" s="369"/>
      <c r="D590" s="380"/>
      <c r="E590" s="380"/>
    </row>
    <row r="591" spans="1:5" ht="21.75" customHeight="1">
      <c r="A591" s="379"/>
      <c r="B591" s="369"/>
      <c r="C591" s="369"/>
      <c r="D591" s="380"/>
      <c r="E591" s="380"/>
    </row>
    <row r="592" spans="1:5" ht="21.75" customHeight="1">
      <c r="A592" s="379"/>
      <c r="B592" s="369"/>
      <c r="C592" s="369"/>
      <c r="D592" s="380"/>
      <c r="E592" s="380"/>
    </row>
    <row r="593" spans="1:5" ht="21.75" customHeight="1">
      <c r="A593" s="379"/>
      <c r="B593" s="369"/>
      <c r="C593" s="369"/>
      <c r="D593" s="380"/>
      <c r="E593" s="380"/>
    </row>
    <row r="594" spans="1:5" ht="21.75" customHeight="1">
      <c r="A594" s="379"/>
      <c r="B594" s="369"/>
      <c r="C594" s="369"/>
      <c r="D594" s="380"/>
      <c r="E594" s="380"/>
    </row>
    <row r="595" spans="1:5" ht="21.75" customHeight="1">
      <c r="A595" s="379"/>
      <c r="B595" s="369"/>
      <c r="C595" s="369"/>
      <c r="D595" s="380"/>
      <c r="E595" s="380"/>
    </row>
    <row r="596" spans="1:5" ht="21.75" customHeight="1">
      <c r="A596" s="379"/>
      <c r="B596" s="369"/>
      <c r="C596" s="369"/>
      <c r="D596" s="380"/>
      <c r="E596" s="380"/>
    </row>
    <row r="597" spans="1:5" ht="21.75" customHeight="1">
      <c r="A597" s="379"/>
      <c r="B597" s="369"/>
      <c r="C597" s="369"/>
      <c r="D597" s="380"/>
      <c r="E597" s="380"/>
    </row>
    <row r="598" spans="1:5" ht="21.75" customHeight="1">
      <c r="A598" s="379"/>
      <c r="B598" s="369"/>
      <c r="C598" s="369"/>
      <c r="D598" s="380"/>
      <c r="E598" s="380"/>
    </row>
    <row r="599" spans="1:5" ht="21.75" customHeight="1">
      <c r="A599" s="379"/>
      <c r="B599" s="369"/>
      <c r="C599" s="369"/>
      <c r="D599" s="380"/>
      <c r="E599" s="380"/>
    </row>
    <row r="600" spans="1:5" ht="21.75" customHeight="1">
      <c r="A600" s="379"/>
      <c r="B600" s="369"/>
      <c r="C600" s="369"/>
      <c r="D600" s="380"/>
      <c r="E600" s="380"/>
    </row>
    <row r="601" spans="1:5" ht="21.75" customHeight="1">
      <c r="A601" s="379"/>
      <c r="B601" s="369"/>
      <c r="C601" s="369"/>
      <c r="D601" s="380"/>
      <c r="E601" s="380"/>
    </row>
    <row r="602" spans="1:5" ht="21.75" customHeight="1">
      <c r="A602" s="379"/>
      <c r="B602" s="369"/>
      <c r="C602" s="369"/>
      <c r="D602" s="380"/>
      <c r="E602" s="380"/>
    </row>
    <row r="603" spans="1:5" ht="21.75" customHeight="1">
      <c r="A603" s="379"/>
      <c r="B603" s="369"/>
      <c r="C603" s="369"/>
      <c r="D603" s="380"/>
      <c r="E603" s="380"/>
    </row>
    <row r="604" spans="1:5" ht="21.75" customHeight="1">
      <c r="A604" s="379"/>
      <c r="B604" s="369"/>
      <c r="C604" s="369"/>
      <c r="D604" s="380"/>
      <c r="E604" s="380"/>
    </row>
    <row r="605" spans="1:5" ht="21.75" customHeight="1">
      <c r="A605" s="379"/>
      <c r="B605" s="369"/>
      <c r="C605" s="369"/>
      <c r="D605" s="380"/>
      <c r="E605" s="380"/>
    </row>
    <row r="606" spans="1:5" ht="21.75" customHeight="1">
      <c r="A606" s="379"/>
      <c r="B606" s="369"/>
      <c r="C606" s="369"/>
      <c r="D606" s="380"/>
      <c r="E606" s="380"/>
    </row>
    <row r="607" spans="1:5" ht="21.75" customHeight="1">
      <c r="A607" s="379"/>
      <c r="B607" s="369"/>
      <c r="C607" s="369"/>
      <c r="D607" s="380"/>
      <c r="E607" s="380"/>
    </row>
    <row r="608" spans="1:5" ht="21.75" customHeight="1">
      <c r="A608" s="379"/>
      <c r="B608" s="369"/>
      <c r="C608" s="369"/>
      <c r="D608" s="380"/>
      <c r="E608" s="380"/>
    </row>
    <row r="609" spans="1:5" ht="21.75" customHeight="1">
      <c r="A609" s="379"/>
      <c r="B609" s="369"/>
      <c r="C609" s="369"/>
      <c r="D609" s="380"/>
      <c r="E609" s="380"/>
    </row>
    <row r="610" spans="1:5" ht="21.75" customHeight="1">
      <c r="A610" s="379"/>
      <c r="B610" s="369"/>
      <c r="C610" s="369"/>
      <c r="D610" s="380"/>
      <c r="E610" s="380"/>
    </row>
    <row r="611" spans="1:5" ht="21.75" customHeight="1">
      <c r="A611" s="379"/>
      <c r="B611" s="369"/>
      <c r="C611" s="369"/>
      <c r="D611" s="380"/>
      <c r="E611" s="380"/>
    </row>
    <row r="612" spans="1:5" ht="21.75" customHeight="1">
      <c r="A612" s="379"/>
      <c r="B612" s="369"/>
      <c r="C612" s="369"/>
      <c r="D612" s="380"/>
      <c r="E612" s="380"/>
    </row>
    <row r="613" spans="1:5" ht="21.75" customHeight="1">
      <c r="A613" s="379"/>
      <c r="B613" s="369"/>
      <c r="C613" s="369"/>
      <c r="D613" s="380"/>
      <c r="E613" s="380"/>
    </row>
    <row r="614" spans="1:5" ht="21.75" customHeight="1">
      <c r="A614" s="379"/>
      <c r="B614" s="369"/>
      <c r="C614" s="369"/>
      <c r="D614" s="380"/>
      <c r="E614" s="380"/>
    </row>
    <row r="615" spans="1:5" ht="21.75" customHeight="1">
      <c r="A615" s="379"/>
      <c r="B615" s="369"/>
      <c r="C615" s="369"/>
      <c r="D615" s="380"/>
      <c r="E615" s="380"/>
    </row>
    <row r="616" spans="1:5" ht="21.75" customHeight="1">
      <c r="A616" s="379"/>
      <c r="B616" s="369"/>
      <c r="C616" s="369"/>
      <c r="D616" s="380"/>
      <c r="E616" s="380"/>
    </row>
    <row r="617" spans="1:5" ht="21.75" customHeight="1">
      <c r="A617" s="379"/>
      <c r="B617" s="369"/>
      <c r="C617" s="369"/>
      <c r="D617" s="380"/>
      <c r="E617" s="380"/>
    </row>
    <row r="618" spans="1:5" ht="21.75" customHeight="1">
      <c r="A618" s="379"/>
      <c r="B618" s="369"/>
      <c r="C618" s="369"/>
      <c r="D618" s="380"/>
      <c r="E618" s="380"/>
    </row>
    <row r="619" spans="1:5" ht="21.75" customHeight="1">
      <c r="A619" s="379"/>
      <c r="B619" s="369"/>
      <c r="C619" s="369"/>
      <c r="D619" s="380"/>
      <c r="E619" s="380"/>
    </row>
    <row r="620" spans="1:5" ht="21.75" customHeight="1">
      <c r="A620" s="379"/>
      <c r="B620" s="369"/>
      <c r="C620" s="369"/>
      <c r="D620" s="380"/>
      <c r="E620" s="380"/>
    </row>
    <row r="621" spans="1:5" ht="21.75" customHeight="1">
      <c r="A621" s="379"/>
      <c r="B621" s="369"/>
      <c r="C621" s="369"/>
      <c r="D621" s="380"/>
      <c r="E621" s="380"/>
    </row>
    <row r="622" spans="1:5" ht="21.75" customHeight="1">
      <c r="A622" s="379"/>
      <c r="B622" s="369"/>
      <c r="C622" s="369"/>
      <c r="D622" s="380"/>
      <c r="E622" s="380"/>
    </row>
    <row r="623" spans="1:5" ht="21.75" customHeight="1">
      <c r="A623" s="379"/>
      <c r="B623" s="369"/>
      <c r="C623" s="369"/>
      <c r="D623" s="380"/>
      <c r="E623" s="380"/>
    </row>
    <row r="624" spans="1:5" ht="21.75" customHeight="1">
      <c r="A624" s="379"/>
      <c r="B624" s="369"/>
      <c r="C624" s="369"/>
      <c r="D624" s="380"/>
      <c r="E624" s="380"/>
    </row>
    <row r="625" spans="1:5" ht="21.75" customHeight="1">
      <c r="A625" s="379"/>
      <c r="B625" s="369"/>
      <c r="C625" s="369"/>
      <c r="D625" s="380"/>
      <c r="E625" s="380"/>
    </row>
    <row r="626" spans="1:5" ht="21.75" customHeight="1">
      <c r="A626" s="379"/>
      <c r="B626" s="369"/>
      <c r="C626" s="369"/>
      <c r="D626" s="380"/>
      <c r="E626" s="380"/>
    </row>
    <row r="627" spans="1:5" ht="21.75" customHeight="1">
      <c r="A627" s="379"/>
      <c r="B627" s="369"/>
      <c r="C627" s="369"/>
      <c r="D627" s="380"/>
      <c r="E627" s="380"/>
    </row>
    <row r="628" spans="1:5" ht="21.75" customHeight="1">
      <c r="A628" s="379"/>
      <c r="B628" s="369"/>
      <c r="C628" s="369"/>
      <c r="D628" s="380"/>
      <c r="E628" s="380"/>
    </row>
    <row r="629" spans="1:5" ht="21.75" customHeight="1">
      <c r="A629" s="379"/>
      <c r="B629" s="369"/>
      <c r="C629" s="369"/>
      <c r="D629" s="380"/>
      <c r="E629" s="380"/>
    </row>
    <row r="630" spans="1:5" ht="21.75" customHeight="1">
      <c r="A630" s="379"/>
      <c r="B630" s="369"/>
      <c r="C630" s="369"/>
      <c r="D630" s="380"/>
      <c r="E630" s="380"/>
    </row>
    <row r="631" spans="1:5" ht="21.75" customHeight="1">
      <c r="A631" s="379"/>
      <c r="B631" s="369"/>
      <c r="C631" s="369"/>
      <c r="D631" s="380"/>
      <c r="E631" s="380"/>
    </row>
    <row r="632" spans="1:5" ht="21.75" customHeight="1">
      <c r="A632" s="379"/>
      <c r="B632" s="369"/>
      <c r="C632" s="369"/>
      <c r="D632" s="380"/>
      <c r="E632" s="380"/>
    </row>
    <row r="633" spans="1:5" ht="21.75" customHeight="1">
      <c r="A633" s="379"/>
      <c r="B633" s="369"/>
      <c r="C633" s="369"/>
      <c r="D633" s="380"/>
      <c r="E633" s="380"/>
    </row>
    <row r="634" spans="1:5" ht="21.75" customHeight="1">
      <c r="A634" s="379"/>
      <c r="B634" s="369"/>
      <c r="C634" s="369"/>
      <c r="D634" s="380"/>
      <c r="E634" s="380"/>
    </row>
    <row r="635" spans="1:5" ht="21.75" customHeight="1">
      <c r="A635" s="379"/>
      <c r="B635" s="369"/>
      <c r="C635" s="369"/>
      <c r="D635" s="380"/>
      <c r="E635" s="380"/>
    </row>
    <row r="636" spans="1:5" ht="21.75" customHeight="1">
      <c r="A636" s="379"/>
      <c r="B636" s="369"/>
      <c r="C636" s="369"/>
      <c r="D636" s="380"/>
      <c r="E636" s="380"/>
    </row>
    <row r="637" spans="1:5" ht="21.75" customHeight="1">
      <c r="A637" s="379"/>
      <c r="B637" s="369"/>
      <c r="C637" s="369"/>
      <c r="D637" s="380"/>
      <c r="E637" s="380"/>
    </row>
    <row r="638" spans="1:5" ht="21.75" customHeight="1">
      <c r="A638" s="379"/>
      <c r="B638" s="369"/>
      <c r="C638" s="369"/>
      <c r="D638" s="380"/>
      <c r="E638" s="380"/>
    </row>
    <row r="639" spans="1:5" ht="21.75" customHeight="1">
      <c r="A639" s="379"/>
      <c r="B639" s="369"/>
      <c r="C639" s="369"/>
      <c r="D639" s="380"/>
      <c r="E639" s="380"/>
    </row>
    <row r="640" spans="1:5" ht="21.75" customHeight="1">
      <c r="A640" s="379"/>
      <c r="B640" s="369"/>
      <c r="C640" s="369"/>
      <c r="D640" s="380"/>
      <c r="E640" s="380"/>
    </row>
    <row r="641" spans="1:5" ht="21.75" customHeight="1">
      <c r="A641" s="379"/>
      <c r="B641" s="369"/>
      <c r="C641" s="369"/>
      <c r="D641" s="380"/>
      <c r="E641" s="380"/>
    </row>
    <row r="642" spans="1:5" ht="21.75" customHeight="1">
      <c r="A642" s="379"/>
      <c r="B642" s="369"/>
      <c r="C642" s="369"/>
      <c r="D642" s="380"/>
      <c r="E642" s="380"/>
    </row>
    <row r="643" spans="1:5" ht="21.75" customHeight="1">
      <c r="A643" s="379"/>
      <c r="B643" s="369"/>
      <c r="C643" s="369"/>
      <c r="D643" s="380"/>
      <c r="E643" s="380"/>
    </row>
    <row r="644" spans="1:5" ht="21.75" customHeight="1">
      <c r="A644" s="379"/>
      <c r="B644" s="369"/>
      <c r="C644" s="369"/>
      <c r="D644" s="380"/>
      <c r="E644" s="380"/>
    </row>
    <row r="645" spans="1:5" ht="21.75" customHeight="1">
      <c r="A645" s="379"/>
      <c r="B645" s="369"/>
      <c r="C645" s="369"/>
      <c r="D645" s="380"/>
      <c r="E645" s="380"/>
    </row>
    <row r="646" spans="1:5" ht="21.75" customHeight="1">
      <c r="A646" s="379"/>
      <c r="B646" s="369"/>
      <c r="C646" s="369"/>
      <c r="D646" s="380"/>
      <c r="E646" s="380"/>
    </row>
    <row r="647" spans="1:5" ht="21.75" customHeight="1">
      <c r="A647" s="379"/>
      <c r="B647" s="369"/>
      <c r="C647" s="369"/>
      <c r="D647" s="380"/>
      <c r="E647" s="380"/>
    </row>
    <row r="648" spans="1:5" ht="21.75" customHeight="1">
      <c r="A648" s="379"/>
      <c r="B648" s="369"/>
      <c r="C648" s="369"/>
      <c r="D648" s="380"/>
      <c r="E648" s="380"/>
    </row>
    <row r="649" spans="1:5" ht="21.75" customHeight="1">
      <c r="A649" s="379"/>
      <c r="B649" s="369"/>
      <c r="C649" s="369"/>
      <c r="D649" s="380"/>
      <c r="E649" s="380"/>
    </row>
    <row r="650" spans="1:5" ht="21.75" customHeight="1">
      <c r="A650" s="379"/>
      <c r="B650" s="369"/>
      <c r="C650" s="369"/>
      <c r="D650" s="380"/>
      <c r="E650" s="380"/>
    </row>
    <row r="651" spans="1:5" ht="21.75" customHeight="1">
      <c r="A651" s="379"/>
      <c r="B651" s="369"/>
      <c r="C651" s="369"/>
      <c r="D651" s="380"/>
      <c r="E651" s="380"/>
    </row>
    <row r="652" spans="1:5" ht="21.75" customHeight="1">
      <c r="A652" s="379"/>
      <c r="B652" s="369"/>
      <c r="C652" s="369"/>
      <c r="D652" s="380"/>
      <c r="E652" s="380"/>
    </row>
    <row r="653" spans="1:5" ht="21.75" customHeight="1">
      <c r="A653" s="379"/>
      <c r="B653" s="369"/>
      <c r="C653" s="369"/>
      <c r="D653" s="380"/>
      <c r="E653" s="380"/>
    </row>
    <row r="654" spans="1:5" ht="21.75" customHeight="1">
      <c r="A654" s="379"/>
      <c r="B654" s="369"/>
      <c r="C654" s="369"/>
      <c r="D654" s="380"/>
      <c r="E654" s="380"/>
    </row>
    <row r="655" spans="1:5" ht="21.75" customHeight="1">
      <c r="A655" s="379"/>
      <c r="B655" s="369"/>
      <c r="C655" s="369"/>
      <c r="D655" s="380"/>
      <c r="E655" s="380"/>
    </row>
    <row r="656" spans="1:5" ht="21.75" customHeight="1">
      <c r="A656" s="379"/>
      <c r="B656" s="369"/>
      <c r="C656" s="369"/>
      <c r="D656" s="380"/>
      <c r="E656" s="380"/>
    </row>
    <row r="657" spans="1:5" ht="21.75" customHeight="1">
      <c r="A657" s="379"/>
      <c r="B657" s="369"/>
      <c r="C657" s="369"/>
      <c r="D657" s="380"/>
      <c r="E657" s="380"/>
    </row>
    <row r="658" spans="1:5" ht="21.75" customHeight="1">
      <c r="A658" s="379"/>
      <c r="B658" s="369"/>
      <c r="C658" s="369"/>
      <c r="D658" s="380"/>
      <c r="E658" s="380"/>
    </row>
    <row r="659" spans="1:5" ht="21.75" customHeight="1">
      <c r="A659" s="379"/>
      <c r="B659" s="369"/>
      <c r="C659" s="369"/>
      <c r="D659" s="380"/>
      <c r="E659" s="380"/>
    </row>
    <row r="660" spans="1:5" ht="21.75" customHeight="1">
      <c r="A660" s="379"/>
      <c r="B660" s="369"/>
      <c r="C660" s="369"/>
      <c r="D660" s="380"/>
      <c r="E660" s="380"/>
    </row>
    <row r="661" spans="1:5" ht="21.75" customHeight="1">
      <c r="A661" s="379"/>
      <c r="B661" s="369"/>
      <c r="C661" s="369"/>
      <c r="D661" s="380"/>
      <c r="E661" s="380"/>
    </row>
    <row r="662" spans="1:5" ht="21.75" customHeight="1">
      <c r="A662" s="379"/>
      <c r="B662" s="369"/>
      <c r="C662" s="369"/>
      <c r="D662" s="380"/>
      <c r="E662" s="380"/>
    </row>
    <row r="663" spans="1:5" ht="21.75" customHeight="1">
      <c r="A663" s="379"/>
      <c r="B663" s="369"/>
      <c r="C663" s="369"/>
      <c r="D663" s="380"/>
      <c r="E663" s="380"/>
    </row>
    <row r="664" spans="1:5" ht="21.75" customHeight="1">
      <c r="A664" s="379"/>
      <c r="B664" s="369"/>
      <c r="C664" s="369"/>
      <c r="D664" s="380"/>
      <c r="E664" s="380"/>
    </row>
    <row r="665" spans="1:5" ht="21.75" customHeight="1">
      <c r="A665" s="379"/>
      <c r="B665" s="369"/>
      <c r="C665" s="369"/>
      <c r="D665" s="380"/>
      <c r="E665" s="380"/>
    </row>
    <row r="666" spans="1:5" ht="21.75" customHeight="1">
      <c r="A666" s="379"/>
      <c r="B666" s="369"/>
      <c r="C666" s="369"/>
      <c r="D666" s="380"/>
      <c r="E666" s="380"/>
    </row>
    <row r="667" spans="1:5" ht="21.75" customHeight="1">
      <c r="A667" s="379"/>
      <c r="B667" s="369"/>
      <c r="C667" s="369"/>
      <c r="D667" s="380"/>
      <c r="E667" s="380"/>
    </row>
    <row r="668" spans="1:5" ht="21.75" customHeight="1">
      <c r="A668" s="379"/>
      <c r="B668" s="369"/>
      <c r="C668" s="369"/>
      <c r="D668" s="380"/>
      <c r="E668" s="380"/>
    </row>
    <row r="669" spans="1:5" ht="21.75" customHeight="1">
      <c r="A669" s="379"/>
      <c r="B669" s="369"/>
      <c r="C669" s="369"/>
      <c r="D669" s="380"/>
      <c r="E669" s="380"/>
    </row>
    <row r="670" spans="1:5" ht="21.75" customHeight="1">
      <c r="A670" s="379"/>
      <c r="B670" s="369"/>
      <c r="C670" s="369"/>
      <c r="D670" s="380"/>
      <c r="E670" s="380"/>
    </row>
    <row r="671" spans="1:5" ht="21.75" customHeight="1">
      <c r="A671" s="379"/>
      <c r="B671" s="369"/>
      <c r="C671" s="369"/>
      <c r="D671" s="380"/>
      <c r="E671" s="380"/>
    </row>
    <row r="672" spans="1:5" ht="21.75" customHeight="1">
      <c r="A672" s="379"/>
      <c r="B672" s="369"/>
      <c r="C672" s="369"/>
      <c r="D672" s="380"/>
      <c r="E672" s="380"/>
    </row>
    <row r="673" spans="1:5" ht="21.75" customHeight="1">
      <c r="A673" s="379"/>
      <c r="B673" s="369"/>
      <c r="C673" s="369"/>
      <c r="D673" s="380"/>
      <c r="E673" s="380"/>
    </row>
    <row r="674" spans="1:5" ht="21.75" customHeight="1">
      <c r="A674" s="379"/>
      <c r="B674" s="369"/>
      <c r="C674" s="369"/>
      <c r="D674" s="380"/>
      <c r="E674" s="380"/>
    </row>
    <row r="675" spans="1:5" ht="21.75" customHeight="1">
      <c r="A675" s="379"/>
      <c r="B675" s="369"/>
      <c r="C675" s="369"/>
      <c r="D675" s="380"/>
      <c r="E675" s="380"/>
    </row>
    <row r="676" spans="1:5" ht="21.75" customHeight="1">
      <c r="A676" s="379"/>
      <c r="B676" s="369"/>
      <c r="C676" s="369"/>
      <c r="D676" s="380"/>
      <c r="E676" s="380"/>
    </row>
    <row r="677" spans="1:5" ht="21.75" customHeight="1">
      <c r="A677" s="379"/>
      <c r="B677" s="369"/>
      <c r="C677" s="369"/>
      <c r="D677" s="380"/>
      <c r="E677" s="380"/>
    </row>
    <row r="678" spans="1:5" ht="21.75" customHeight="1">
      <c r="A678" s="379"/>
      <c r="B678" s="369"/>
      <c r="C678" s="369"/>
      <c r="D678" s="380"/>
      <c r="E678" s="380"/>
    </row>
    <row r="679" spans="1:5" ht="21.75" customHeight="1">
      <c r="A679" s="379"/>
      <c r="B679" s="369"/>
      <c r="C679" s="369"/>
      <c r="D679" s="380"/>
      <c r="E679" s="380"/>
    </row>
    <row r="680" spans="1:5" ht="21.75" customHeight="1">
      <c r="A680" s="379"/>
      <c r="B680" s="369"/>
      <c r="C680" s="369"/>
      <c r="D680" s="380"/>
      <c r="E680" s="380"/>
    </row>
    <row r="681" spans="1:5" ht="21.75" customHeight="1">
      <c r="A681" s="379"/>
      <c r="B681" s="369"/>
      <c r="C681" s="369"/>
      <c r="D681" s="380"/>
      <c r="E681" s="380"/>
    </row>
    <row r="682" spans="1:5" ht="21.75" customHeight="1">
      <c r="A682" s="379"/>
      <c r="B682" s="369"/>
      <c r="C682" s="369"/>
      <c r="D682" s="380"/>
      <c r="E682" s="380"/>
    </row>
    <row r="683" spans="1:5" ht="21.75" customHeight="1">
      <c r="A683" s="379"/>
      <c r="B683" s="369"/>
      <c r="C683" s="369"/>
      <c r="D683" s="380"/>
      <c r="E683" s="380"/>
    </row>
    <row r="684" spans="1:5" ht="21.75" customHeight="1">
      <c r="A684" s="379"/>
      <c r="B684" s="369"/>
      <c r="C684" s="369"/>
      <c r="D684" s="380"/>
      <c r="E684" s="380"/>
    </row>
    <row r="685" spans="1:5" ht="21.75" customHeight="1">
      <c r="A685" s="379"/>
      <c r="B685" s="369"/>
      <c r="C685" s="369"/>
      <c r="D685" s="380"/>
      <c r="E685" s="380"/>
    </row>
    <row r="686" spans="1:5" ht="21.75" customHeight="1">
      <c r="A686" s="379"/>
      <c r="B686" s="369"/>
      <c r="C686" s="369"/>
      <c r="D686" s="380"/>
      <c r="E686" s="380"/>
    </row>
    <row r="687" spans="1:5" ht="21.75" customHeight="1">
      <c r="A687" s="379"/>
      <c r="B687" s="369"/>
      <c r="C687" s="369"/>
      <c r="D687" s="380"/>
      <c r="E687" s="380"/>
    </row>
    <row r="688" spans="1:5" ht="21.75" customHeight="1">
      <c r="A688" s="379"/>
      <c r="B688" s="369"/>
      <c r="C688" s="369"/>
      <c r="D688" s="380"/>
      <c r="E688" s="380"/>
    </row>
    <row r="689" spans="1:5" ht="21.75" customHeight="1">
      <c r="A689" s="379"/>
      <c r="B689" s="369"/>
      <c r="C689" s="369"/>
      <c r="D689" s="380"/>
      <c r="E689" s="380"/>
    </row>
    <row r="690" spans="1:5" ht="21.75" customHeight="1">
      <c r="A690" s="379"/>
      <c r="B690" s="369"/>
      <c r="C690" s="369"/>
      <c r="D690" s="380"/>
      <c r="E690" s="380"/>
    </row>
    <row r="691" spans="1:5" ht="21.75" customHeight="1">
      <c r="A691" s="379"/>
      <c r="B691" s="369"/>
      <c r="C691" s="369"/>
      <c r="D691" s="380"/>
      <c r="E691" s="380"/>
    </row>
    <row r="692" spans="1:5" ht="21.75" customHeight="1">
      <c r="A692" s="379"/>
      <c r="B692" s="369"/>
      <c r="C692" s="369"/>
      <c r="D692" s="380"/>
      <c r="E692" s="380"/>
    </row>
    <row r="693" spans="1:5" ht="21.75" customHeight="1">
      <c r="A693" s="379"/>
      <c r="B693" s="369"/>
      <c r="C693" s="369"/>
      <c r="D693" s="380"/>
      <c r="E693" s="380"/>
    </row>
    <row r="694" spans="1:5" ht="21.75" customHeight="1">
      <c r="A694" s="379"/>
      <c r="B694" s="369"/>
      <c r="C694" s="369"/>
      <c r="D694" s="380"/>
      <c r="E694" s="380"/>
    </row>
    <row r="695" spans="1:5" ht="21.75" customHeight="1">
      <c r="A695" s="379"/>
      <c r="B695" s="369"/>
      <c r="C695" s="369"/>
      <c r="D695" s="380"/>
      <c r="E695" s="380"/>
    </row>
    <row r="696" spans="1:5" ht="21.75" customHeight="1">
      <c r="A696" s="379"/>
      <c r="B696" s="369"/>
      <c r="C696" s="369"/>
      <c r="D696" s="380"/>
      <c r="E696" s="380"/>
    </row>
    <row r="697" spans="1:5" ht="21.75" customHeight="1">
      <c r="A697" s="379"/>
      <c r="B697" s="369"/>
      <c r="C697" s="369"/>
      <c r="D697" s="380"/>
      <c r="E697" s="380"/>
    </row>
    <row r="698" spans="1:5" ht="21.75" customHeight="1">
      <c r="A698" s="379"/>
      <c r="B698" s="369"/>
      <c r="C698" s="369"/>
      <c r="D698" s="380"/>
      <c r="E698" s="380"/>
    </row>
    <row r="699" spans="1:5" ht="21.75" customHeight="1">
      <c r="A699" s="379"/>
      <c r="B699" s="369"/>
      <c r="C699" s="369"/>
      <c r="D699" s="380"/>
      <c r="E699" s="380"/>
    </row>
    <row r="700" spans="1:5" ht="21.75" customHeight="1">
      <c r="A700" s="379"/>
      <c r="B700" s="369"/>
      <c r="C700" s="369"/>
      <c r="D700" s="380"/>
      <c r="E700" s="380"/>
    </row>
    <row r="701" spans="1:5" ht="21.75" customHeight="1">
      <c r="A701" s="379"/>
      <c r="B701" s="369"/>
      <c r="C701" s="369"/>
      <c r="D701" s="380"/>
      <c r="E701" s="380"/>
    </row>
    <row r="702" spans="1:5" ht="21.75" customHeight="1">
      <c r="A702" s="379"/>
      <c r="B702" s="369"/>
      <c r="C702" s="369"/>
      <c r="D702" s="380"/>
      <c r="E702" s="380"/>
    </row>
    <row r="703" spans="1:5" ht="21.75" customHeight="1">
      <c r="A703" s="379"/>
      <c r="B703" s="369"/>
      <c r="C703" s="369"/>
      <c r="D703" s="380"/>
      <c r="E703" s="380"/>
    </row>
    <row r="704" spans="1:5" ht="21.75" customHeight="1">
      <c r="A704" s="379"/>
      <c r="B704" s="369"/>
      <c r="C704" s="369"/>
      <c r="D704" s="380"/>
      <c r="E704" s="380"/>
    </row>
    <row r="705" spans="1:5" ht="21.75" customHeight="1">
      <c r="A705" s="379"/>
      <c r="B705" s="369"/>
      <c r="C705" s="369"/>
      <c r="D705" s="380"/>
      <c r="E705" s="380"/>
    </row>
    <row r="706" spans="1:5" ht="21.75" customHeight="1">
      <c r="A706" s="379"/>
      <c r="B706" s="369"/>
      <c r="C706" s="369"/>
      <c r="D706" s="380"/>
      <c r="E706" s="380"/>
    </row>
    <row r="707" spans="1:5" ht="21.75" customHeight="1">
      <c r="A707" s="379"/>
      <c r="B707" s="369"/>
      <c r="C707" s="369"/>
      <c r="D707" s="380"/>
      <c r="E707" s="380"/>
    </row>
    <row r="708" spans="1:5" ht="21.75" customHeight="1">
      <c r="A708" s="379"/>
      <c r="B708" s="369"/>
      <c r="C708" s="369"/>
      <c r="D708" s="380"/>
      <c r="E708" s="380"/>
    </row>
    <row r="709" spans="1:5" ht="21.75" customHeight="1">
      <c r="A709" s="379"/>
      <c r="B709" s="369"/>
      <c r="C709" s="369"/>
      <c r="D709" s="380"/>
      <c r="E709" s="380"/>
    </row>
    <row r="710" spans="1:5" ht="21.75" customHeight="1">
      <c r="A710" s="379"/>
      <c r="B710" s="369"/>
      <c r="C710" s="369"/>
      <c r="D710" s="380"/>
      <c r="E710" s="380"/>
    </row>
    <row r="711" spans="1:5" ht="21.75" customHeight="1">
      <c r="A711" s="379"/>
      <c r="B711" s="369"/>
      <c r="C711" s="369"/>
      <c r="D711" s="380"/>
      <c r="E711" s="380"/>
    </row>
    <row r="712" spans="1:5" ht="21.75" customHeight="1">
      <c r="A712" s="379"/>
      <c r="B712" s="369"/>
      <c r="C712" s="369"/>
      <c r="D712" s="380"/>
      <c r="E712" s="380"/>
    </row>
    <row r="713" spans="1:5" ht="21.75" customHeight="1">
      <c r="A713" s="379"/>
      <c r="B713" s="369"/>
      <c r="C713" s="369"/>
      <c r="D713" s="380"/>
      <c r="E713" s="380"/>
    </row>
    <row r="714" spans="1:5" ht="21.75" customHeight="1">
      <c r="A714" s="379"/>
      <c r="B714" s="369"/>
      <c r="C714" s="369"/>
      <c r="D714" s="380"/>
      <c r="E714" s="380"/>
    </row>
    <row r="715" spans="1:5" ht="21.75" customHeight="1">
      <c r="A715" s="379"/>
      <c r="B715" s="369"/>
      <c r="C715" s="369"/>
      <c r="D715" s="380"/>
      <c r="E715" s="380"/>
    </row>
    <row r="716" spans="1:5" ht="21.75" customHeight="1">
      <c r="A716" s="379"/>
      <c r="B716" s="369"/>
      <c r="C716" s="369"/>
      <c r="D716" s="380"/>
      <c r="E716" s="380"/>
    </row>
    <row r="717" spans="1:5" ht="21.75" customHeight="1">
      <c r="A717" s="379"/>
      <c r="B717" s="369"/>
      <c r="C717" s="369"/>
      <c r="D717" s="380"/>
      <c r="E717" s="380"/>
    </row>
    <row r="718" spans="1:5" ht="21.75" customHeight="1">
      <c r="A718" s="379"/>
      <c r="B718" s="369"/>
      <c r="C718" s="369"/>
      <c r="D718" s="380"/>
      <c r="E718" s="380"/>
    </row>
    <row r="719" spans="1:5" ht="21.75" customHeight="1">
      <c r="A719" s="379"/>
      <c r="B719" s="369"/>
      <c r="C719" s="369"/>
      <c r="D719" s="380"/>
      <c r="E719" s="380"/>
    </row>
    <row r="720" spans="1:5" ht="21.75" customHeight="1">
      <c r="A720" s="379"/>
      <c r="B720" s="369"/>
      <c r="C720" s="369"/>
      <c r="D720" s="380"/>
      <c r="E720" s="380"/>
    </row>
    <row r="721" spans="1:5" ht="21.75" customHeight="1">
      <c r="A721" s="379"/>
      <c r="B721" s="369"/>
      <c r="C721" s="369"/>
      <c r="D721" s="380"/>
      <c r="E721" s="380"/>
    </row>
    <row r="722" spans="1:5" ht="21.75" customHeight="1">
      <c r="A722" s="379"/>
      <c r="B722" s="369"/>
      <c r="C722" s="369"/>
      <c r="D722" s="380"/>
      <c r="E722" s="380"/>
    </row>
    <row r="723" spans="1:5" ht="21.75" customHeight="1">
      <c r="A723" s="379"/>
      <c r="B723" s="369"/>
      <c r="C723" s="369"/>
      <c r="D723" s="380"/>
      <c r="E723" s="380"/>
    </row>
    <row r="724" spans="1:5" ht="21.75" customHeight="1">
      <c r="A724" s="379"/>
      <c r="B724" s="369"/>
      <c r="C724" s="369"/>
      <c r="D724" s="380"/>
      <c r="E724" s="380"/>
    </row>
    <row r="725" spans="1:5" ht="21.75" customHeight="1">
      <c r="A725" s="379"/>
      <c r="B725" s="369"/>
      <c r="C725" s="369"/>
      <c r="D725" s="380"/>
      <c r="E725" s="380"/>
    </row>
    <row r="726" spans="1:5" ht="21.75" customHeight="1">
      <c r="A726" s="379"/>
      <c r="B726" s="369"/>
      <c r="C726" s="369"/>
      <c r="D726" s="380"/>
      <c r="E726" s="380"/>
    </row>
    <row r="727" spans="1:5" ht="21.75" customHeight="1">
      <c r="A727" s="379"/>
      <c r="B727" s="369"/>
      <c r="C727" s="369"/>
      <c r="D727" s="380"/>
      <c r="E727" s="380"/>
    </row>
    <row r="728" spans="1:5" ht="21.75" customHeight="1">
      <c r="A728" s="379"/>
      <c r="B728" s="369"/>
      <c r="C728" s="369"/>
      <c r="D728" s="380"/>
      <c r="E728" s="380"/>
    </row>
    <row r="729" spans="1:5" ht="21.75" customHeight="1">
      <c r="A729" s="379"/>
      <c r="B729" s="369"/>
      <c r="C729" s="369"/>
      <c r="D729" s="380"/>
      <c r="E729" s="380"/>
    </row>
    <row r="730" spans="1:5" ht="21.75" customHeight="1">
      <c r="A730" s="379"/>
      <c r="B730" s="369"/>
      <c r="C730" s="369"/>
      <c r="D730" s="380"/>
      <c r="E730" s="380"/>
    </row>
    <row r="731" spans="1:5" ht="21.75" customHeight="1">
      <c r="A731" s="379"/>
      <c r="B731" s="369"/>
      <c r="C731" s="369"/>
      <c r="D731" s="380"/>
      <c r="E731" s="380"/>
    </row>
    <row r="732" spans="1:5" ht="21.75" customHeight="1">
      <c r="A732" s="379"/>
      <c r="B732" s="369"/>
      <c r="C732" s="369"/>
      <c r="D732" s="380"/>
      <c r="E732" s="380"/>
    </row>
    <row r="733" spans="1:5" ht="21.75" customHeight="1">
      <c r="A733" s="379"/>
      <c r="B733" s="369"/>
      <c r="C733" s="369"/>
      <c r="D733" s="380"/>
      <c r="E733" s="380"/>
    </row>
    <row r="734" spans="1:5" ht="21.75" customHeight="1">
      <c r="A734" s="379"/>
      <c r="B734" s="369"/>
      <c r="C734" s="369"/>
      <c r="D734" s="380"/>
      <c r="E734" s="380"/>
    </row>
    <row r="735" spans="1:5" ht="21.75" customHeight="1">
      <c r="A735" s="379"/>
      <c r="B735" s="369"/>
      <c r="C735" s="369"/>
      <c r="D735" s="380"/>
      <c r="E735" s="380"/>
    </row>
    <row r="736" spans="1:5" ht="21.75" customHeight="1">
      <c r="A736" s="379"/>
      <c r="B736" s="369"/>
      <c r="C736" s="369"/>
      <c r="D736" s="380"/>
      <c r="E736" s="380"/>
    </row>
    <row r="737" spans="1:5" ht="21.75" customHeight="1">
      <c r="A737" s="379"/>
      <c r="B737" s="369"/>
      <c r="C737" s="369"/>
      <c r="D737" s="380"/>
      <c r="E737" s="380"/>
    </row>
    <row r="738" spans="1:5" ht="21.75" customHeight="1">
      <c r="A738" s="379"/>
      <c r="B738" s="369"/>
      <c r="C738" s="369"/>
      <c r="D738" s="380"/>
      <c r="E738" s="380"/>
    </row>
    <row r="739" spans="1:5" ht="21.75" customHeight="1">
      <c r="A739" s="379"/>
      <c r="B739" s="369"/>
      <c r="C739" s="369"/>
      <c r="D739" s="380"/>
      <c r="E739" s="380"/>
    </row>
    <row r="740" spans="1:5" ht="21.75" customHeight="1">
      <c r="A740" s="379"/>
      <c r="B740" s="369"/>
      <c r="C740" s="369"/>
      <c r="D740" s="380"/>
      <c r="E740" s="380"/>
    </row>
    <row r="741" spans="1:5" ht="21.75" customHeight="1">
      <c r="A741" s="379"/>
      <c r="B741" s="369"/>
      <c r="C741" s="369"/>
      <c r="D741" s="380"/>
      <c r="E741" s="380"/>
    </row>
    <row r="742" spans="1:5" ht="21.75" customHeight="1">
      <c r="A742" s="379"/>
      <c r="B742" s="369"/>
      <c r="C742" s="369"/>
      <c r="D742" s="380"/>
      <c r="E742" s="380"/>
    </row>
    <row r="743" spans="1:5" ht="21.75" customHeight="1">
      <c r="A743" s="379"/>
      <c r="B743" s="369"/>
      <c r="C743" s="369"/>
      <c r="D743" s="380"/>
      <c r="E743" s="380"/>
    </row>
    <row r="744" spans="1:5" ht="21.75" customHeight="1">
      <c r="A744" s="379"/>
      <c r="B744" s="369"/>
      <c r="C744" s="369"/>
      <c r="D744" s="380"/>
      <c r="E744" s="380"/>
    </row>
    <row r="745" spans="1:5" ht="21.75" customHeight="1">
      <c r="A745" s="379"/>
      <c r="B745" s="369"/>
      <c r="C745" s="369"/>
      <c r="D745" s="380"/>
      <c r="E745" s="380"/>
    </row>
    <row r="746" spans="1:5" ht="21.75" customHeight="1">
      <c r="A746" s="379"/>
      <c r="B746" s="369"/>
      <c r="C746" s="369"/>
      <c r="D746" s="380"/>
      <c r="E746" s="380"/>
    </row>
    <row r="747" spans="1:5" ht="21.75" customHeight="1">
      <c r="A747" s="379"/>
      <c r="B747" s="369"/>
      <c r="C747" s="369"/>
      <c r="D747" s="380"/>
      <c r="E747" s="380"/>
    </row>
    <row r="748" spans="1:5" ht="21.75" customHeight="1">
      <c r="A748" s="379"/>
      <c r="B748" s="369"/>
      <c r="C748" s="369"/>
      <c r="D748" s="380"/>
      <c r="E748" s="380"/>
    </row>
    <row r="749" spans="1:5" ht="21.75" customHeight="1">
      <c r="A749" s="379"/>
      <c r="B749" s="369"/>
      <c r="C749" s="369"/>
      <c r="D749" s="380"/>
      <c r="E749" s="380"/>
    </row>
    <row r="750" spans="1:5" ht="21.75" customHeight="1">
      <c r="A750" s="379"/>
      <c r="B750" s="369"/>
      <c r="C750" s="369"/>
      <c r="D750" s="380"/>
      <c r="E750" s="380"/>
    </row>
    <row r="751" spans="1:5" ht="21.75" customHeight="1">
      <c r="A751" s="379"/>
      <c r="B751" s="369"/>
      <c r="C751" s="369"/>
      <c r="D751" s="380"/>
      <c r="E751" s="380"/>
    </row>
    <row r="752" spans="1:5" ht="21.75" customHeight="1">
      <c r="A752" s="379"/>
      <c r="B752" s="369"/>
      <c r="C752" s="369"/>
      <c r="D752" s="380"/>
      <c r="E752" s="380"/>
    </row>
    <row r="753" spans="1:5" ht="21.75" customHeight="1">
      <c r="A753" s="379"/>
      <c r="B753" s="369"/>
      <c r="C753" s="369"/>
      <c r="D753" s="380"/>
      <c r="E753" s="380"/>
    </row>
    <row r="754" spans="1:5" ht="21.75" customHeight="1">
      <c r="A754" s="379"/>
      <c r="B754" s="369"/>
      <c r="C754" s="369"/>
      <c r="D754" s="380"/>
      <c r="E754" s="380"/>
    </row>
    <row r="755" spans="1:5" ht="21.75" customHeight="1">
      <c r="A755" s="379"/>
      <c r="B755" s="369"/>
      <c r="C755" s="369"/>
      <c r="D755" s="380"/>
      <c r="E755" s="380"/>
    </row>
    <row r="756" spans="1:5" ht="21.75" customHeight="1">
      <c r="A756" s="379"/>
      <c r="B756" s="369"/>
      <c r="C756" s="369"/>
      <c r="D756" s="380"/>
      <c r="E756" s="380"/>
    </row>
    <row r="757" spans="1:5" ht="21.75" customHeight="1">
      <c r="A757" s="379"/>
      <c r="B757" s="369"/>
      <c r="C757" s="369"/>
      <c r="D757" s="380"/>
      <c r="E757" s="380"/>
    </row>
    <row r="758" spans="1:5" ht="21.75" customHeight="1">
      <c r="A758" s="379"/>
      <c r="B758" s="369"/>
      <c r="C758" s="369"/>
      <c r="D758" s="380"/>
      <c r="E758" s="380"/>
    </row>
    <row r="759" spans="1:5" ht="21.75" customHeight="1">
      <c r="A759" s="379"/>
      <c r="B759" s="369"/>
      <c r="C759" s="369"/>
      <c r="D759" s="380"/>
      <c r="E759" s="380"/>
    </row>
    <row r="760" spans="1:5" ht="21.75" customHeight="1">
      <c r="A760" s="379"/>
      <c r="B760" s="369"/>
      <c r="C760" s="369"/>
      <c r="D760" s="380"/>
      <c r="E760" s="380"/>
    </row>
    <row r="761" spans="1:5" ht="21.75" customHeight="1">
      <c r="A761" s="379"/>
      <c r="B761" s="369"/>
      <c r="C761" s="369"/>
      <c r="D761" s="380"/>
      <c r="E761" s="380"/>
    </row>
    <row r="762" spans="1:5" ht="21.75" customHeight="1">
      <c r="A762" s="379"/>
      <c r="B762" s="369"/>
      <c r="C762" s="369"/>
      <c r="D762" s="380"/>
      <c r="E762" s="380"/>
    </row>
    <row r="763" spans="1:5" ht="21.75" customHeight="1">
      <c r="A763" s="379"/>
      <c r="B763" s="369"/>
      <c r="C763" s="369"/>
      <c r="D763" s="380"/>
      <c r="E763" s="380"/>
    </row>
    <row r="764" spans="1:5" ht="21.75" customHeight="1">
      <c r="A764" s="379"/>
      <c r="B764" s="369"/>
      <c r="C764" s="369"/>
      <c r="D764" s="380"/>
      <c r="E764" s="380"/>
    </row>
    <row r="765" spans="1:5" ht="21.75" customHeight="1">
      <c r="A765" s="379"/>
      <c r="B765" s="369"/>
      <c r="C765" s="369"/>
      <c r="D765" s="380"/>
      <c r="E765" s="380"/>
    </row>
    <row r="766" spans="1:5" ht="21.75" customHeight="1">
      <c r="A766" s="379"/>
      <c r="B766" s="369"/>
      <c r="C766" s="369"/>
      <c r="D766" s="380"/>
      <c r="E766" s="380"/>
    </row>
    <row r="767" spans="1:5" ht="21.75" customHeight="1">
      <c r="A767" s="379"/>
      <c r="B767" s="369"/>
      <c r="C767" s="369"/>
      <c r="D767" s="380"/>
      <c r="E767" s="380"/>
    </row>
    <row r="768" spans="1:5" ht="21.75" customHeight="1">
      <c r="A768" s="379"/>
      <c r="B768" s="369"/>
      <c r="C768" s="369"/>
      <c r="D768" s="380"/>
      <c r="E768" s="380"/>
    </row>
    <row r="769" spans="1:5" ht="21.75" customHeight="1">
      <c r="A769" s="379"/>
      <c r="B769" s="369"/>
      <c r="C769" s="369"/>
      <c r="D769" s="380"/>
      <c r="E769" s="380"/>
    </row>
    <row r="770" spans="1:5" ht="21.75" customHeight="1">
      <c r="A770" s="379"/>
      <c r="B770" s="369"/>
      <c r="C770" s="369"/>
      <c r="D770" s="380"/>
      <c r="E770" s="380"/>
    </row>
    <row r="771" spans="1:5" ht="21.75" customHeight="1">
      <c r="A771" s="379"/>
      <c r="B771" s="369"/>
      <c r="C771" s="369"/>
      <c r="D771" s="380"/>
      <c r="E771" s="380"/>
    </row>
    <row r="772" spans="1:5" ht="21.75" customHeight="1">
      <c r="A772" s="379"/>
      <c r="B772" s="369"/>
      <c r="C772" s="369"/>
      <c r="D772" s="380"/>
      <c r="E772" s="380"/>
    </row>
    <row r="773" spans="1:5" ht="21.75" customHeight="1">
      <c r="A773" s="379"/>
      <c r="B773" s="369"/>
      <c r="C773" s="369"/>
      <c r="D773" s="380"/>
      <c r="E773" s="380"/>
    </row>
    <row r="774" spans="1:5" ht="21.75" customHeight="1">
      <c r="A774" s="379"/>
      <c r="B774" s="369"/>
      <c r="C774" s="369"/>
      <c r="D774" s="380"/>
      <c r="E774" s="380"/>
    </row>
    <row r="775" spans="1:5" ht="21.75" customHeight="1">
      <c r="A775" s="379"/>
      <c r="B775" s="369"/>
      <c r="C775" s="369"/>
      <c r="D775" s="380"/>
      <c r="E775" s="380"/>
    </row>
    <row r="776" spans="1:5" ht="21.75" customHeight="1">
      <c r="A776" s="379"/>
      <c r="B776" s="369"/>
      <c r="C776" s="369"/>
      <c r="D776" s="380"/>
      <c r="E776" s="380"/>
    </row>
    <row r="777" spans="1:5" ht="21.75" customHeight="1">
      <c r="A777" s="379"/>
      <c r="B777" s="369"/>
      <c r="C777" s="369"/>
      <c r="D777" s="380"/>
      <c r="E777" s="380"/>
    </row>
    <row r="778" spans="1:5" ht="21.75" customHeight="1">
      <c r="A778" s="379"/>
      <c r="B778" s="369"/>
      <c r="C778" s="369"/>
      <c r="D778" s="380"/>
      <c r="E778" s="380"/>
    </row>
    <row r="779" spans="1:5" ht="21.75" customHeight="1">
      <c r="A779" s="379"/>
      <c r="B779" s="369"/>
      <c r="C779" s="369"/>
      <c r="D779" s="380"/>
      <c r="E779" s="380"/>
    </row>
    <row r="780" spans="1:5" ht="21.75" customHeight="1">
      <c r="A780" s="379"/>
      <c r="B780" s="369"/>
      <c r="C780" s="369"/>
      <c r="D780" s="380"/>
      <c r="E780" s="380"/>
    </row>
    <row r="781" spans="1:5" ht="21.75" customHeight="1">
      <c r="A781" s="379"/>
      <c r="B781" s="369"/>
      <c r="C781" s="369"/>
      <c r="D781" s="380"/>
      <c r="E781" s="380"/>
    </row>
    <row r="782" spans="1:5" ht="21.75" customHeight="1">
      <c r="A782" s="379"/>
      <c r="B782" s="369"/>
      <c r="C782" s="369"/>
      <c r="D782" s="380"/>
      <c r="E782" s="380"/>
    </row>
    <row r="783" spans="1:5" ht="21.75" customHeight="1">
      <c r="A783" s="379"/>
      <c r="B783" s="369"/>
      <c r="C783" s="369"/>
      <c r="D783" s="380"/>
      <c r="E783" s="380"/>
    </row>
    <row r="784" spans="1:5" ht="21.75" customHeight="1">
      <c r="A784" s="379"/>
      <c r="B784" s="369"/>
      <c r="C784" s="369"/>
      <c r="D784" s="380"/>
      <c r="E784" s="380"/>
    </row>
    <row r="785" spans="1:5" ht="21.75" customHeight="1">
      <c r="A785" s="379"/>
      <c r="B785" s="369"/>
      <c r="C785" s="369"/>
      <c r="D785" s="380"/>
      <c r="E785" s="380"/>
    </row>
    <row r="786" spans="1:5" ht="21.75" customHeight="1">
      <c r="A786" s="379"/>
      <c r="B786" s="369"/>
      <c r="C786" s="369"/>
      <c r="D786" s="380"/>
      <c r="E786" s="380"/>
    </row>
    <row r="787" spans="1:5" ht="21.75" customHeight="1">
      <c r="A787" s="379"/>
      <c r="B787" s="369"/>
      <c r="C787" s="369"/>
      <c r="D787" s="380"/>
      <c r="E787" s="380"/>
    </row>
    <row r="788" spans="1:5" ht="21.75" customHeight="1">
      <c r="A788" s="379"/>
      <c r="B788" s="369"/>
      <c r="C788" s="369"/>
      <c r="D788" s="380"/>
      <c r="E788" s="380"/>
    </row>
    <row r="789" spans="1:5" ht="21.75" customHeight="1">
      <c r="A789" s="379"/>
      <c r="B789" s="369"/>
      <c r="C789" s="369"/>
      <c r="D789" s="380"/>
      <c r="E789" s="380"/>
    </row>
    <row r="790" spans="1:5" ht="21.75" customHeight="1">
      <c r="A790" s="379"/>
      <c r="B790" s="369"/>
      <c r="C790" s="369"/>
      <c r="D790" s="380"/>
      <c r="E790" s="380"/>
    </row>
    <row r="791" spans="1:5" ht="21.75" customHeight="1">
      <c r="A791" s="379"/>
      <c r="B791" s="369"/>
      <c r="C791" s="369"/>
      <c r="D791" s="380"/>
      <c r="E791" s="380"/>
    </row>
    <row r="792" spans="1:5" ht="21.75" customHeight="1">
      <c r="A792" s="379"/>
      <c r="B792" s="369"/>
      <c r="C792" s="369"/>
      <c r="D792" s="380"/>
      <c r="E792" s="380"/>
    </row>
    <row r="793" spans="1:5" ht="21.75" customHeight="1">
      <c r="A793" s="379"/>
      <c r="B793" s="369"/>
      <c r="C793" s="369"/>
      <c r="D793" s="380"/>
      <c r="E793" s="380"/>
    </row>
    <row r="794" spans="1:5" ht="21.75" customHeight="1">
      <c r="A794" s="379"/>
      <c r="B794" s="369"/>
      <c r="C794" s="369"/>
      <c r="D794" s="380"/>
      <c r="E794" s="380"/>
    </row>
    <row r="795" spans="1:5" ht="21.75" customHeight="1">
      <c r="A795" s="379"/>
      <c r="B795" s="369"/>
      <c r="C795" s="369"/>
      <c r="D795" s="380"/>
      <c r="E795" s="380"/>
    </row>
    <row r="796" spans="1:5" ht="21.75" customHeight="1">
      <c r="A796" s="379"/>
      <c r="B796" s="369"/>
      <c r="C796" s="369"/>
      <c r="D796" s="380"/>
      <c r="E796" s="380"/>
    </row>
    <row r="797" spans="1:5" ht="21.75" customHeight="1">
      <c r="A797" s="379"/>
      <c r="B797" s="369"/>
      <c r="C797" s="369"/>
      <c r="D797" s="380"/>
      <c r="E797" s="380"/>
    </row>
    <row r="798" spans="1:5" ht="21.75" customHeight="1">
      <c r="A798" s="379"/>
      <c r="B798" s="369"/>
      <c r="C798" s="369"/>
      <c r="D798" s="380"/>
      <c r="E798" s="380"/>
    </row>
    <row r="799" spans="1:5" ht="21.75" customHeight="1">
      <c r="A799" s="379"/>
      <c r="B799" s="369"/>
      <c r="C799" s="369"/>
      <c r="D799" s="380"/>
      <c r="E799" s="380"/>
    </row>
    <row r="800" spans="1:5" ht="21.75" customHeight="1">
      <c r="A800" s="379"/>
      <c r="B800" s="369"/>
      <c r="C800" s="369"/>
      <c r="D800" s="380"/>
      <c r="E800" s="380"/>
    </row>
    <row r="801" spans="1:5" ht="21.75" customHeight="1">
      <c r="A801" s="379"/>
      <c r="B801" s="369"/>
      <c r="C801" s="369"/>
      <c r="D801" s="380"/>
      <c r="E801" s="380"/>
    </row>
    <row r="802" spans="1:5" ht="21.75" customHeight="1">
      <c r="A802" s="379"/>
      <c r="B802" s="369"/>
      <c r="C802" s="369"/>
      <c r="D802" s="380"/>
      <c r="E802" s="380"/>
    </row>
    <row r="803" spans="1:5" ht="21.75" customHeight="1">
      <c r="A803" s="379"/>
      <c r="B803" s="369"/>
      <c r="C803" s="369"/>
      <c r="D803" s="380"/>
      <c r="E803" s="380"/>
    </row>
    <row r="804" spans="1:5" ht="21.75" customHeight="1">
      <c r="A804" s="379"/>
      <c r="B804" s="369"/>
      <c r="C804" s="369"/>
      <c r="D804" s="380"/>
      <c r="E804" s="380"/>
    </row>
    <row r="805" spans="1:5" ht="21.75" customHeight="1">
      <c r="A805" s="379"/>
      <c r="B805" s="369"/>
      <c r="C805" s="369"/>
      <c r="D805" s="380"/>
      <c r="E805" s="380"/>
    </row>
    <row r="806" spans="1:5" ht="21.75" customHeight="1">
      <c r="A806" s="379"/>
      <c r="B806" s="369"/>
      <c r="C806" s="369"/>
      <c r="D806" s="380"/>
      <c r="E806" s="380"/>
    </row>
    <row r="807" spans="1:5" ht="21.75" customHeight="1">
      <c r="A807" s="379"/>
      <c r="B807" s="369"/>
      <c r="C807" s="369"/>
      <c r="D807" s="380"/>
      <c r="E807" s="380"/>
    </row>
    <row r="808" spans="1:5" ht="21.75" customHeight="1">
      <c r="A808" s="379"/>
      <c r="B808" s="369"/>
      <c r="C808" s="369"/>
      <c r="D808" s="380"/>
      <c r="E808" s="380"/>
    </row>
    <row r="809" spans="1:5" ht="21.75" customHeight="1">
      <c r="A809" s="379"/>
      <c r="B809" s="369"/>
      <c r="C809" s="369"/>
      <c r="D809" s="380"/>
      <c r="E809" s="380"/>
    </row>
    <row r="810" spans="1:5" ht="21.75" customHeight="1">
      <c r="A810" s="379"/>
      <c r="B810" s="369"/>
      <c r="C810" s="369"/>
      <c r="D810" s="380"/>
      <c r="E810" s="380"/>
    </row>
    <row r="811" spans="1:5" ht="21.75" customHeight="1">
      <c r="A811" s="379"/>
      <c r="B811" s="369"/>
      <c r="C811" s="369"/>
      <c r="D811" s="380"/>
      <c r="E811" s="380"/>
    </row>
    <row r="812" spans="1:5" ht="21.75" customHeight="1">
      <c r="A812" s="379"/>
      <c r="B812" s="369"/>
      <c r="C812" s="369"/>
      <c r="D812" s="380"/>
      <c r="E812" s="380"/>
    </row>
    <row r="813" spans="1:5" ht="21.75" customHeight="1">
      <c r="A813" s="379"/>
      <c r="B813" s="369"/>
      <c r="C813" s="369"/>
      <c r="D813" s="380"/>
      <c r="E813" s="380"/>
    </row>
    <row r="814" spans="1:5" ht="21.75" customHeight="1">
      <c r="A814" s="379"/>
      <c r="B814" s="369"/>
      <c r="C814" s="369"/>
      <c r="D814" s="380"/>
      <c r="E814" s="380"/>
    </row>
    <row r="815" spans="1:5" ht="21.75" customHeight="1">
      <c r="A815" s="379"/>
      <c r="B815" s="369"/>
      <c r="C815" s="369"/>
      <c r="D815" s="380"/>
      <c r="E815" s="380"/>
    </row>
    <row r="816" spans="1:5" ht="21.75" customHeight="1">
      <c r="A816" s="379"/>
      <c r="B816" s="369"/>
      <c r="C816" s="369"/>
      <c r="D816" s="380"/>
      <c r="E816" s="380"/>
    </row>
    <row r="817" spans="1:5" ht="21.75" customHeight="1">
      <c r="A817" s="379"/>
      <c r="B817" s="369"/>
      <c r="C817" s="369"/>
      <c r="D817" s="380"/>
      <c r="E817" s="380"/>
    </row>
    <row r="818" spans="1:5" ht="21.75" customHeight="1">
      <c r="A818" s="379"/>
      <c r="B818" s="369"/>
      <c r="C818" s="369"/>
      <c r="D818" s="380"/>
      <c r="E818" s="380"/>
    </row>
    <row r="819" spans="1:5" ht="21.75" customHeight="1">
      <c r="A819" s="379"/>
      <c r="B819" s="369"/>
      <c r="C819" s="369"/>
      <c r="D819" s="380"/>
      <c r="E819" s="380"/>
    </row>
    <row r="820" spans="1:5" ht="21.75" customHeight="1">
      <c r="A820" s="379"/>
      <c r="B820" s="369"/>
      <c r="C820" s="369"/>
      <c r="D820" s="380"/>
      <c r="E820" s="380"/>
    </row>
    <row r="821" spans="1:5" ht="21.75" customHeight="1">
      <c r="A821" s="379"/>
      <c r="B821" s="369"/>
      <c r="C821" s="369"/>
      <c r="D821" s="380"/>
      <c r="E821" s="380"/>
    </row>
    <row r="822" spans="1:5" ht="21.75" customHeight="1">
      <c r="A822" s="379"/>
      <c r="B822" s="369"/>
      <c r="C822" s="369"/>
      <c r="D822" s="380"/>
      <c r="E822" s="380"/>
    </row>
    <row r="823" spans="1:5" ht="21.75" customHeight="1">
      <c r="A823" s="379"/>
      <c r="B823" s="369"/>
      <c r="C823" s="369"/>
      <c r="D823" s="380"/>
      <c r="E823" s="380"/>
    </row>
    <row r="824" spans="1:5" ht="21.75" customHeight="1">
      <c r="A824" s="379"/>
      <c r="B824" s="369"/>
      <c r="C824" s="369"/>
      <c r="D824" s="380"/>
      <c r="E824" s="380"/>
    </row>
    <row r="825" spans="1:5" ht="21.75" customHeight="1">
      <c r="A825" s="379"/>
      <c r="B825" s="369"/>
      <c r="C825" s="369"/>
      <c r="D825" s="380"/>
      <c r="E825" s="380"/>
    </row>
    <row r="826" spans="1:5" ht="21.75" customHeight="1">
      <c r="A826" s="379"/>
      <c r="B826" s="369"/>
      <c r="C826" s="369"/>
      <c r="D826" s="380"/>
      <c r="E826" s="380"/>
    </row>
    <row r="827" spans="1:5" ht="21.75" customHeight="1">
      <c r="A827" s="379"/>
      <c r="B827" s="369"/>
      <c r="C827" s="369"/>
      <c r="D827" s="380"/>
      <c r="E827" s="380"/>
    </row>
    <row r="828" spans="1:5" ht="21.75" customHeight="1">
      <c r="A828" s="379"/>
      <c r="B828" s="369"/>
      <c r="C828" s="369"/>
      <c r="D828" s="380"/>
      <c r="E828" s="380"/>
    </row>
    <row r="829" spans="1:5" ht="21.75" customHeight="1">
      <c r="A829" s="379"/>
      <c r="B829" s="369"/>
      <c r="C829" s="369"/>
      <c r="D829" s="380"/>
      <c r="E829" s="380"/>
    </row>
    <row r="830" spans="1:5" ht="21.75" customHeight="1">
      <c r="A830" s="379"/>
      <c r="B830" s="369"/>
      <c r="C830" s="369"/>
      <c r="D830" s="380"/>
      <c r="E830" s="380"/>
    </row>
    <row r="831" spans="1:5" ht="21.75" customHeight="1">
      <c r="A831" s="379"/>
      <c r="B831" s="369"/>
      <c r="C831" s="369"/>
      <c r="D831" s="380"/>
      <c r="E831" s="380"/>
    </row>
    <row r="832" spans="1:5" ht="21.75" customHeight="1">
      <c r="A832" s="379"/>
      <c r="B832" s="369"/>
      <c r="C832" s="369"/>
      <c r="D832" s="380"/>
      <c r="E832" s="380"/>
    </row>
    <row r="833" spans="1:5" ht="21.75" customHeight="1">
      <c r="A833" s="379"/>
      <c r="B833" s="369"/>
      <c r="C833" s="369"/>
      <c r="D833" s="380"/>
      <c r="E833" s="380"/>
    </row>
    <row r="834" spans="1:5" ht="21.75" customHeight="1">
      <c r="A834" s="379"/>
      <c r="B834" s="369"/>
      <c r="C834" s="369"/>
      <c r="D834" s="380"/>
      <c r="E834" s="380"/>
    </row>
    <row r="835" spans="1:5" ht="21.75" customHeight="1">
      <c r="A835" s="379"/>
      <c r="B835" s="369"/>
      <c r="C835" s="369"/>
      <c r="D835" s="380"/>
      <c r="E835" s="380"/>
    </row>
    <row r="836" spans="1:5" ht="21.75" customHeight="1">
      <c r="A836" s="379"/>
      <c r="B836" s="369"/>
      <c r="C836" s="369"/>
      <c r="D836" s="380"/>
      <c r="E836" s="380"/>
    </row>
    <row r="837" spans="1:5" ht="21.75" customHeight="1">
      <c r="A837" s="379"/>
      <c r="B837" s="369"/>
      <c r="C837" s="369"/>
      <c r="D837" s="380"/>
      <c r="E837" s="380"/>
    </row>
    <row r="838" spans="1:5" ht="21.75" customHeight="1">
      <c r="A838" s="379"/>
      <c r="B838" s="369"/>
      <c r="C838" s="369"/>
      <c r="D838" s="380"/>
      <c r="E838" s="380"/>
    </row>
    <row r="839" spans="1:5" ht="21.75" customHeight="1">
      <c r="A839" s="379"/>
      <c r="B839" s="369"/>
      <c r="C839" s="369"/>
      <c r="D839" s="380"/>
      <c r="E839" s="380"/>
    </row>
    <row r="840" spans="1:5" ht="21.75" customHeight="1">
      <c r="A840" s="379"/>
      <c r="B840" s="369"/>
      <c r="C840" s="369"/>
      <c r="D840" s="380"/>
      <c r="E840" s="380"/>
    </row>
    <row r="841" spans="1:5" ht="21.75" customHeight="1">
      <c r="A841" s="379"/>
      <c r="B841" s="369"/>
      <c r="C841" s="369"/>
      <c r="D841" s="380"/>
      <c r="E841" s="380"/>
    </row>
    <row r="842" spans="1:5" ht="21.75" customHeight="1">
      <c r="A842" s="379"/>
      <c r="B842" s="369"/>
      <c r="C842" s="369"/>
      <c r="D842" s="380"/>
      <c r="E842" s="380"/>
    </row>
    <row r="843" spans="1:5" ht="21.75" customHeight="1">
      <c r="A843" s="379"/>
      <c r="B843" s="369"/>
      <c r="C843" s="369"/>
      <c r="D843" s="380"/>
      <c r="E843" s="380"/>
    </row>
    <row r="844" spans="1:5" ht="21.75" customHeight="1">
      <c r="A844" s="379"/>
      <c r="B844" s="369"/>
      <c r="C844" s="369"/>
      <c r="D844" s="380"/>
      <c r="E844" s="380"/>
    </row>
    <row r="845" spans="1:5" ht="21.75" customHeight="1">
      <c r="A845" s="379"/>
      <c r="B845" s="369"/>
      <c r="C845" s="369"/>
      <c r="D845" s="380"/>
      <c r="E845" s="380"/>
    </row>
    <row r="846" spans="1:5" ht="21.75" customHeight="1">
      <c r="A846" s="379"/>
      <c r="B846" s="369"/>
      <c r="C846" s="369"/>
      <c r="D846" s="380"/>
      <c r="E846" s="380"/>
    </row>
    <row r="847" spans="1:5" ht="21.75" customHeight="1">
      <c r="A847" s="379"/>
      <c r="B847" s="369"/>
      <c r="C847" s="369"/>
      <c r="D847" s="380"/>
      <c r="E847" s="380"/>
    </row>
    <row r="848" spans="1:5" ht="21.75" customHeight="1">
      <c r="A848" s="379"/>
      <c r="B848" s="369"/>
      <c r="C848" s="369"/>
      <c r="D848" s="380"/>
      <c r="E848" s="380"/>
    </row>
    <row r="849" spans="1:5" ht="21.75" customHeight="1">
      <c r="A849" s="379"/>
      <c r="B849" s="369"/>
      <c r="C849" s="369"/>
      <c r="D849" s="380"/>
      <c r="E849" s="380"/>
    </row>
    <row r="850" spans="1:5" ht="21.75" customHeight="1">
      <c r="A850" s="379"/>
      <c r="B850" s="369"/>
      <c r="C850" s="369"/>
      <c r="D850" s="380"/>
      <c r="E850" s="380"/>
    </row>
    <row r="851" spans="1:5" ht="21.75" customHeight="1">
      <c r="A851" s="379"/>
      <c r="B851" s="369"/>
      <c r="C851" s="369"/>
      <c r="D851" s="380"/>
      <c r="E851" s="380"/>
    </row>
    <row r="852" spans="1:5" ht="21.75" customHeight="1">
      <c r="A852" s="379"/>
      <c r="B852" s="369"/>
      <c r="C852" s="369"/>
      <c r="D852" s="380"/>
      <c r="E852" s="380"/>
    </row>
    <row r="853" spans="1:5" ht="21.75" customHeight="1">
      <c r="A853" s="379"/>
      <c r="B853" s="369"/>
      <c r="C853" s="369"/>
      <c r="D853" s="380"/>
      <c r="E853" s="380"/>
    </row>
    <row r="854" spans="1:5" ht="21.75" customHeight="1">
      <c r="A854" s="379"/>
      <c r="B854" s="369"/>
      <c r="C854" s="369"/>
      <c r="D854" s="380"/>
      <c r="E854" s="380"/>
    </row>
    <row r="855" spans="1:5" ht="21.75" customHeight="1">
      <c r="A855" s="379"/>
      <c r="B855" s="369"/>
      <c r="C855" s="369"/>
      <c r="D855" s="380"/>
      <c r="E855" s="380"/>
    </row>
    <row r="856" spans="1:5" ht="21.75" customHeight="1">
      <c r="A856" s="379"/>
      <c r="B856" s="369"/>
      <c r="C856" s="369"/>
      <c r="D856" s="380"/>
      <c r="E856" s="380"/>
    </row>
    <row r="857" spans="1:5" ht="21.75" customHeight="1">
      <c r="A857" s="379"/>
      <c r="B857" s="369"/>
      <c r="C857" s="369"/>
      <c r="D857" s="380"/>
      <c r="E857" s="380"/>
    </row>
    <row r="858" spans="1:5" ht="21.75" customHeight="1">
      <c r="A858" s="379"/>
      <c r="B858" s="369"/>
      <c r="C858" s="369"/>
      <c r="D858" s="380"/>
      <c r="E858" s="380"/>
    </row>
    <row r="859" spans="1:5" ht="21.75" customHeight="1">
      <c r="A859" s="379"/>
      <c r="B859" s="369"/>
      <c r="C859" s="369"/>
      <c r="D859" s="380"/>
      <c r="E859" s="380"/>
    </row>
    <row r="860" spans="1:5" ht="21.75" customHeight="1">
      <c r="A860" s="379"/>
      <c r="B860" s="369"/>
      <c r="C860" s="369"/>
      <c r="D860" s="380"/>
      <c r="E860" s="380"/>
    </row>
    <row r="861" spans="1:5" ht="21.75" customHeight="1">
      <c r="A861" s="379"/>
      <c r="B861" s="369"/>
      <c r="C861" s="369"/>
      <c r="D861" s="380"/>
      <c r="E861" s="380"/>
    </row>
    <row r="862" spans="1:5" ht="21.75" customHeight="1">
      <c r="A862" s="379"/>
      <c r="B862" s="369"/>
      <c r="C862" s="369"/>
      <c r="D862" s="380"/>
      <c r="E862" s="380"/>
    </row>
    <row r="863" spans="1:5" ht="21.75" customHeight="1">
      <c r="A863" s="379"/>
      <c r="B863" s="369"/>
      <c r="C863" s="369"/>
      <c r="D863" s="380"/>
      <c r="E863" s="380"/>
    </row>
    <row r="864" spans="1:5" ht="21.75" customHeight="1">
      <c r="A864" s="379"/>
      <c r="B864" s="369"/>
      <c r="C864" s="369"/>
      <c r="D864" s="380"/>
      <c r="E864" s="380"/>
    </row>
    <row r="865" spans="1:5" ht="21.75" customHeight="1">
      <c r="A865" s="379"/>
      <c r="B865" s="369"/>
      <c r="C865" s="369"/>
      <c r="D865" s="380"/>
      <c r="E865" s="380"/>
    </row>
    <row r="866" spans="1:5" ht="21.75" customHeight="1">
      <c r="A866" s="379"/>
      <c r="B866" s="369"/>
      <c r="C866" s="369"/>
      <c r="D866" s="380"/>
      <c r="E866" s="380"/>
    </row>
    <row r="867" spans="1:5" ht="21.75" customHeight="1">
      <c r="A867" s="379"/>
      <c r="B867" s="369"/>
      <c r="C867" s="369"/>
      <c r="D867" s="380"/>
      <c r="E867" s="380"/>
    </row>
    <row r="868" spans="1:5" ht="21.75" customHeight="1">
      <c r="A868" s="379"/>
      <c r="B868" s="369"/>
      <c r="C868" s="369"/>
      <c r="D868" s="380"/>
      <c r="E868" s="380"/>
    </row>
    <row r="869" spans="1:5" ht="21.75" customHeight="1">
      <c r="A869" s="379"/>
      <c r="B869" s="369"/>
      <c r="C869" s="369"/>
      <c r="D869" s="380"/>
      <c r="E869" s="380"/>
    </row>
    <row r="870" spans="1:5" ht="21.75" customHeight="1">
      <c r="A870" s="379"/>
      <c r="B870" s="369"/>
      <c r="C870" s="369"/>
      <c r="D870" s="380"/>
      <c r="E870" s="380"/>
    </row>
    <row r="871" spans="1:5" ht="21.75" customHeight="1">
      <c r="A871" s="379"/>
      <c r="B871" s="369"/>
      <c r="C871" s="369"/>
      <c r="D871" s="380"/>
      <c r="E871" s="380"/>
    </row>
    <row r="872" spans="1:5" ht="21.75" customHeight="1">
      <c r="A872" s="379"/>
      <c r="B872" s="369"/>
      <c r="C872" s="369"/>
      <c r="D872" s="380"/>
      <c r="E872" s="380"/>
    </row>
    <row r="873" spans="1:5" ht="21.75" customHeight="1">
      <c r="A873" s="379"/>
      <c r="B873" s="369"/>
      <c r="C873" s="369"/>
      <c r="D873" s="380"/>
      <c r="E873" s="380"/>
    </row>
    <row r="874" spans="1:5" ht="21.75" customHeight="1">
      <c r="A874" s="379"/>
      <c r="B874" s="369"/>
      <c r="C874" s="369"/>
      <c r="D874" s="380"/>
      <c r="E874" s="380"/>
    </row>
    <row r="875" spans="1:5" ht="21.75" customHeight="1">
      <c r="A875" s="379"/>
      <c r="B875" s="369"/>
      <c r="C875" s="369"/>
      <c r="D875" s="380"/>
      <c r="E875" s="380"/>
    </row>
    <row r="876" spans="1:5" ht="21.75" customHeight="1">
      <c r="A876" s="379"/>
      <c r="B876" s="369"/>
      <c r="C876" s="369"/>
      <c r="D876" s="380"/>
      <c r="E876" s="380"/>
    </row>
    <row r="877" spans="1:5" ht="21.75" customHeight="1">
      <c r="A877" s="379"/>
      <c r="B877" s="369"/>
      <c r="C877" s="369"/>
      <c r="D877" s="380"/>
      <c r="E877" s="380"/>
    </row>
    <row r="878" spans="1:5" ht="21.75" customHeight="1">
      <c r="A878" s="379"/>
      <c r="B878" s="369"/>
      <c r="C878" s="369"/>
      <c r="D878" s="380"/>
      <c r="E878" s="380"/>
    </row>
    <row r="879" spans="1:5" ht="21.75" customHeight="1">
      <c r="A879" s="379"/>
      <c r="B879" s="369"/>
      <c r="C879" s="369"/>
      <c r="D879" s="380"/>
      <c r="E879" s="380"/>
    </row>
    <row r="880" spans="1:5" ht="21.75" customHeight="1">
      <c r="A880" s="379"/>
      <c r="B880" s="369"/>
      <c r="C880" s="369"/>
      <c r="D880" s="380"/>
      <c r="E880" s="380"/>
    </row>
    <row r="881" spans="1:5" ht="21.75" customHeight="1">
      <c r="A881" s="379"/>
      <c r="B881" s="369"/>
      <c r="C881" s="369"/>
      <c r="D881" s="380"/>
      <c r="E881" s="380"/>
    </row>
    <row r="882" spans="1:5" ht="21.75" customHeight="1">
      <c r="A882" s="379"/>
      <c r="B882" s="369"/>
      <c r="C882" s="369"/>
      <c r="D882" s="380"/>
      <c r="E882" s="380"/>
    </row>
    <row r="883" spans="1:5" ht="21.75" customHeight="1">
      <c r="A883" s="379"/>
      <c r="B883" s="369"/>
      <c r="C883" s="369"/>
      <c r="D883" s="380"/>
      <c r="E883" s="380"/>
    </row>
    <row r="884" spans="1:5" ht="21.75" customHeight="1">
      <c r="A884" s="379"/>
      <c r="B884" s="369"/>
      <c r="C884" s="369"/>
      <c r="D884" s="380"/>
      <c r="E884" s="380"/>
    </row>
    <row r="885" spans="1:5" ht="21.75" customHeight="1">
      <c r="A885" s="379"/>
      <c r="B885" s="369"/>
      <c r="C885" s="369"/>
      <c r="D885" s="380"/>
      <c r="E885" s="380"/>
    </row>
    <row r="886" spans="1:5" ht="21.75" customHeight="1">
      <c r="A886" s="379"/>
      <c r="B886" s="369"/>
      <c r="C886" s="369"/>
      <c r="D886" s="380"/>
      <c r="E886" s="380"/>
    </row>
    <row r="887" spans="1:5" ht="21.75" customHeight="1">
      <c r="A887" s="379"/>
      <c r="B887" s="369"/>
      <c r="C887" s="369"/>
      <c r="D887" s="380"/>
      <c r="E887" s="380"/>
    </row>
    <row r="888" spans="1:5" ht="21.75" customHeight="1">
      <c r="A888" s="379"/>
      <c r="B888" s="369"/>
      <c r="C888" s="369"/>
      <c r="D888" s="380"/>
      <c r="E888" s="380"/>
    </row>
    <row r="889" spans="1:5" ht="21.75" customHeight="1">
      <c r="A889" s="379"/>
      <c r="B889" s="369"/>
      <c r="C889" s="369"/>
      <c r="D889" s="380"/>
      <c r="E889" s="380"/>
    </row>
    <row r="890" spans="1:5" ht="21.75" customHeight="1">
      <c r="A890" s="379"/>
      <c r="B890" s="369"/>
      <c r="C890" s="369"/>
      <c r="D890" s="380"/>
      <c r="E890" s="380"/>
    </row>
    <row r="891" spans="1:5" ht="21.75" customHeight="1">
      <c r="A891" s="379"/>
      <c r="B891" s="369"/>
      <c r="C891" s="369"/>
      <c r="D891" s="380"/>
      <c r="E891" s="380"/>
    </row>
    <row r="892" spans="1:5" ht="21.75" customHeight="1">
      <c r="A892" s="379"/>
      <c r="B892" s="369"/>
      <c r="C892" s="369"/>
      <c r="D892" s="380"/>
      <c r="E892" s="380"/>
    </row>
    <row r="893" spans="1:5" ht="21.75" customHeight="1">
      <c r="A893" s="379"/>
      <c r="B893" s="369"/>
      <c r="C893" s="369"/>
      <c r="D893" s="380"/>
      <c r="E893" s="380"/>
    </row>
    <row r="894" spans="1:5" ht="21.75" customHeight="1">
      <c r="A894" s="379"/>
      <c r="B894" s="369"/>
      <c r="C894" s="369"/>
      <c r="D894" s="380"/>
      <c r="E894" s="380"/>
    </row>
    <row r="895" spans="1:5" ht="21.75" customHeight="1">
      <c r="A895" s="379"/>
      <c r="B895" s="369"/>
      <c r="C895" s="369"/>
      <c r="D895" s="380"/>
      <c r="E895" s="380"/>
    </row>
    <row r="896" spans="1:5" ht="21.75" customHeight="1">
      <c r="A896" s="379"/>
      <c r="B896" s="369"/>
      <c r="C896" s="369"/>
      <c r="D896" s="380"/>
      <c r="E896" s="380"/>
    </row>
    <row r="897" spans="1:5" ht="21.75" customHeight="1">
      <c r="A897" s="379"/>
      <c r="B897" s="369"/>
      <c r="C897" s="369"/>
      <c r="D897" s="380"/>
      <c r="E897" s="380"/>
    </row>
    <row r="898" spans="1:5" ht="21.75" customHeight="1">
      <c r="A898" s="379"/>
      <c r="B898" s="369"/>
      <c r="C898" s="369"/>
      <c r="D898" s="380"/>
      <c r="E898" s="380"/>
    </row>
    <row r="899" spans="1:5" ht="21.75" customHeight="1">
      <c r="A899" s="379"/>
      <c r="B899" s="369"/>
      <c r="C899" s="369"/>
      <c r="D899" s="380"/>
      <c r="E899" s="380"/>
    </row>
    <row r="900" spans="1:5" ht="21.75" customHeight="1">
      <c r="A900" s="379"/>
      <c r="B900" s="369"/>
      <c r="C900" s="369"/>
      <c r="D900" s="380"/>
      <c r="E900" s="380"/>
    </row>
    <row r="901" spans="1:5" ht="21.75" customHeight="1">
      <c r="A901" s="379"/>
      <c r="B901" s="369"/>
      <c r="C901" s="369"/>
      <c r="D901" s="380"/>
      <c r="E901" s="380"/>
    </row>
    <row r="902" spans="1:5" ht="21.75" customHeight="1">
      <c r="A902" s="379"/>
      <c r="B902" s="369"/>
      <c r="C902" s="369"/>
      <c r="D902" s="380"/>
      <c r="E902" s="380"/>
    </row>
    <row r="903" spans="1:5" ht="21.75" customHeight="1">
      <c r="A903" s="379"/>
      <c r="B903" s="369"/>
      <c r="C903" s="369"/>
      <c r="D903" s="380"/>
      <c r="E903" s="380"/>
    </row>
    <row r="904" spans="1:5" ht="21.75" customHeight="1">
      <c r="A904" s="379"/>
      <c r="B904" s="369"/>
      <c r="C904" s="369"/>
      <c r="D904" s="380"/>
      <c r="E904" s="380"/>
    </row>
    <row r="905" spans="1:5" ht="21.75" customHeight="1">
      <c r="A905" s="379"/>
      <c r="B905" s="369"/>
      <c r="C905" s="369"/>
      <c r="D905" s="380"/>
      <c r="E905" s="380"/>
    </row>
    <row r="906" spans="1:5" ht="21.75" customHeight="1">
      <c r="A906" s="379"/>
      <c r="B906" s="369"/>
      <c r="C906" s="369"/>
      <c r="D906" s="380"/>
      <c r="E906" s="380"/>
    </row>
    <row r="907" spans="1:5" ht="21.75" customHeight="1">
      <c r="A907" s="379"/>
      <c r="B907" s="369"/>
      <c r="C907" s="369"/>
      <c r="D907" s="380"/>
      <c r="E907" s="380"/>
    </row>
    <row r="908" spans="1:5" ht="21.75" customHeight="1">
      <c r="A908" s="379"/>
      <c r="B908" s="369"/>
      <c r="C908" s="369"/>
      <c r="D908" s="380"/>
      <c r="E908" s="380"/>
    </row>
    <row r="909" spans="1:5" ht="21.75" customHeight="1">
      <c r="A909" s="379"/>
      <c r="B909" s="369"/>
      <c r="C909" s="369"/>
      <c r="D909" s="380"/>
      <c r="E909" s="380"/>
    </row>
    <row r="910" spans="1:5" ht="21.75" customHeight="1">
      <c r="A910" s="379"/>
      <c r="B910" s="369"/>
      <c r="C910" s="369"/>
      <c r="D910" s="380"/>
      <c r="E910" s="380"/>
    </row>
    <row r="911" spans="1:5" ht="21.75" customHeight="1">
      <c r="A911" s="379"/>
      <c r="B911" s="369"/>
      <c r="C911" s="369"/>
      <c r="D911" s="380"/>
      <c r="E911" s="380"/>
    </row>
    <row r="912" spans="1:5" ht="21.75" customHeight="1">
      <c r="A912" s="379"/>
      <c r="B912" s="369"/>
      <c r="C912" s="369"/>
      <c r="D912" s="380"/>
      <c r="E912" s="380"/>
    </row>
    <row r="913" spans="1:5" ht="21.75" customHeight="1">
      <c r="A913" s="379"/>
      <c r="B913" s="369"/>
      <c r="C913" s="369"/>
      <c r="D913" s="380"/>
      <c r="E913" s="380"/>
    </row>
    <row r="914" spans="1:5" ht="21.75" customHeight="1">
      <c r="A914" s="379"/>
      <c r="B914" s="369"/>
      <c r="C914" s="369"/>
      <c r="D914" s="380"/>
      <c r="E914" s="380"/>
    </row>
    <row r="915" spans="1:5" ht="21.75" customHeight="1">
      <c r="A915" s="379"/>
      <c r="B915" s="369"/>
      <c r="C915" s="369"/>
      <c r="D915" s="380"/>
      <c r="E915" s="380"/>
    </row>
    <row r="916" spans="1:5" ht="21.75" customHeight="1">
      <c r="A916" s="379"/>
      <c r="B916" s="369"/>
      <c r="C916" s="369"/>
      <c r="D916" s="380"/>
      <c r="E916" s="380"/>
    </row>
    <row r="917" spans="1:5" ht="21.75" customHeight="1">
      <c r="A917" s="379"/>
      <c r="B917" s="369"/>
      <c r="C917" s="369"/>
      <c r="D917" s="380"/>
      <c r="E917" s="38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4778-D5A0-1E49-97DC-08922A48E882}">
  <dimension ref="A1:L894"/>
  <sheetViews>
    <sheetView workbookViewId="0">
      <selection activeCell="J28" sqref="J28"/>
    </sheetView>
  </sheetViews>
  <sheetFormatPr baseColWidth="10" defaultColWidth="11.1640625" defaultRowHeight="19"/>
  <cols>
    <col min="1" max="1" width="16.6640625" style="181" customWidth="1"/>
    <col min="2" max="2" width="9.5" style="179" customWidth="1"/>
    <col min="3" max="3" width="20.6640625" style="179" customWidth="1"/>
    <col min="4" max="5" width="17.1640625" style="193" customWidth="1"/>
    <col min="6" max="6" width="42" style="175" customWidth="1"/>
    <col min="7" max="16384" width="11.1640625" style="175"/>
  </cols>
  <sheetData>
    <row r="1" spans="1:12">
      <c r="A1" s="181" t="s">
        <v>497</v>
      </c>
      <c r="D1" s="297"/>
    </row>
    <row r="2" spans="1:12">
      <c r="A2" s="181" t="s">
        <v>498</v>
      </c>
      <c r="D2" s="297">
        <v>100</v>
      </c>
    </row>
    <row r="3" spans="1:12">
      <c r="A3" s="181" t="s">
        <v>493</v>
      </c>
      <c r="D3" s="297">
        <f>+C58</f>
        <v>784632.09999999986</v>
      </c>
    </row>
    <row r="4" spans="1:12">
      <c r="A4" s="181" t="s">
        <v>492</v>
      </c>
      <c r="D4" s="297">
        <f>+D58</f>
        <v>-531430</v>
      </c>
    </row>
    <row r="5" spans="1:12">
      <c r="A5" s="181" t="s">
        <v>499</v>
      </c>
      <c r="D5" s="297">
        <f>+D2+D3+D4</f>
        <v>253302.09999999986</v>
      </c>
    </row>
    <row r="6" spans="1:12">
      <c r="A6" s="181" t="s">
        <v>496</v>
      </c>
      <c r="B6" s="184"/>
      <c r="C6" s="184"/>
      <c r="D6" s="297"/>
    </row>
    <row r="7" spans="1:12">
      <c r="B7" s="184"/>
      <c r="C7" s="184"/>
      <c r="D7" s="297"/>
    </row>
    <row r="8" spans="1:12" ht="20" thickBot="1">
      <c r="A8" s="181" t="s">
        <v>495</v>
      </c>
      <c r="D8" s="298">
        <f>+D5+D6+D7</f>
        <v>253302.09999999986</v>
      </c>
    </row>
    <row r="9" spans="1:12" ht="30.75" customHeight="1" thickTop="1">
      <c r="A9"/>
      <c r="B9"/>
      <c r="C9"/>
      <c r="D9"/>
      <c r="E9"/>
    </row>
    <row r="10" spans="1:12" s="179" customFormat="1" ht="30.75" customHeight="1">
      <c r="A10"/>
      <c r="B10"/>
      <c r="C10"/>
      <c r="D10"/>
      <c r="E10"/>
    </row>
    <row r="11" spans="1:12" ht="30.75" customHeight="1">
      <c r="A11"/>
      <c r="B11"/>
      <c r="C11"/>
      <c r="D11"/>
      <c r="E11"/>
      <c r="G11" s="207"/>
      <c r="H11" s="207"/>
    </row>
    <row r="12" spans="1:12" ht="36" customHeight="1">
      <c r="A12" s="194" t="s">
        <v>2</v>
      </c>
      <c r="B12" s="195" t="s">
        <v>3</v>
      </c>
      <c r="C12" s="184" t="s">
        <v>489</v>
      </c>
      <c r="D12" s="184" t="s">
        <v>482</v>
      </c>
      <c r="E12" s="196"/>
      <c r="F12" s="182" t="s">
        <v>6</v>
      </c>
      <c r="G12" s="200"/>
      <c r="H12" s="200"/>
      <c r="I12" s="182"/>
      <c r="J12" s="182"/>
      <c r="K12" s="182"/>
      <c r="L12" s="182"/>
    </row>
    <row r="13" spans="1:12" ht="21.75" customHeight="1">
      <c r="A13" s="183"/>
      <c r="B13" s="184"/>
      <c r="C13" s="175"/>
      <c r="D13" s="175"/>
      <c r="E13" s="175"/>
    </row>
    <row r="14" spans="1:12" ht="21.75" customHeight="1">
      <c r="A14" s="216">
        <v>41972</v>
      </c>
      <c r="B14" s="184"/>
      <c r="C14" s="218"/>
      <c r="D14" s="185">
        <v>-100</v>
      </c>
      <c r="E14" s="185"/>
      <c r="F14" s="237" t="s">
        <v>348</v>
      </c>
    </row>
    <row r="15" spans="1:12" ht="21.75" customHeight="1">
      <c r="A15" s="216">
        <v>44774</v>
      </c>
      <c r="B15" s="184"/>
      <c r="C15" s="218">
        <v>1000</v>
      </c>
      <c r="D15" s="185"/>
      <c r="E15" s="185"/>
      <c r="F15" s="209" t="s">
        <v>404</v>
      </c>
    </row>
    <row r="16" spans="1:12" ht="21.75" customHeight="1">
      <c r="A16" s="216">
        <v>44888</v>
      </c>
      <c r="B16" s="184"/>
      <c r="C16" s="218"/>
      <c r="D16" s="218">
        <v>-150</v>
      </c>
      <c r="E16" s="185"/>
      <c r="F16" s="209" t="s">
        <v>348</v>
      </c>
    </row>
    <row r="17" spans="1:6" ht="21.75" customHeight="1">
      <c r="A17" s="216">
        <v>44900</v>
      </c>
      <c r="B17" s="184"/>
      <c r="C17" s="218"/>
      <c r="D17" s="218">
        <v>-5</v>
      </c>
      <c r="E17" s="185"/>
      <c r="F17" s="209" t="s">
        <v>348</v>
      </c>
    </row>
    <row r="18" spans="1:6" ht="21.75" customHeight="1">
      <c r="A18" s="216">
        <v>44900</v>
      </c>
      <c r="B18" s="184"/>
      <c r="C18" s="218">
        <v>390780</v>
      </c>
      <c r="D18" s="185"/>
      <c r="E18" s="185"/>
      <c r="F18" s="385" t="s">
        <v>418</v>
      </c>
    </row>
    <row r="19" spans="1:6" ht="21.75" customHeight="1">
      <c r="A19" s="216">
        <v>44929</v>
      </c>
      <c r="B19" s="184"/>
      <c r="C19" s="218"/>
      <c r="D19" s="218">
        <v>-35000</v>
      </c>
      <c r="E19" s="185"/>
      <c r="F19" s="209" t="s">
        <v>419</v>
      </c>
    </row>
    <row r="20" spans="1:6" ht="21.75" customHeight="1">
      <c r="A20" s="216">
        <v>44930</v>
      </c>
      <c r="B20" s="184"/>
      <c r="C20" s="218"/>
      <c r="D20" s="218">
        <v>-5</v>
      </c>
      <c r="E20" s="185"/>
      <c r="F20" s="209" t="s">
        <v>348</v>
      </c>
    </row>
    <row r="21" spans="1:6" ht="21.75" customHeight="1">
      <c r="A21" s="216">
        <v>44935</v>
      </c>
      <c r="B21" s="184"/>
      <c r="C21" s="218">
        <v>177.69</v>
      </c>
      <c r="D21" s="185"/>
      <c r="E21" s="185"/>
      <c r="F21" s="209" t="s">
        <v>421</v>
      </c>
    </row>
    <row r="22" spans="1:6" ht="21.75" customHeight="1">
      <c r="A22" s="216">
        <v>44958</v>
      </c>
      <c r="B22" s="184"/>
      <c r="C22" s="218"/>
      <c r="D22" s="218">
        <v>-300000</v>
      </c>
      <c r="E22" s="185"/>
      <c r="F22" s="209" t="s">
        <v>422</v>
      </c>
    </row>
    <row r="23" spans="1:6" ht="21.75" customHeight="1">
      <c r="A23" s="216">
        <v>44958</v>
      </c>
      <c r="B23" s="184"/>
      <c r="C23" s="218"/>
      <c r="D23" s="218">
        <v>-5</v>
      </c>
      <c r="E23" s="185"/>
      <c r="F23" s="209" t="s">
        <v>348</v>
      </c>
    </row>
    <row r="24" spans="1:6" ht="21.75" customHeight="1">
      <c r="A24" s="216">
        <v>44963</v>
      </c>
      <c r="B24" s="184"/>
      <c r="C24" s="218">
        <v>27.23</v>
      </c>
      <c r="D24" s="185"/>
      <c r="E24" s="185"/>
      <c r="F24" s="209" t="s">
        <v>421</v>
      </c>
    </row>
    <row r="25" spans="1:6" ht="21.75" customHeight="1">
      <c r="A25" s="216">
        <v>44986</v>
      </c>
      <c r="B25" s="184"/>
      <c r="C25" s="218"/>
      <c r="D25" s="185">
        <v>-5</v>
      </c>
      <c r="E25" s="185"/>
      <c r="F25" s="209" t="s">
        <v>348</v>
      </c>
    </row>
    <row r="26" spans="1:6" ht="21.75" customHeight="1">
      <c r="A26" s="216">
        <v>44986</v>
      </c>
      <c r="B26" s="184"/>
      <c r="C26" s="218">
        <v>10000</v>
      </c>
      <c r="D26" s="185"/>
      <c r="E26" s="185"/>
      <c r="F26" s="385" t="s">
        <v>436</v>
      </c>
    </row>
    <row r="27" spans="1:6" ht="21.75" customHeight="1">
      <c r="A27" s="216">
        <v>44999</v>
      </c>
      <c r="B27" s="184"/>
      <c r="C27" s="218">
        <v>10000</v>
      </c>
      <c r="D27" s="185"/>
      <c r="E27" s="185"/>
      <c r="F27" s="385" t="s">
        <v>436</v>
      </c>
    </row>
    <row r="28" spans="1:6" ht="21.75" customHeight="1">
      <c r="A28" s="216">
        <v>44999</v>
      </c>
      <c r="B28" s="184"/>
      <c r="C28" s="218">
        <v>10000</v>
      </c>
      <c r="D28" s="185"/>
      <c r="E28" s="185"/>
      <c r="F28" s="385" t="s">
        <v>436</v>
      </c>
    </row>
    <row r="29" spans="1:6" ht="21.75" customHeight="1">
      <c r="A29" s="216">
        <v>44999</v>
      </c>
      <c r="B29" s="184"/>
      <c r="C29" s="218">
        <v>10000</v>
      </c>
      <c r="D29" s="185"/>
      <c r="E29" s="185"/>
      <c r="F29" s="385" t="s">
        <v>436</v>
      </c>
    </row>
    <row r="30" spans="1:6" ht="21.75" customHeight="1">
      <c r="A30" s="216">
        <v>44999</v>
      </c>
      <c r="B30" s="184"/>
      <c r="C30" s="218">
        <v>10000</v>
      </c>
      <c r="D30" s="185"/>
      <c r="E30" s="185"/>
      <c r="F30" s="385" t="s">
        <v>436</v>
      </c>
    </row>
    <row r="31" spans="1:6" ht="21.75" customHeight="1">
      <c r="A31" s="216">
        <v>44999</v>
      </c>
      <c r="B31" s="184"/>
      <c r="C31" s="218">
        <v>50000</v>
      </c>
      <c r="D31" s="185"/>
      <c r="E31" s="185"/>
      <c r="F31" s="385" t="s">
        <v>436</v>
      </c>
    </row>
    <row r="32" spans="1:6" ht="21.75" customHeight="1">
      <c r="A32" s="216">
        <v>44999</v>
      </c>
      <c r="B32" s="184"/>
      <c r="C32" s="218">
        <v>50000</v>
      </c>
      <c r="D32" s="185"/>
      <c r="E32" s="185"/>
      <c r="F32" s="385" t="s">
        <v>436</v>
      </c>
    </row>
    <row r="33" spans="1:6" ht="21.75" customHeight="1">
      <c r="A33" s="216">
        <v>45000</v>
      </c>
      <c r="B33" s="184"/>
      <c r="C33" s="218">
        <v>50000</v>
      </c>
      <c r="D33" s="185"/>
      <c r="E33" s="185"/>
      <c r="F33" s="385" t="s">
        <v>436</v>
      </c>
    </row>
    <row r="34" spans="1:6" ht="21.75" customHeight="1">
      <c r="A34" s="216">
        <v>45000</v>
      </c>
      <c r="B34" s="184"/>
      <c r="C34" s="218">
        <v>10000</v>
      </c>
      <c r="D34" s="185"/>
      <c r="E34" s="185"/>
      <c r="F34" s="385" t="s">
        <v>436</v>
      </c>
    </row>
    <row r="35" spans="1:6" ht="21.75" customHeight="1">
      <c r="A35" s="216">
        <v>45001</v>
      </c>
      <c r="B35" s="184"/>
      <c r="C35" s="218">
        <v>10000</v>
      </c>
      <c r="D35" s="185"/>
      <c r="E35" s="185"/>
      <c r="F35" s="385" t="s">
        <v>436</v>
      </c>
    </row>
    <row r="36" spans="1:6" ht="21.75" customHeight="1">
      <c r="A36" s="216">
        <v>45001</v>
      </c>
      <c r="B36" s="184"/>
      <c r="C36" s="218">
        <v>10000</v>
      </c>
      <c r="D36" s="185"/>
      <c r="E36" s="185"/>
      <c r="F36" s="385" t="s">
        <v>436</v>
      </c>
    </row>
    <row r="37" spans="1:6" ht="21.75" customHeight="1">
      <c r="A37" s="216">
        <v>45001</v>
      </c>
      <c r="B37" s="184"/>
      <c r="C37" s="218">
        <v>10000</v>
      </c>
      <c r="D37" s="185"/>
      <c r="E37" s="185"/>
      <c r="F37" s="385" t="s">
        <v>436</v>
      </c>
    </row>
    <row r="38" spans="1:6" ht="21.75" customHeight="1">
      <c r="A38" s="216">
        <v>45001</v>
      </c>
      <c r="B38" s="184"/>
      <c r="C38" s="218">
        <v>10000</v>
      </c>
      <c r="D38" s="185"/>
      <c r="E38" s="185"/>
      <c r="F38" s="385" t="s">
        <v>436</v>
      </c>
    </row>
    <row r="39" spans="1:6" ht="21.75" customHeight="1">
      <c r="A39" s="216">
        <v>45001</v>
      </c>
      <c r="B39" s="184"/>
      <c r="C39" s="218">
        <v>10000</v>
      </c>
      <c r="D39" s="185"/>
      <c r="E39" s="185"/>
      <c r="F39" s="385" t="s">
        <v>436</v>
      </c>
    </row>
    <row r="40" spans="1:6" ht="21.75" customHeight="1">
      <c r="A40" s="216">
        <v>45001</v>
      </c>
      <c r="B40" s="184"/>
      <c r="C40" s="218">
        <v>10000</v>
      </c>
      <c r="D40" s="185"/>
      <c r="E40" s="185"/>
      <c r="F40" s="385" t="s">
        <v>436</v>
      </c>
    </row>
    <row r="41" spans="1:6" ht="21.75" customHeight="1">
      <c r="A41" s="216">
        <v>45001</v>
      </c>
      <c r="B41" s="184"/>
      <c r="C41" s="218">
        <v>10000</v>
      </c>
      <c r="D41" s="185"/>
      <c r="E41" s="185"/>
      <c r="F41" s="385" t="s">
        <v>436</v>
      </c>
    </row>
    <row r="42" spans="1:6" ht="21.75" customHeight="1">
      <c r="A42" s="216">
        <v>45001</v>
      </c>
      <c r="B42" s="184"/>
      <c r="C42" s="218">
        <v>10000</v>
      </c>
      <c r="D42" s="185"/>
      <c r="E42" s="185"/>
      <c r="F42" s="385" t="s">
        <v>436</v>
      </c>
    </row>
    <row r="43" spans="1:6" ht="21.75" customHeight="1">
      <c r="A43" s="216">
        <v>45001</v>
      </c>
      <c r="B43" s="184"/>
      <c r="C43" s="218">
        <v>10000</v>
      </c>
      <c r="D43" s="185"/>
      <c r="E43" s="185"/>
      <c r="F43" s="385" t="s">
        <v>436</v>
      </c>
    </row>
    <row r="44" spans="1:6" ht="21.75" customHeight="1">
      <c r="A44" s="216">
        <v>45001</v>
      </c>
      <c r="B44" s="184"/>
      <c r="C44" s="218">
        <v>10000</v>
      </c>
      <c r="D44" s="185"/>
      <c r="E44" s="185"/>
      <c r="F44" s="385" t="s">
        <v>436</v>
      </c>
    </row>
    <row r="45" spans="1:6" ht="21.75" customHeight="1">
      <c r="A45" s="216">
        <v>45002</v>
      </c>
      <c r="B45" s="184"/>
      <c r="C45" s="218">
        <v>10000</v>
      </c>
      <c r="D45" s="185"/>
      <c r="E45" s="185"/>
      <c r="F45" s="385" t="s">
        <v>436</v>
      </c>
    </row>
    <row r="46" spans="1:6" ht="21.75" customHeight="1">
      <c r="A46" s="216">
        <v>45002</v>
      </c>
      <c r="B46" s="184"/>
      <c r="C46" s="218">
        <v>10000</v>
      </c>
      <c r="D46" s="185"/>
      <c r="E46" s="185"/>
      <c r="F46" s="385" t="s">
        <v>436</v>
      </c>
    </row>
    <row r="47" spans="1:6" ht="21.75" customHeight="1">
      <c r="A47" s="216">
        <v>45002</v>
      </c>
      <c r="B47" s="184"/>
      <c r="C47" s="218">
        <v>10000</v>
      </c>
      <c r="D47" s="185"/>
      <c r="E47" s="185"/>
      <c r="F47" s="385" t="s">
        <v>436</v>
      </c>
    </row>
    <row r="48" spans="1:6" ht="21.75" customHeight="1">
      <c r="A48" s="216">
        <v>45002</v>
      </c>
      <c r="B48" s="184"/>
      <c r="C48" s="218">
        <v>10000</v>
      </c>
      <c r="D48" s="185"/>
      <c r="E48" s="185"/>
      <c r="F48" s="385" t="s">
        <v>436</v>
      </c>
    </row>
    <row r="49" spans="1:6" ht="21.75" customHeight="1">
      <c r="A49" s="216">
        <v>45002</v>
      </c>
      <c r="B49" s="184"/>
      <c r="C49" s="218">
        <v>10000</v>
      </c>
      <c r="D49" s="185"/>
      <c r="E49" s="185"/>
      <c r="F49" s="385" t="s">
        <v>436</v>
      </c>
    </row>
    <row r="50" spans="1:6" ht="21.75" customHeight="1">
      <c r="A50" s="216">
        <v>45002</v>
      </c>
      <c r="B50" s="184"/>
      <c r="C50" s="218">
        <v>10000</v>
      </c>
      <c r="D50" s="185"/>
      <c r="E50" s="185"/>
      <c r="F50" s="385" t="s">
        <v>436</v>
      </c>
    </row>
    <row r="51" spans="1:6" ht="21.75" customHeight="1">
      <c r="A51" s="216">
        <v>45002</v>
      </c>
      <c r="B51" s="184"/>
      <c r="C51" s="218">
        <v>22000</v>
      </c>
      <c r="D51" s="185"/>
      <c r="E51" s="185"/>
      <c r="F51" s="385" t="s">
        <v>436</v>
      </c>
    </row>
    <row r="52" spans="1:6" ht="21.75" customHeight="1">
      <c r="A52" s="216">
        <v>45002</v>
      </c>
      <c r="B52" s="184"/>
      <c r="C52" s="218">
        <v>141.19999999999999</v>
      </c>
      <c r="D52" s="185"/>
      <c r="E52" s="185"/>
      <c r="F52" s="209" t="s">
        <v>421</v>
      </c>
    </row>
    <row r="53" spans="1:6" ht="21.75" customHeight="1">
      <c r="A53" s="216">
        <v>45017</v>
      </c>
      <c r="B53" s="184"/>
      <c r="C53" s="218"/>
      <c r="D53" s="185">
        <v>-5</v>
      </c>
      <c r="E53" s="185"/>
      <c r="F53" s="209" t="s">
        <v>348</v>
      </c>
    </row>
    <row r="54" spans="1:6" ht="21.75" customHeight="1">
      <c r="A54" s="216">
        <v>45019</v>
      </c>
      <c r="B54" s="184"/>
      <c r="C54" s="218">
        <v>230.63</v>
      </c>
      <c r="D54" s="185"/>
      <c r="E54" s="185"/>
      <c r="F54" s="209" t="s">
        <v>421</v>
      </c>
    </row>
    <row r="55" spans="1:6" ht="21.75" customHeight="1">
      <c r="A55" s="216">
        <v>45048</v>
      </c>
      <c r="B55" s="184"/>
      <c r="C55" s="218"/>
      <c r="D55" s="185">
        <v>-5</v>
      </c>
      <c r="E55" s="185"/>
      <c r="F55" s="209" t="s">
        <v>348</v>
      </c>
    </row>
    <row r="56" spans="1:6" ht="21.75" customHeight="1">
      <c r="A56" s="216">
        <v>45054</v>
      </c>
      <c r="B56" s="184"/>
      <c r="C56" s="218">
        <v>275.35000000000002</v>
      </c>
      <c r="D56" s="185"/>
      <c r="E56" s="185"/>
      <c r="F56" s="209" t="s">
        <v>421</v>
      </c>
    </row>
    <row r="57" spans="1:6" ht="21.75" customHeight="1">
      <c r="A57" s="216">
        <v>45078</v>
      </c>
      <c r="B57" s="184"/>
      <c r="C57" s="218"/>
      <c r="D57" s="218">
        <v>-196150</v>
      </c>
      <c r="E57" s="185"/>
      <c r="F57" s="209" t="s">
        <v>455</v>
      </c>
    </row>
    <row r="58" spans="1:6" ht="21.75" customHeight="1">
      <c r="A58" s="186" t="s">
        <v>7</v>
      </c>
      <c r="B58" s="184"/>
      <c r="C58" s="184">
        <f>SUM(C14:C57)</f>
        <v>784632.09999999986</v>
      </c>
      <c r="D58" s="184">
        <f>SUM(D14:D57)</f>
        <v>-531430</v>
      </c>
      <c r="E58" s="185"/>
    </row>
    <row r="59" spans="1:6" ht="21.75" customHeight="1">
      <c r="A59" s="186"/>
      <c r="B59" s="184"/>
      <c r="C59" s="184"/>
      <c r="D59" s="185"/>
      <c r="E59" s="185"/>
    </row>
    <row r="60" spans="1:6" ht="21.75" customHeight="1">
      <c r="A60" s="186"/>
      <c r="B60" s="184"/>
      <c r="C60" s="184"/>
      <c r="D60" s="185"/>
      <c r="E60" s="185"/>
    </row>
    <row r="61" spans="1:6" ht="21.75" customHeight="1">
      <c r="A61" s="186"/>
      <c r="B61" s="184"/>
      <c r="C61" s="184"/>
      <c r="D61" s="185"/>
      <c r="E61" s="185"/>
    </row>
    <row r="62" spans="1:6" ht="21.75" customHeight="1">
      <c r="A62" s="186"/>
      <c r="B62" s="184"/>
      <c r="C62" s="184"/>
      <c r="D62" s="185"/>
      <c r="E62" s="185"/>
    </row>
    <row r="63" spans="1:6" ht="21.75" customHeight="1">
      <c r="A63" s="186"/>
      <c r="B63" s="184"/>
      <c r="C63" s="184"/>
      <c r="D63" s="185"/>
      <c r="E63" s="185"/>
    </row>
    <row r="64" spans="1:6" ht="21.75" customHeight="1">
      <c r="A64" s="186"/>
      <c r="B64" s="184"/>
      <c r="C64" s="184"/>
      <c r="D64" s="185"/>
      <c r="E64" s="185"/>
    </row>
    <row r="65" spans="1:5" ht="21.75" customHeight="1">
      <c r="A65" s="186"/>
      <c r="B65" s="184"/>
      <c r="C65" s="184"/>
      <c r="D65" s="185"/>
      <c r="E65" s="185"/>
    </row>
    <row r="66" spans="1:5" ht="21.75" customHeight="1">
      <c r="A66" s="186"/>
      <c r="B66" s="184"/>
      <c r="C66" s="184"/>
      <c r="D66" s="185"/>
      <c r="E66" s="185"/>
    </row>
    <row r="67" spans="1:5" ht="21.75" customHeight="1">
      <c r="A67" s="186"/>
      <c r="B67" s="184"/>
      <c r="C67" s="184"/>
      <c r="D67" s="185"/>
      <c r="E67" s="185"/>
    </row>
    <row r="68" spans="1:5" ht="21.75" customHeight="1">
      <c r="A68" s="186"/>
      <c r="B68" s="184"/>
      <c r="C68" s="184"/>
      <c r="D68" s="185"/>
      <c r="E68" s="185"/>
    </row>
    <row r="69" spans="1:5" ht="21.75" customHeight="1">
      <c r="A69" s="186"/>
      <c r="B69" s="184"/>
      <c r="C69" s="184"/>
      <c r="D69" s="185"/>
      <c r="E69" s="185"/>
    </row>
    <row r="70" spans="1:5" ht="21.75" customHeight="1">
      <c r="A70" s="186"/>
      <c r="B70" s="184"/>
      <c r="C70" s="184"/>
      <c r="D70" s="185"/>
      <c r="E70" s="185"/>
    </row>
    <row r="71" spans="1:5" ht="21.75" customHeight="1">
      <c r="A71" s="186"/>
      <c r="B71" s="184"/>
      <c r="C71" s="184"/>
      <c r="D71" s="185"/>
      <c r="E71" s="185"/>
    </row>
    <row r="72" spans="1:5" ht="21.75" customHeight="1">
      <c r="A72" s="190"/>
      <c r="D72" s="185"/>
      <c r="E72" s="185"/>
    </row>
    <row r="73" spans="1:5" ht="21.75" customHeight="1">
      <c r="A73" s="186"/>
      <c r="B73" s="184"/>
      <c r="C73" s="184"/>
      <c r="D73" s="185"/>
      <c r="E73" s="185"/>
    </row>
    <row r="74" spans="1:5" ht="21.75" customHeight="1">
      <c r="A74" s="186"/>
      <c r="B74" s="184"/>
      <c r="C74" s="184"/>
      <c r="D74" s="185"/>
      <c r="E74" s="185"/>
    </row>
    <row r="75" spans="1:5" ht="21.75" customHeight="1">
      <c r="A75" s="186"/>
      <c r="B75" s="184"/>
      <c r="C75" s="184"/>
      <c r="D75" s="185"/>
      <c r="E75" s="185"/>
    </row>
    <row r="76" spans="1:5" ht="21.75" customHeight="1">
      <c r="A76" s="186"/>
      <c r="B76" s="184"/>
      <c r="C76" s="184"/>
      <c r="D76" s="185"/>
      <c r="E76" s="185"/>
    </row>
    <row r="77" spans="1:5" ht="21.75" customHeight="1">
      <c r="A77" s="186"/>
      <c r="B77" s="184"/>
      <c r="C77" s="184"/>
      <c r="D77" s="185"/>
      <c r="E77" s="185"/>
    </row>
    <row r="78" spans="1:5" ht="21.75" customHeight="1">
      <c r="A78" s="186"/>
      <c r="B78" s="184"/>
      <c r="C78" s="184"/>
      <c r="D78" s="185"/>
      <c r="E78" s="185"/>
    </row>
    <row r="79" spans="1:5" ht="21.75" customHeight="1">
      <c r="A79" s="186"/>
      <c r="B79" s="184"/>
      <c r="C79" s="184"/>
      <c r="D79" s="185"/>
      <c r="E79" s="185"/>
    </row>
    <row r="80" spans="1:5" ht="21.75" customHeight="1">
      <c r="A80" s="186"/>
      <c r="B80" s="184"/>
      <c r="C80" s="184"/>
      <c r="D80" s="185"/>
      <c r="E80" s="185"/>
    </row>
    <row r="81" spans="1:5" ht="21.75" customHeight="1">
      <c r="A81" s="186"/>
      <c r="B81" s="184"/>
      <c r="C81" s="184"/>
      <c r="D81" s="185"/>
      <c r="E81" s="185"/>
    </row>
    <row r="82" spans="1:5" ht="21.75" customHeight="1">
      <c r="A82" s="186"/>
      <c r="B82" s="184"/>
      <c r="C82" s="184"/>
      <c r="D82" s="185"/>
      <c r="E82" s="185"/>
    </row>
    <row r="83" spans="1:5" ht="21.75" customHeight="1">
      <c r="A83" s="186"/>
      <c r="B83" s="184"/>
      <c r="C83" s="184"/>
      <c r="D83" s="185"/>
      <c r="E83" s="185"/>
    </row>
    <row r="84" spans="1:5" ht="21.75" customHeight="1">
      <c r="A84" s="186"/>
      <c r="B84" s="184"/>
      <c r="C84" s="184"/>
      <c r="D84" s="185"/>
      <c r="E84" s="185"/>
    </row>
    <row r="85" spans="1:5" ht="21.75" customHeight="1">
      <c r="A85" s="186"/>
      <c r="B85" s="184"/>
      <c r="C85" s="184"/>
      <c r="D85" s="185"/>
      <c r="E85" s="185"/>
    </row>
    <row r="86" spans="1:5" ht="21.75" customHeight="1">
      <c r="A86" s="186"/>
      <c r="B86" s="184"/>
      <c r="C86" s="184"/>
      <c r="D86" s="185"/>
      <c r="E86" s="185"/>
    </row>
    <row r="87" spans="1:5" ht="21.75" customHeight="1">
      <c r="A87" s="186"/>
      <c r="B87" s="184"/>
      <c r="C87" s="184"/>
      <c r="D87" s="185"/>
      <c r="E87" s="185"/>
    </row>
    <row r="88" spans="1:5" ht="21.75" customHeight="1">
      <c r="A88" s="186"/>
      <c r="B88" s="184"/>
      <c r="C88" s="184"/>
      <c r="D88" s="185"/>
      <c r="E88" s="185"/>
    </row>
    <row r="89" spans="1:5" ht="21.75" customHeight="1">
      <c r="A89" s="186"/>
      <c r="B89" s="184"/>
      <c r="C89" s="184"/>
      <c r="D89" s="185"/>
      <c r="E89" s="185"/>
    </row>
    <row r="90" spans="1:5" ht="21.75" customHeight="1">
      <c r="A90" s="186"/>
      <c r="B90" s="184"/>
      <c r="C90" s="184"/>
      <c r="D90" s="185"/>
      <c r="E90" s="185"/>
    </row>
    <row r="91" spans="1:5" ht="21.75" customHeight="1">
      <c r="A91" s="186"/>
      <c r="B91" s="184"/>
      <c r="C91" s="184"/>
      <c r="D91" s="185"/>
      <c r="E91" s="185"/>
    </row>
    <row r="92" spans="1:5" ht="21.75" customHeight="1">
      <c r="A92" s="186"/>
      <c r="B92" s="184"/>
      <c r="C92" s="184"/>
      <c r="D92" s="185"/>
      <c r="E92" s="185"/>
    </row>
    <row r="93" spans="1:5" ht="21.75" customHeight="1">
      <c r="A93" s="186"/>
      <c r="B93" s="184"/>
      <c r="C93" s="184"/>
      <c r="D93" s="185"/>
      <c r="E93" s="185"/>
    </row>
    <row r="94" spans="1:5" ht="21.75" customHeight="1">
      <c r="A94" s="186"/>
      <c r="B94" s="184"/>
      <c r="C94" s="184"/>
      <c r="D94" s="185"/>
      <c r="E94" s="185"/>
    </row>
    <row r="95" spans="1:5" ht="21.75" customHeight="1">
      <c r="A95" s="190"/>
      <c r="B95" s="184"/>
      <c r="C95" s="184"/>
      <c r="D95" s="185"/>
      <c r="E95" s="185"/>
    </row>
    <row r="96" spans="1:5" ht="21.75" customHeight="1">
      <c r="A96" s="186"/>
      <c r="B96" s="184"/>
      <c r="C96" s="184"/>
      <c r="D96" s="185"/>
      <c r="E96" s="185"/>
    </row>
    <row r="97" spans="1:5" ht="21.75" customHeight="1">
      <c r="A97" s="186"/>
      <c r="B97" s="184"/>
      <c r="C97" s="184"/>
      <c r="D97" s="185"/>
      <c r="E97" s="185"/>
    </row>
    <row r="98" spans="1:5" ht="21.75" customHeight="1">
      <c r="A98" s="186"/>
      <c r="B98" s="184"/>
      <c r="C98" s="184"/>
      <c r="D98" s="185"/>
      <c r="E98" s="185"/>
    </row>
    <row r="99" spans="1:5" ht="21.75" customHeight="1">
      <c r="A99" s="186"/>
      <c r="B99" s="184"/>
      <c r="C99" s="184"/>
      <c r="D99" s="185"/>
      <c r="E99" s="185"/>
    </row>
    <row r="100" spans="1:5" ht="21.75" customHeight="1">
      <c r="A100" s="186"/>
      <c r="B100" s="184"/>
      <c r="C100" s="184"/>
      <c r="D100" s="185"/>
      <c r="E100" s="185"/>
    </row>
    <row r="101" spans="1:5" ht="21.75" customHeight="1">
      <c r="A101" s="186"/>
      <c r="B101" s="184"/>
      <c r="C101" s="184"/>
      <c r="D101" s="185"/>
      <c r="E101" s="185"/>
    </row>
    <row r="102" spans="1:5" ht="21.75" customHeight="1">
      <c r="A102" s="186"/>
      <c r="B102" s="184"/>
      <c r="C102" s="184"/>
      <c r="D102" s="185"/>
      <c r="E102" s="185"/>
    </row>
    <row r="103" spans="1:5" ht="21.75" customHeight="1">
      <c r="A103" s="186"/>
      <c r="B103" s="184"/>
      <c r="C103" s="184"/>
      <c r="D103" s="185"/>
      <c r="E103" s="185"/>
    </row>
    <row r="104" spans="1:5" ht="21.75" customHeight="1">
      <c r="A104" s="186"/>
      <c r="B104" s="184"/>
      <c r="C104" s="184"/>
      <c r="D104" s="185"/>
      <c r="E104" s="185"/>
    </row>
    <row r="105" spans="1:5" ht="21.75" customHeight="1">
      <c r="A105" s="186"/>
      <c r="B105" s="184"/>
      <c r="C105" s="184"/>
      <c r="D105" s="185"/>
      <c r="E105" s="185"/>
    </row>
    <row r="106" spans="1:5" ht="21.75" customHeight="1">
      <c r="A106" s="186"/>
      <c r="B106" s="184"/>
      <c r="C106" s="184"/>
      <c r="D106" s="185"/>
      <c r="E106" s="185"/>
    </row>
    <row r="107" spans="1:5" ht="21.75" customHeight="1">
      <c r="A107" s="186"/>
      <c r="B107" s="184"/>
      <c r="C107" s="184"/>
      <c r="D107" s="185"/>
      <c r="E107" s="185"/>
    </row>
    <row r="108" spans="1:5" ht="21.75" customHeight="1">
      <c r="A108" s="186"/>
      <c r="B108" s="184"/>
      <c r="C108" s="184"/>
      <c r="D108" s="185"/>
      <c r="E108" s="185"/>
    </row>
    <row r="109" spans="1:5" ht="21.75" customHeight="1">
      <c r="A109" s="186"/>
      <c r="B109" s="184"/>
      <c r="C109" s="184"/>
      <c r="D109" s="185"/>
      <c r="E109" s="185"/>
    </row>
    <row r="110" spans="1:5" ht="21.75" customHeight="1">
      <c r="A110" s="186"/>
      <c r="B110" s="184"/>
      <c r="C110" s="184"/>
      <c r="D110" s="185"/>
      <c r="E110" s="185"/>
    </row>
    <row r="111" spans="1:5" ht="21.75" customHeight="1">
      <c r="A111" s="190"/>
      <c r="B111" s="184"/>
      <c r="C111" s="184"/>
      <c r="D111" s="185"/>
      <c r="E111" s="185"/>
    </row>
    <row r="112" spans="1:5" ht="21.75" customHeight="1">
      <c r="A112" s="190"/>
      <c r="B112" s="184"/>
      <c r="C112" s="184"/>
      <c r="D112" s="185"/>
      <c r="E112" s="185"/>
    </row>
    <row r="113" spans="1:5" ht="21.75" customHeight="1">
      <c r="A113" s="190"/>
      <c r="B113" s="184"/>
      <c r="C113" s="184"/>
      <c r="D113" s="185"/>
      <c r="E113" s="185"/>
    </row>
    <row r="114" spans="1:5" ht="21.75" customHeight="1">
      <c r="A114" s="186"/>
      <c r="B114" s="184"/>
      <c r="C114" s="184"/>
      <c r="D114" s="185"/>
      <c r="E114" s="185"/>
    </row>
    <row r="115" spans="1:5" ht="21.75" customHeight="1">
      <c r="A115" s="190"/>
      <c r="B115" s="184"/>
      <c r="C115" s="184"/>
      <c r="D115" s="185"/>
      <c r="E115" s="185"/>
    </row>
    <row r="116" spans="1:5" ht="21.75" customHeight="1">
      <c r="A116" s="186"/>
      <c r="B116" s="184"/>
      <c r="C116" s="184"/>
      <c r="D116" s="185"/>
      <c r="E116" s="185"/>
    </row>
    <row r="117" spans="1:5" ht="21.75" customHeight="1">
      <c r="A117" s="186"/>
      <c r="B117" s="184"/>
      <c r="C117" s="184"/>
      <c r="D117" s="185"/>
      <c r="E117" s="185"/>
    </row>
    <row r="118" spans="1:5" ht="21.75" customHeight="1">
      <c r="A118" s="186"/>
      <c r="B118" s="184"/>
      <c r="C118" s="184"/>
      <c r="D118" s="185"/>
      <c r="E118" s="185"/>
    </row>
    <row r="119" spans="1:5" ht="21.75" customHeight="1">
      <c r="A119" s="186"/>
      <c r="B119" s="184"/>
      <c r="C119" s="184"/>
      <c r="D119" s="185"/>
      <c r="E119" s="185"/>
    </row>
    <row r="120" spans="1:5" ht="21.75" customHeight="1">
      <c r="A120" s="186"/>
      <c r="B120" s="184"/>
      <c r="C120" s="184"/>
      <c r="D120" s="185"/>
      <c r="E120" s="185"/>
    </row>
    <row r="121" spans="1:5" ht="21.75" customHeight="1">
      <c r="A121" s="186"/>
      <c r="B121" s="184"/>
      <c r="C121" s="184"/>
      <c r="D121" s="185"/>
      <c r="E121" s="185"/>
    </row>
    <row r="122" spans="1:5" ht="21.75" customHeight="1">
      <c r="A122" s="186"/>
      <c r="B122" s="184"/>
      <c r="C122" s="184"/>
      <c r="D122" s="185"/>
      <c r="E122" s="185"/>
    </row>
    <row r="123" spans="1:5" ht="21.75" customHeight="1">
      <c r="A123" s="186"/>
      <c r="B123" s="184"/>
      <c r="C123" s="184"/>
      <c r="D123" s="185"/>
      <c r="E123" s="185"/>
    </row>
    <row r="124" spans="1:5" ht="21.75" customHeight="1">
      <c r="A124" s="186"/>
      <c r="B124" s="184"/>
      <c r="C124" s="184"/>
      <c r="D124" s="185"/>
      <c r="E124" s="185"/>
    </row>
    <row r="125" spans="1:5" ht="21.75" customHeight="1">
      <c r="A125" s="186"/>
      <c r="B125" s="184"/>
      <c r="C125" s="184"/>
      <c r="D125" s="185"/>
      <c r="E125" s="185"/>
    </row>
    <row r="126" spans="1:5" ht="21.75" customHeight="1">
      <c r="A126" s="186"/>
      <c r="B126" s="184"/>
      <c r="C126" s="184"/>
      <c r="D126" s="185"/>
      <c r="E126" s="185"/>
    </row>
    <row r="127" spans="1:5" ht="21.75" customHeight="1">
      <c r="A127" s="186"/>
      <c r="B127" s="184"/>
      <c r="C127" s="184"/>
      <c r="D127" s="185"/>
      <c r="E127" s="185"/>
    </row>
    <row r="128" spans="1:5" ht="21.75" customHeight="1">
      <c r="A128" s="190"/>
      <c r="B128" s="184"/>
      <c r="C128" s="184"/>
      <c r="D128" s="185"/>
      <c r="E128" s="185"/>
    </row>
    <row r="129" spans="1:5" ht="21.75" customHeight="1">
      <c r="A129" s="190"/>
      <c r="B129" s="184"/>
      <c r="C129" s="184"/>
      <c r="D129" s="185"/>
      <c r="E129" s="185"/>
    </row>
    <row r="130" spans="1:5" ht="21.75" customHeight="1">
      <c r="A130" s="190"/>
      <c r="B130" s="184"/>
      <c r="C130" s="184"/>
      <c r="D130" s="185"/>
      <c r="E130" s="185"/>
    </row>
    <row r="131" spans="1:5" ht="21.75" customHeight="1">
      <c r="A131" s="190"/>
      <c r="B131" s="184"/>
      <c r="C131" s="184"/>
      <c r="D131" s="185"/>
      <c r="E131" s="185"/>
    </row>
    <row r="132" spans="1:5" ht="21.75" customHeight="1">
      <c r="A132" s="190"/>
      <c r="B132" s="184"/>
      <c r="C132" s="184"/>
      <c r="D132" s="185"/>
      <c r="E132" s="185"/>
    </row>
    <row r="133" spans="1:5" ht="21.75" customHeight="1">
      <c r="A133" s="190"/>
      <c r="B133" s="184"/>
      <c r="C133" s="184"/>
      <c r="D133" s="185"/>
      <c r="E133" s="185"/>
    </row>
    <row r="134" spans="1:5" ht="21.75" customHeight="1">
      <c r="A134" s="190"/>
      <c r="B134" s="184"/>
      <c r="C134" s="184"/>
      <c r="D134" s="185"/>
      <c r="E134" s="185"/>
    </row>
    <row r="135" spans="1:5" ht="21.75" customHeight="1">
      <c r="A135" s="190"/>
      <c r="B135" s="184"/>
      <c r="C135" s="184"/>
      <c r="D135" s="185"/>
      <c r="E135" s="185"/>
    </row>
    <row r="136" spans="1:5" ht="21.75" customHeight="1">
      <c r="A136" s="190"/>
      <c r="B136" s="184"/>
      <c r="C136" s="184"/>
      <c r="D136" s="185"/>
      <c r="E136" s="185"/>
    </row>
    <row r="137" spans="1:5" ht="21.75" customHeight="1">
      <c r="A137" s="186"/>
      <c r="B137" s="184"/>
      <c r="C137" s="184"/>
      <c r="D137" s="185"/>
      <c r="E137" s="185"/>
    </row>
    <row r="138" spans="1:5" ht="21.75" customHeight="1">
      <c r="A138" s="186"/>
      <c r="B138" s="184"/>
      <c r="C138" s="184"/>
      <c r="D138" s="185"/>
      <c r="E138" s="185"/>
    </row>
    <row r="139" spans="1:5" ht="21.75" customHeight="1">
      <c r="A139" s="186"/>
      <c r="B139" s="184"/>
      <c r="C139" s="184"/>
      <c r="D139" s="185"/>
      <c r="E139" s="185"/>
    </row>
    <row r="140" spans="1:5" ht="21.75" customHeight="1">
      <c r="A140" s="186"/>
      <c r="B140" s="184"/>
      <c r="C140" s="184"/>
      <c r="D140" s="185"/>
      <c r="E140" s="185"/>
    </row>
    <row r="141" spans="1:5" ht="21.75" customHeight="1">
      <c r="A141" s="186"/>
      <c r="B141" s="184"/>
      <c r="C141" s="184"/>
      <c r="D141" s="185"/>
      <c r="E141" s="185"/>
    </row>
    <row r="142" spans="1:5" ht="21.75" customHeight="1">
      <c r="A142" s="186"/>
      <c r="B142" s="184"/>
      <c r="C142" s="184"/>
      <c r="D142" s="185"/>
      <c r="E142" s="185"/>
    </row>
    <row r="143" spans="1:5" ht="21.75" customHeight="1">
      <c r="A143" s="186"/>
      <c r="B143" s="184"/>
      <c r="C143" s="184"/>
      <c r="D143" s="185"/>
      <c r="E143" s="185"/>
    </row>
    <row r="144" spans="1:5" ht="21.75" customHeight="1">
      <c r="A144" s="186"/>
      <c r="B144" s="184"/>
      <c r="C144" s="184"/>
      <c r="D144" s="185"/>
      <c r="E144" s="185"/>
    </row>
    <row r="145" spans="1:5" ht="21.75" customHeight="1">
      <c r="A145" s="186"/>
      <c r="B145" s="184"/>
      <c r="C145" s="184"/>
      <c r="D145" s="185"/>
      <c r="E145" s="185"/>
    </row>
    <row r="146" spans="1:5" ht="21.75" customHeight="1">
      <c r="A146" s="186"/>
      <c r="B146" s="184"/>
      <c r="C146" s="184"/>
      <c r="D146" s="185"/>
      <c r="E146" s="185"/>
    </row>
    <row r="147" spans="1:5" ht="21.75" customHeight="1">
      <c r="A147" s="186"/>
      <c r="B147" s="184"/>
      <c r="C147" s="184"/>
      <c r="D147" s="185"/>
      <c r="E147" s="185"/>
    </row>
    <row r="148" spans="1:5" ht="21.75" customHeight="1">
      <c r="A148" s="190"/>
      <c r="B148" s="184"/>
      <c r="C148" s="184"/>
      <c r="D148" s="185"/>
      <c r="E148" s="185"/>
    </row>
    <row r="149" spans="1:5" ht="21.75" customHeight="1">
      <c r="A149" s="190"/>
      <c r="B149" s="184"/>
      <c r="C149" s="184"/>
      <c r="D149" s="185"/>
      <c r="E149" s="185"/>
    </row>
    <row r="150" spans="1:5" ht="21.75" customHeight="1">
      <c r="A150" s="190"/>
      <c r="B150" s="184"/>
      <c r="C150" s="184"/>
      <c r="D150" s="185"/>
      <c r="E150" s="185"/>
    </row>
    <row r="151" spans="1:5" ht="21.75" customHeight="1">
      <c r="A151" s="190"/>
      <c r="B151" s="184"/>
      <c r="C151" s="184"/>
      <c r="D151" s="185"/>
      <c r="E151" s="185"/>
    </row>
    <row r="152" spans="1:5" ht="21.75" customHeight="1">
      <c r="A152" s="190"/>
      <c r="B152" s="184"/>
      <c r="C152" s="184"/>
      <c r="D152" s="185"/>
      <c r="E152" s="185"/>
    </row>
    <row r="153" spans="1:5" ht="21.75" customHeight="1">
      <c r="A153" s="190"/>
      <c r="B153" s="184"/>
      <c r="C153" s="184"/>
      <c r="D153" s="185"/>
      <c r="E153" s="185"/>
    </row>
    <row r="154" spans="1:5" ht="21.75" customHeight="1">
      <c r="A154" s="190"/>
      <c r="B154" s="184"/>
      <c r="C154" s="184"/>
      <c r="D154" s="185"/>
      <c r="E154" s="185"/>
    </row>
    <row r="155" spans="1:5" ht="21.75" customHeight="1">
      <c r="A155" s="190"/>
      <c r="B155" s="184"/>
      <c r="C155" s="184"/>
      <c r="D155" s="185"/>
      <c r="E155" s="185"/>
    </row>
    <row r="156" spans="1:5" ht="21.75" customHeight="1">
      <c r="A156" s="190"/>
      <c r="B156" s="184"/>
      <c r="C156" s="184"/>
      <c r="D156" s="185"/>
      <c r="E156" s="185"/>
    </row>
    <row r="157" spans="1:5" ht="21.75" customHeight="1">
      <c r="A157" s="190"/>
      <c r="B157" s="184"/>
      <c r="C157" s="184"/>
      <c r="D157" s="185"/>
      <c r="E157" s="185"/>
    </row>
    <row r="158" spans="1:5" ht="21.75" customHeight="1">
      <c r="A158" s="190"/>
      <c r="B158" s="184"/>
      <c r="C158" s="184"/>
      <c r="D158" s="185"/>
      <c r="E158" s="185"/>
    </row>
    <row r="159" spans="1:5" ht="21.75" customHeight="1">
      <c r="A159" s="190"/>
      <c r="B159" s="184"/>
      <c r="C159" s="184"/>
      <c r="D159" s="185"/>
      <c r="E159" s="185"/>
    </row>
    <row r="160" spans="1:5" ht="21.75" customHeight="1">
      <c r="A160" s="190"/>
      <c r="B160" s="184"/>
      <c r="C160" s="184"/>
      <c r="D160" s="185"/>
      <c r="E160" s="185"/>
    </row>
    <row r="161" spans="1:6" ht="21.75" customHeight="1">
      <c r="A161" s="190"/>
      <c r="B161" s="184"/>
      <c r="C161" s="184"/>
      <c r="D161" s="185"/>
      <c r="E161" s="185"/>
    </row>
    <row r="162" spans="1:6" ht="21.75" customHeight="1">
      <c r="A162" s="190"/>
      <c r="B162" s="184"/>
      <c r="C162" s="184"/>
      <c r="D162" s="185"/>
      <c r="E162" s="185"/>
    </row>
    <row r="163" spans="1:6" ht="21.75" customHeight="1">
      <c r="A163" s="190"/>
      <c r="B163" s="184"/>
      <c r="C163" s="184"/>
      <c r="D163" s="185"/>
      <c r="E163" s="185"/>
    </row>
    <row r="164" spans="1:6" ht="21.75" customHeight="1">
      <c r="A164" s="190"/>
      <c r="B164" s="184"/>
      <c r="C164" s="184"/>
      <c r="D164" s="185"/>
      <c r="E164" s="185"/>
    </row>
    <row r="165" spans="1:6" ht="21.75" customHeight="1">
      <c r="A165" s="190"/>
      <c r="B165" s="184"/>
      <c r="C165" s="184"/>
      <c r="D165" s="185"/>
      <c r="E165" s="185"/>
    </row>
    <row r="166" spans="1:6" ht="21.75" customHeight="1">
      <c r="A166" s="190"/>
      <c r="B166" s="184"/>
      <c r="C166" s="184"/>
      <c r="D166" s="185"/>
      <c r="E166" s="185"/>
    </row>
    <row r="167" spans="1:6" ht="21.75" customHeight="1">
      <c r="A167" s="190"/>
      <c r="B167" s="184"/>
      <c r="C167" s="184"/>
      <c r="D167" s="185"/>
      <c r="E167" s="185"/>
    </row>
    <row r="168" spans="1:6" ht="21.75" customHeight="1">
      <c r="A168" s="190"/>
      <c r="B168" s="184"/>
      <c r="C168" s="184"/>
      <c r="D168" s="185"/>
      <c r="E168" s="185"/>
    </row>
    <row r="169" spans="1:6" ht="21.75" customHeight="1">
      <c r="A169" s="190"/>
      <c r="B169" s="184"/>
      <c r="C169" s="184"/>
      <c r="D169" s="185"/>
      <c r="E169" s="185"/>
      <c r="F169" s="192"/>
    </row>
    <row r="170" spans="1:6" ht="21.75" customHeight="1">
      <c r="A170" s="190"/>
      <c r="B170" s="184"/>
      <c r="C170" s="184"/>
      <c r="D170" s="185"/>
      <c r="E170" s="185"/>
    </row>
    <row r="171" spans="1:6" ht="21.75" customHeight="1">
      <c r="A171" s="190"/>
      <c r="B171" s="184"/>
      <c r="C171" s="184"/>
      <c r="D171" s="185"/>
      <c r="E171" s="185"/>
    </row>
    <row r="172" spans="1:6" ht="21.75" customHeight="1">
      <c r="A172" s="190"/>
      <c r="B172" s="184"/>
      <c r="C172" s="184"/>
      <c r="D172" s="185"/>
      <c r="E172" s="185"/>
    </row>
    <row r="173" spans="1:6" ht="21.75" customHeight="1">
      <c r="A173" s="190"/>
      <c r="B173" s="184"/>
      <c r="C173" s="184"/>
      <c r="D173" s="185"/>
      <c r="E173" s="185"/>
    </row>
    <row r="174" spans="1:6" ht="21.75" customHeight="1">
      <c r="A174" s="190"/>
      <c r="B174" s="184"/>
      <c r="C174" s="184"/>
      <c r="D174" s="185"/>
      <c r="E174" s="185"/>
    </row>
    <row r="175" spans="1:6" ht="21.75" customHeight="1">
      <c r="A175" s="190"/>
      <c r="B175" s="184"/>
      <c r="C175" s="184"/>
      <c r="D175" s="185"/>
      <c r="E175" s="185"/>
    </row>
    <row r="176" spans="1:6" ht="21.75" customHeight="1">
      <c r="A176" s="190"/>
      <c r="B176" s="184"/>
      <c r="C176" s="184"/>
      <c r="D176" s="185"/>
      <c r="E176" s="185"/>
    </row>
    <row r="177" spans="1:5" ht="21.75" customHeight="1">
      <c r="A177" s="190"/>
      <c r="B177" s="184"/>
      <c r="C177" s="184"/>
      <c r="D177" s="185"/>
      <c r="E177" s="185"/>
    </row>
    <row r="178" spans="1:5" ht="21.75" customHeight="1">
      <c r="A178" s="190"/>
      <c r="B178" s="184"/>
      <c r="C178" s="184"/>
      <c r="D178" s="185"/>
      <c r="E178" s="185"/>
    </row>
    <row r="179" spans="1:5" ht="21.75" customHeight="1">
      <c r="A179" s="190"/>
      <c r="B179" s="184"/>
      <c r="C179" s="184"/>
      <c r="D179" s="185"/>
      <c r="E179" s="185"/>
    </row>
    <row r="180" spans="1:5" ht="21.75" customHeight="1">
      <c r="A180" s="190"/>
      <c r="B180" s="184"/>
      <c r="C180" s="184"/>
      <c r="D180" s="185"/>
      <c r="E180" s="185"/>
    </row>
    <row r="181" spans="1:5" ht="21.75" customHeight="1">
      <c r="A181" s="190"/>
      <c r="B181" s="184"/>
      <c r="C181" s="184"/>
      <c r="D181" s="185"/>
      <c r="E181" s="185"/>
    </row>
    <row r="182" spans="1:5" ht="21.75" customHeight="1">
      <c r="A182" s="190"/>
      <c r="B182" s="184"/>
      <c r="C182" s="184"/>
      <c r="D182" s="185"/>
      <c r="E182" s="185"/>
    </row>
    <row r="183" spans="1:5" ht="21.75" customHeight="1">
      <c r="A183" s="190"/>
      <c r="B183" s="184"/>
      <c r="C183" s="184"/>
      <c r="D183" s="185"/>
      <c r="E183" s="185"/>
    </row>
    <row r="184" spans="1:5" ht="21.75" customHeight="1">
      <c r="A184" s="190"/>
      <c r="B184" s="184"/>
      <c r="C184" s="184"/>
      <c r="D184" s="185"/>
      <c r="E184" s="185"/>
    </row>
    <row r="185" spans="1:5" ht="21.75" customHeight="1">
      <c r="A185" s="190"/>
      <c r="B185" s="184"/>
      <c r="C185" s="184"/>
      <c r="D185" s="185"/>
      <c r="E185" s="185"/>
    </row>
    <row r="186" spans="1:5" ht="21.75" customHeight="1">
      <c r="A186" s="190"/>
      <c r="B186" s="184"/>
      <c r="C186" s="184"/>
      <c r="D186" s="185"/>
      <c r="E186" s="185"/>
    </row>
    <row r="187" spans="1:5" ht="21.75" customHeight="1">
      <c r="A187" s="190"/>
      <c r="B187" s="184"/>
      <c r="C187" s="184"/>
      <c r="D187" s="185"/>
      <c r="E187" s="185"/>
    </row>
    <row r="188" spans="1:5" ht="21.75" customHeight="1">
      <c r="A188" s="190"/>
      <c r="B188" s="184"/>
      <c r="C188" s="184"/>
      <c r="D188" s="185"/>
      <c r="E188" s="185"/>
    </row>
    <row r="189" spans="1:5" ht="21.75" customHeight="1">
      <c r="A189" s="190"/>
      <c r="B189" s="184"/>
      <c r="C189" s="184"/>
      <c r="D189" s="185"/>
      <c r="E189" s="185"/>
    </row>
    <row r="190" spans="1:5" ht="21.75" customHeight="1">
      <c r="A190" s="190"/>
      <c r="B190" s="184"/>
      <c r="C190" s="184"/>
      <c r="D190" s="185"/>
      <c r="E190" s="185"/>
    </row>
    <row r="191" spans="1:5" ht="21.75" customHeight="1">
      <c r="A191" s="190"/>
      <c r="B191" s="184"/>
      <c r="C191" s="184"/>
      <c r="D191" s="185"/>
      <c r="E191" s="185"/>
    </row>
    <row r="192" spans="1:5" ht="21.75" customHeight="1">
      <c r="A192" s="190"/>
      <c r="B192" s="184"/>
      <c r="C192" s="184"/>
      <c r="D192" s="185"/>
      <c r="E192" s="185"/>
    </row>
    <row r="193" spans="1:6" ht="21.75" customHeight="1">
      <c r="A193" s="190"/>
      <c r="B193" s="184"/>
      <c r="C193" s="184"/>
      <c r="D193" s="185"/>
      <c r="E193" s="185"/>
    </row>
    <row r="194" spans="1:6" ht="21.75" customHeight="1">
      <c r="A194" s="190"/>
      <c r="B194" s="184"/>
      <c r="C194" s="184"/>
      <c r="D194" s="185"/>
      <c r="E194" s="185"/>
    </row>
    <row r="195" spans="1:6" ht="21.75" customHeight="1">
      <c r="A195" s="190"/>
      <c r="B195" s="184"/>
      <c r="C195" s="184"/>
      <c r="D195" s="185"/>
      <c r="E195" s="185"/>
      <c r="F195" s="192"/>
    </row>
    <row r="196" spans="1:6" ht="21.75" customHeight="1">
      <c r="A196" s="190"/>
      <c r="B196" s="184"/>
      <c r="C196" s="184"/>
      <c r="D196" s="185"/>
      <c r="E196" s="185"/>
    </row>
    <row r="197" spans="1:6" ht="21.75" customHeight="1">
      <c r="A197" s="190"/>
      <c r="B197" s="184"/>
      <c r="C197" s="184"/>
      <c r="D197" s="185"/>
      <c r="E197" s="185"/>
    </row>
    <row r="198" spans="1:6" ht="21.75" customHeight="1">
      <c r="A198" s="190"/>
      <c r="B198" s="184"/>
      <c r="C198" s="184"/>
      <c r="D198" s="185"/>
      <c r="E198" s="185"/>
    </row>
    <row r="199" spans="1:6" ht="21.75" customHeight="1">
      <c r="A199" s="190"/>
      <c r="B199" s="184"/>
      <c r="C199" s="184"/>
      <c r="D199" s="185"/>
      <c r="E199" s="185"/>
    </row>
    <row r="200" spans="1:6" ht="21.75" customHeight="1">
      <c r="A200" s="190"/>
      <c r="B200" s="184"/>
      <c r="C200" s="184"/>
      <c r="D200" s="185"/>
      <c r="E200" s="185"/>
    </row>
    <row r="201" spans="1:6" ht="21.75" customHeight="1">
      <c r="A201" s="190"/>
      <c r="B201" s="184"/>
      <c r="C201" s="184"/>
      <c r="D201" s="185"/>
      <c r="E201" s="185"/>
    </row>
    <row r="202" spans="1:6" ht="21.75" customHeight="1">
      <c r="A202" s="190"/>
      <c r="B202" s="184"/>
      <c r="C202" s="184"/>
      <c r="D202" s="185"/>
      <c r="E202" s="185"/>
    </row>
    <row r="203" spans="1:6" ht="21.75" customHeight="1">
      <c r="A203" s="190"/>
      <c r="B203" s="184"/>
      <c r="C203" s="184"/>
      <c r="D203" s="185"/>
      <c r="E203" s="185"/>
    </row>
    <row r="204" spans="1:6" ht="21.75" customHeight="1">
      <c r="A204" s="190"/>
      <c r="B204" s="184"/>
      <c r="C204" s="184"/>
      <c r="D204" s="185"/>
      <c r="E204" s="185"/>
    </row>
    <row r="205" spans="1:6" ht="21.75" customHeight="1">
      <c r="A205" s="190"/>
      <c r="B205" s="184"/>
      <c r="C205" s="184"/>
      <c r="D205" s="185"/>
      <c r="E205" s="185"/>
    </row>
    <row r="206" spans="1:6" ht="21.75" customHeight="1">
      <c r="A206" s="186"/>
      <c r="B206" s="184"/>
      <c r="C206" s="184"/>
      <c r="D206" s="185"/>
      <c r="E206" s="185"/>
    </row>
    <row r="207" spans="1:6" ht="21.75" customHeight="1">
      <c r="A207" s="186"/>
      <c r="B207" s="184"/>
      <c r="C207" s="184"/>
      <c r="D207" s="185"/>
      <c r="E207" s="185"/>
    </row>
    <row r="208" spans="1:6" ht="21.75" customHeight="1">
      <c r="A208" s="186"/>
      <c r="B208" s="184"/>
      <c r="C208" s="184"/>
      <c r="D208" s="185"/>
      <c r="E208" s="185"/>
    </row>
    <row r="209" spans="1:6" ht="21.75" customHeight="1">
      <c r="A209" s="190"/>
      <c r="B209" s="184"/>
      <c r="C209" s="184"/>
      <c r="D209" s="185"/>
      <c r="E209" s="185"/>
    </row>
    <row r="210" spans="1:6" ht="21.75" customHeight="1">
      <c r="A210" s="190"/>
      <c r="B210" s="184"/>
      <c r="C210" s="184"/>
      <c r="D210" s="185"/>
      <c r="E210" s="185"/>
    </row>
    <row r="211" spans="1:6" ht="21.75" customHeight="1">
      <c r="A211" s="190"/>
      <c r="B211" s="184"/>
      <c r="C211" s="184"/>
      <c r="D211" s="185"/>
      <c r="E211" s="185"/>
    </row>
    <row r="212" spans="1:6" ht="21.75" customHeight="1">
      <c r="A212" s="190"/>
      <c r="B212" s="184"/>
      <c r="C212" s="184"/>
      <c r="D212" s="185"/>
      <c r="E212" s="185"/>
    </row>
    <row r="213" spans="1:6" ht="21.75" customHeight="1">
      <c r="A213" s="190"/>
      <c r="B213" s="184"/>
      <c r="C213" s="184"/>
      <c r="D213" s="185"/>
      <c r="E213" s="185"/>
    </row>
    <row r="214" spans="1:6" ht="21.75" customHeight="1">
      <c r="A214" s="190"/>
      <c r="B214" s="184"/>
      <c r="C214" s="184"/>
      <c r="D214" s="185"/>
      <c r="E214" s="185"/>
    </row>
    <row r="215" spans="1:6" ht="21.75" customHeight="1">
      <c r="A215" s="190"/>
      <c r="B215" s="184"/>
      <c r="C215" s="184"/>
      <c r="D215" s="185"/>
      <c r="E215" s="185"/>
    </row>
    <row r="216" spans="1:6" ht="21.75" customHeight="1">
      <c r="A216" s="190"/>
      <c r="B216" s="184"/>
      <c r="C216" s="184"/>
      <c r="D216" s="185"/>
      <c r="E216" s="185"/>
    </row>
    <row r="217" spans="1:6" ht="21.75" customHeight="1">
      <c r="A217" s="190"/>
      <c r="B217" s="184"/>
      <c r="C217" s="184"/>
      <c r="D217" s="185"/>
      <c r="E217" s="185"/>
    </row>
    <row r="218" spans="1:6" ht="21.75" customHeight="1">
      <c r="A218" s="190"/>
      <c r="B218" s="184"/>
      <c r="C218" s="184"/>
      <c r="D218" s="185"/>
      <c r="E218" s="185"/>
    </row>
    <row r="219" spans="1:6" ht="21.75" customHeight="1">
      <c r="A219" s="190"/>
      <c r="B219" s="184"/>
      <c r="C219" s="184"/>
      <c r="D219" s="185"/>
      <c r="E219" s="185"/>
      <c r="F219" s="192"/>
    </row>
    <row r="220" spans="1:6" ht="21.75" customHeight="1">
      <c r="A220" s="190"/>
      <c r="B220" s="184"/>
      <c r="C220" s="184"/>
      <c r="D220" s="185"/>
      <c r="E220" s="185"/>
    </row>
    <row r="221" spans="1:6" ht="21.75" customHeight="1">
      <c r="A221" s="190"/>
      <c r="B221" s="184"/>
      <c r="C221" s="184"/>
      <c r="D221" s="185"/>
      <c r="E221" s="185"/>
    </row>
    <row r="222" spans="1:6" ht="21.75" customHeight="1">
      <c r="A222" s="190"/>
      <c r="B222" s="184"/>
      <c r="C222" s="184"/>
      <c r="D222" s="185"/>
      <c r="E222" s="185"/>
    </row>
    <row r="223" spans="1:6" ht="21.75" customHeight="1">
      <c r="A223" s="190"/>
      <c r="B223" s="184"/>
      <c r="C223" s="184"/>
      <c r="D223" s="185"/>
      <c r="E223" s="185"/>
    </row>
    <row r="224" spans="1:6" ht="21.75" customHeight="1">
      <c r="A224" s="190"/>
      <c r="B224" s="184"/>
      <c r="C224" s="184"/>
      <c r="D224" s="185"/>
      <c r="E224" s="185"/>
    </row>
    <row r="225" spans="1:5" ht="21.75" customHeight="1">
      <c r="A225" s="190"/>
      <c r="B225" s="184"/>
      <c r="C225" s="184"/>
      <c r="D225" s="185"/>
      <c r="E225" s="185"/>
    </row>
    <row r="226" spans="1:5" ht="21.75" customHeight="1">
      <c r="A226" s="190"/>
      <c r="B226" s="184"/>
      <c r="C226" s="184"/>
      <c r="D226" s="185"/>
      <c r="E226" s="185"/>
    </row>
    <row r="227" spans="1:5" ht="21.75" customHeight="1">
      <c r="A227" s="190"/>
      <c r="B227" s="184"/>
      <c r="C227" s="184"/>
      <c r="D227" s="185"/>
      <c r="E227" s="185"/>
    </row>
    <row r="228" spans="1:5" ht="21.75" customHeight="1">
      <c r="A228" s="190"/>
      <c r="B228" s="184"/>
      <c r="C228" s="184"/>
      <c r="D228" s="185"/>
      <c r="E228" s="185"/>
    </row>
    <row r="229" spans="1:5" ht="21.75" customHeight="1">
      <c r="A229" s="186"/>
      <c r="B229" s="184"/>
      <c r="C229" s="184"/>
      <c r="D229" s="185"/>
      <c r="E229" s="185"/>
    </row>
    <row r="230" spans="1:5" ht="21.75" customHeight="1">
      <c r="A230" s="190"/>
      <c r="B230" s="184"/>
      <c r="C230" s="184"/>
      <c r="D230" s="185"/>
      <c r="E230" s="185"/>
    </row>
    <row r="231" spans="1:5" ht="21.75" customHeight="1">
      <c r="A231" s="190"/>
      <c r="B231" s="184"/>
      <c r="C231" s="184"/>
      <c r="D231" s="185"/>
      <c r="E231" s="185"/>
    </row>
    <row r="232" spans="1:5" ht="21.75" customHeight="1">
      <c r="A232" s="190"/>
      <c r="B232" s="184"/>
      <c r="C232" s="184"/>
      <c r="D232" s="185"/>
      <c r="E232" s="185"/>
    </row>
    <row r="233" spans="1:5" ht="21.75" customHeight="1">
      <c r="A233" s="190"/>
      <c r="B233" s="184"/>
      <c r="C233" s="184"/>
      <c r="D233" s="185"/>
      <c r="E233" s="185"/>
    </row>
    <row r="234" spans="1:5" ht="21.75" customHeight="1">
      <c r="A234" s="190"/>
      <c r="B234" s="184"/>
      <c r="C234" s="184"/>
      <c r="D234" s="185"/>
      <c r="E234" s="185"/>
    </row>
    <row r="235" spans="1:5" ht="21.75" customHeight="1">
      <c r="A235" s="190"/>
      <c r="B235" s="184"/>
      <c r="C235" s="184"/>
      <c r="D235" s="185"/>
      <c r="E235" s="185"/>
    </row>
    <row r="236" spans="1:5" ht="21.75" customHeight="1">
      <c r="A236" s="190"/>
      <c r="B236" s="184"/>
      <c r="C236" s="184"/>
      <c r="D236" s="185"/>
      <c r="E236" s="185"/>
    </row>
    <row r="237" spans="1:5" ht="21.75" customHeight="1">
      <c r="A237" s="190"/>
      <c r="B237" s="184"/>
      <c r="C237" s="184"/>
      <c r="D237" s="185"/>
      <c r="E237" s="185"/>
    </row>
    <row r="238" spans="1:5" ht="21.75" customHeight="1">
      <c r="A238" s="190"/>
      <c r="B238" s="184"/>
      <c r="C238" s="184"/>
      <c r="D238" s="185"/>
      <c r="E238" s="185"/>
    </row>
    <row r="239" spans="1:5" ht="21.75" customHeight="1">
      <c r="A239" s="190"/>
      <c r="B239" s="184"/>
      <c r="C239" s="184"/>
      <c r="D239" s="185"/>
      <c r="E239" s="185"/>
    </row>
    <row r="240" spans="1:5" ht="21.75" customHeight="1">
      <c r="A240" s="190"/>
      <c r="B240" s="184"/>
      <c r="C240" s="184"/>
      <c r="D240" s="185"/>
      <c r="E240" s="185"/>
    </row>
    <row r="241" spans="1:5" ht="21.75" customHeight="1">
      <c r="A241" s="190"/>
      <c r="B241" s="184"/>
      <c r="C241" s="184"/>
      <c r="D241" s="185"/>
      <c r="E241" s="185"/>
    </row>
    <row r="242" spans="1:5" ht="21.75" customHeight="1">
      <c r="A242" s="190"/>
      <c r="B242" s="184"/>
      <c r="C242" s="184"/>
      <c r="D242" s="185"/>
      <c r="E242" s="185"/>
    </row>
    <row r="243" spans="1:5" ht="21.75" customHeight="1">
      <c r="A243" s="190"/>
      <c r="B243" s="184"/>
      <c r="C243" s="184"/>
      <c r="D243" s="185"/>
      <c r="E243" s="185"/>
    </row>
    <row r="244" spans="1:5" ht="21.75" customHeight="1">
      <c r="A244" s="186"/>
      <c r="B244" s="184"/>
      <c r="C244" s="184"/>
      <c r="D244" s="185"/>
      <c r="E244" s="185"/>
    </row>
    <row r="245" spans="1:5" ht="21.75" customHeight="1">
      <c r="A245" s="186"/>
      <c r="B245" s="184"/>
      <c r="C245" s="184"/>
      <c r="D245" s="185"/>
      <c r="E245" s="185"/>
    </row>
    <row r="246" spans="1:5" ht="21.75" customHeight="1">
      <c r="A246" s="186"/>
      <c r="B246" s="184"/>
      <c r="C246" s="184"/>
      <c r="D246" s="185"/>
      <c r="E246" s="185"/>
    </row>
    <row r="247" spans="1:5" ht="21.75" customHeight="1">
      <c r="A247" s="186"/>
      <c r="B247" s="184"/>
      <c r="C247" s="184"/>
      <c r="D247" s="185"/>
      <c r="E247" s="185"/>
    </row>
    <row r="248" spans="1:5" ht="21.75" customHeight="1">
      <c r="A248" s="186"/>
      <c r="B248" s="184"/>
      <c r="C248" s="184"/>
      <c r="D248" s="185"/>
      <c r="E248" s="185"/>
    </row>
    <row r="249" spans="1:5" ht="21.75" customHeight="1">
      <c r="A249" s="186"/>
      <c r="B249" s="184"/>
      <c r="C249" s="184"/>
      <c r="D249" s="185"/>
      <c r="E249" s="185"/>
    </row>
    <row r="250" spans="1:5" ht="21.75" customHeight="1">
      <c r="A250" s="186"/>
      <c r="B250" s="184"/>
      <c r="C250" s="184"/>
      <c r="D250" s="185"/>
      <c r="E250" s="185"/>
    </row>
    <row r="251" spans="1:5" ht="21.75" customHeight="1">
      <c r="A251" s="186"/>
      <c r="B251" s="184"/>
      <c r="C251" s="184"/>
      <c r="D251" s="185"/>
      <c r="E251" s="185"/>
    </row>
    <row r="252" spans="1:5" ht="21.75" customHeight="1">
      <c r="A252" s="186"/>
      <c r="B252" s="184"/>
      <c r="C252" s="184"/>
      <c r="D252" s="185"/>
      <c r="E252" s="185"/>
    </row>
    <row r="253" spans="1:5" ht="21.75" customHeight="1">
      <c r="A253" s="186"/>
      <c r="B253" s="184"/>
      <c r="C253" s="184"/>
      <c r="D253" s="185"/>
      <c r="E253" s="185"/>
    </row>
    <row r="254" spans="1:5" ht="21.75" customHeight="1">
      <c r="A254" s="186"/>
      <c r="B254" s="184"/>
      <c r="C254" s="184"/>
      <c r="D254" s="185"/>
      <c r="E254" s="185"/>
    </row>
    <row r="255" spans="1:5" ht="21.75" customHeight="1">
      <c r="A255" s="186"/>
      <c r="B255" s="184"/>
      <c r="C255" s="184"/>
      <c r="D255" s="185"/>
      <c r="E255" s="185"/>
    </row>
    <row r="256" spans="1:5" ht="21.75" customHeight="1">
      <c r="A256" s="186"/>
      <c r="B256" s="184"/>
      <c r="C256" s="184"/>
      <c r="D256" s="185"/>
      <c r="E256" s="185"/>
    </row>
    <row r="257" spans="1:5" ht="21.75" customHeight="1">
      <c r="A257" s="186"/>
      <c r="B257" s="184"/>
      <c r="C257" s="184"/>
      <c r="D257" s="185"/>
      <c r="E257" s="185"/>
    </row>
    <row r="258" spans="1:5" ht="21.75" customHeight="1">
      <c r="A258" s="186"/>
      <c r="B258" s="184"/>
      <c r="C258" s="184"/>
      <c r="D258" s="185"/>
      <c r="E258" s="185"/>
    </row>
    <row r="259" spans="1:5" ht="21.75" customHeight="1">
      <c r="A259" s="186"/>
      <c r="B259" s="184"/>
      <c r="C259" s="184"/>
      <c r="D259" s="185"/>
      <c r="E259" s="185"/>
    </row>
    <row r="260" spans="1:5" ht="21.75" customHeight="1">
      <c r="A260" s="186"/>
      <c r="B260" s="184"/>
      <c r="C260" s="184"/>
      <c r="D260" s="185"/>
      <c r="E260" s="185"/>
    </row>
    <row r="261" spans="1:5" ht="21.75" customHeight="1">
      <c r="A261" s="186"/>
      <c r="B261" s="184"/>
      <c r="C261" s="184"/>
      <c r="D261" s="185"/>
      <c r="E261" s="185"/>
    </row>
    <row r="262" spans="1:5" ht="21.75" customHeight="1">
      <c r="A262" s="186"/>
      <c r="B262" s="184"/>
      <c r="C262" s="184"/>
      <c r="D262" s="185"/>
      <c r="E262" s="185"/>
    </row>
    <row r="263" spans="1:5" ht="21.75" customHeight="1">
      <c r="A263" s="186"/>
      <c r="B263" s="184"/>
      <c r="C263" s="184"/>
      <c r="D263" s="185"/>
      <c r="E263" s="185"/>
    </row>
    <row r="264" spans="1:5" ht="21.75" customHeight="1">
      <c r="A264" s="186"/>
      <c r="B264" s="184"/>
      <c r="C264" s="184"/>
      <c r="D264" s="185"/>
      <c r="E264" s="185"/>
    </row>
    <row r="265" spans="1:5" ht="21.75" customHeight="1">
      <c r="A265" s="186"/>
      <c r="B265" s="184"/>
      <c r="C265" s="184"/>
      <c r="D265" s="185"/>
      <c r="E265" s="185"/>
    </row>
    <row r="266" spans="1:5" ht="21.75" customHeight="1">
      <c r="A266" s="186"/>
      <c r="B266" s="184"/>
      <c r="C266" s="184"/>
      <c r="D266" s="185"/>
      <c r="E266" s="185"/>
    </row>
    <row r="267" spans="1:5" ht="21.75" customHeight="1">
      <c r="A267" s="186"/>
      <c r="B267" s="184"/>
      <c r="C267" s="184"/>
      <c r="D267" s="185"/>
      <c r="E267" s="185"/>
    </row>
    <row r="268" spans="1:5" ht="21.75" customHeight="1">
      <c r="A268" s="186"/>
      <c r="B268" s="184"/>
      <c r="C268" s="184"/>
      <c r="D268" s="185"/>
      <c r="E268" s="185"/>
    </row>
    <row r="269" spans="1:5" ht="21.75" customHeight="1">
      <c r="A269" s="186"/>
      <c r="B269" s="184"/>
      <c r="C269" s="184"/>
      <c r="D269" s="185"/>
      <c r="E269" s="185"/>
    </row>
    <row r="270" spans="1:5" ht="21.75" customHeight="1">
      <c r="A270" s="186"/>
      <c r="B270" s="184"/>
      <c r="C270" s="184"/>
      <c r="D270" s="185"/>
      <c r="E270" s="185"/>
    </row>
    <row r="271" spans="1:5" ht="21.75" customHeight="1">
      <c r="A271" s="186"/>
      <c r="B271" s="184"/>
      <c r="C271" s="184"/>
      <c r="D271" s="185"/>
      <c r="E271" s="185"/>
    </row>
    <row r="272" spans="1:5" ht="21.75" customHeight="1">
      <c r="A272" s="186"/>
      <c r="B272" s="184"/>
      <c r="C272" s="184"/>
      <c r="D272" s="185"/>
      <c r="E272" s="185"/>
    </row>
    <row r="273" spans="1:5" ht="21.75" customHeight="1">
      <c r="A273" s="186"/>
      <c r="B273" s="184"/>
      <c r="C273" s="184"/>
      <c r="D273" s="185"/>
      <c r="E273" s="185"/>
    </row>
    <row r="274" spans="1:5" ht="21.75" customHeight="1">
      <c r="A274" s="186"/>
      <c r="B274" s="184"/>
      <c r="C274" s="184"/>
      <c r="D274" s="185"/>
      <c r="E274" s="185"/>
    </row>
    <row r="275" spans="1:5" ht="21.75" customHeight="1">
      <c r="A275" s="186"/>
      <c r="B275" s="184"/>
      <c r="C275" s="184"/>
      <c r="D275" s="185"/>
      <c r="E275" s="185"/>
    </row>
    <row r="276" spans="1:5" ht="21.75" customHeight="1">
      <c r="A276" s="186"/>
      <c r="B276" s="184"/>
      <c r="C276" s="184"/>
      <c r="D276" s="185"/>
      <c r="E276" s="185"/>
    </row>
    <row r="277" spans="1:5" ht="21.75" customHeight="1">
      <c r="A277" s="186"/>
      <c r="B277" s="184"/>
      <c r="C277" s="184"/>
      <c r="D277" s="185"/>
      <c r="E277" s="185"/>
    </row>
    <row r="278" spans="1:5" ht="21.75" customHeight="1">
      <c r="A278" s="186"/>
      <c r="B278" s="184"/>
      <c r="C278" s="184"/>
      <c r="D278" s="185"/>
      <c r="E278" s="185"/>
    </row>
    <row r="279" spans="1:5" ht="21.75" customHeight="1">
      <c r="A279" s="186"/>
      <c r="B279" s="184"/>
      <c r="C279" s="184"/>
      <c r="D279" s="185"/>
      <c r="E279" s="185"/>
    </row>
    <row r="280" spans="1:5" ht="21.75" customHeight="1">
      <c r="A280" s="186"/>
      <c r="B280" s="184"/>
      <c r="C280" s="184"/>
      <c r="D280" s="185"/>
      <c r="E280" s="185"/>
    </row>
    <row r="281" spans="1:5" ht="21.75" customHeight="1">
      <c r="A281" s="186"/>
      <c r="B281" s="184"/>
      <c r="C281" s="184"/>
      <c r="D281" s="185"/>
      <c r="E281" s="185"/>
    </row>
    <row r="282" spans="1:5" ht="21.75" customHeight="1">
      <c r="A282" s="186"/>
      <c r="B282" s="184"/>
      <c r="C282" s="184"/>
      <c r="D282" s="185"/>
      <c r="E282" s="185"/>
    </row>
    <row r="283" spans="1:5" ht="21.75" customHeight="1">
      <c r="A283" s="186"/>
      <c r="B283" s="184"/>
      <c r="C283" s="184"/>
      <c r="D283" s="185"/>
      <c r="E283" s="185"/>
    </row>
    <row r="284" spans="1:5" ht="21.75" customHeight="1">
      <c r="A284" s="186"/>
      <c r="B284" s="184"/>
      <c r="C284" s="184"/>
      <c r="D284" s="185"/>
      <c r="E284" s="185"/>
    </row>
    <row r="285" spans="1:5" ht="21.75" customHeight="1">
      <c r="A285" s="186"/>
      <c r="B285" s="184"/>
      <c r="C285" s="184"/>
      <c r="D285" s="185"/>
      <c r="E285" s="185"/>
    </row>
    <row r="286" spans="1:5" ht="21.75" customHeight="1">
      <c r="A286" s="186"/>
      <c r="B286" s="184"/>
      <c r="C286" s="184"/>
      <c r="D286" s="185"/>
      <c r="E286" s="185"/>
    </row>
    <row r="287" spans="1:5" ht="21.75" customHeight="1">
      <c r="A287" s="186"/>
      <c r="B287" s="184"/>
      <c r="C287" s="184"/>
      <c r="D287" s="185"/>
      <c r="E287" s="185"/>
    </row>
    <row r="288" spans="1:5" ht="21.75" customHeight="1">
      <c r="A288" s="186"/>
      <c r="B288" s="184"/>
      <c r="C288" s="184"/>
      <c r="D288" s="185"/>
      <c r="E288" s="185"/>
    </row>
    <row r="289" spans="1:5" ht="21.75" customHeight="1">
      <c r="A289" s="186"/>
      <c r="B289" s="184"/>
      <c r="C289" s="184"/>
      <c r="D289" s="185"/>
      <c r="E289" s="185"/>
    </row>
    <row r="290" spans="1:5" ht="21.75" customHeight="1">
      <c r="A290" s="186"/>
      <c r="B290" s="184"/>
      <c r="C290" s="184"/>
      <c r="D290" s="185"/>
      <c r="E290" s="185"/>
    </row>
    <row r="291" spans="1:5" ht="21.75" customHeight="1">
      <c r="A291" s="186"/>
      <c r="B291" s="184"/>
      <c r="C291" s="184"/>
      <c r="D291" s="185"/>
      <c r="E291" s="185"/>
    </row>
    <row r="292" spans="1:5" ht="21.75" customHeight="1">
      <c r="A292" s="186"/>
      <c r="B292" s="184"/>
      <c r="C292" s="184"/>
      <c r="D292" s="185"/>
      <c r="E292" s="185"/>
    </row>
    <row r="293" spans="1:5" ht="21.75" customHeight="1">
      <c r="A293" s="186"/>
      <c r="B293" s="184"/>
      <c r="C293" s="184"/>
      <c r="D293" s="185"/>
      <c r="E293" s="185"/>
    </row>
    <row r="294" spans="1:5" ht="21.75" customHeight="1">
      <c r="A294" s="186"/>
      <c r="B294" s="184"/>
      <c r="C294" s="184"/>
      <c r="D294" s="185"/>
      <c r="E294" s="185"/>
    </row>
    <row r="295" spans="1:5" ht="21.75" customHeight="1">
      <c r="A295" s="186"/>
      <c r="B295" s="184"/>
      <c r="C295" s="184"/>
      <c r="D295" s="185"/>
      <c r="E295" s="185"/>
    </row>
    <row r="296" spans="1:5" ht="21.75" customHeight="1">
      <c r="A296" s="186"/>
      <c r="B296" s="184"/>
      <c r="C296" s="184"/>
      <c r="D296" s="185"/>
      <c r="E296" s="185"/>
    </row>
    <row r="297" spans="1:5" ht="21.75" customHeight="1">
      <c r="A297" s="186"/>
      <c r="B297" s="184"/>
      <c r="C297" s="184"/>
      <c r="D297" s="185"/>
      <c r="E297" s="185"/>
    </row>
    <row r="298" spans="1:5" ht="21.75" customHeight="1">
      <c r="A298" s="186"/>
      <c r="B298" s="184"/>
      <c r="C298" s="184"/>
      <c r="D298" s="185"/>
      <c r="E298" s="185"/>
    </row>
    <row r="299" spans="1:5" ht="21.75" customHeight="1">
      <c r="A299" s="186"/>
      <c r="B299" s="184"/>
      <c r="C299" s="184"/>
      <c r="D299" s="185"/>
      <c r="E299" s="185"/>
    </row>
    <row r="300" spans="1:5" ht="21.75" customHeight="1">
      <c r="A300" s="186"/>
      <c r="B300" s="184"/>
      <c r="C300" s="184"/>
      <c r="D300" s="185"/>
      <c r="E300" s="185"/>
    </row>
    <row r="301" spans="1:5" ht="21.75" customHeight="1">
      <c r="A301" s="186"/>
      <c r="B301" s="184"/>
      <c r="C301" s="184"/>
      <c r="D301" s="185"/>
      <c r="E301" s="185"/>
    </row>
    <row r="302" spans="1:5" ht="21.75" customHeight="1">
      <c r="A302" s="186"/>
      <c r="B302" s="184"/>
      <c r="C302" s="184"/>
      <c r="D302" s="185"/>
      <c r="E302" s="185"/>
    </row>
    <row r="303" spans="1:5" ht="21.75" customHeight="1">
      <c r="A303" s="186"/>
      <c r="B303" s="184"/>
      <c r="C303" s="184"/>
      <c r="D303" s="185"/>
      <c r="E303" s="185"/>
    </row>
    <row r="304" spans="1:5" ht="21.75" customHeight="1">
      <c r="A304" s="186"/>
      <c r="B304" s="184"/>
      <c r="C304" s="184"/>
      <c r="D304" s="185"/>
      <c r="E304" s="185"/>
    </row>
    <row r="305" spans="1:5" ht="21.75" customHeight="1">
      <c r="A305" s="186"/>
      <c r="B305" s="184"/>
      <c r="C305" s="184"/>
      <c r="D305" s="185"/>
      <c r="E305" s="185"/>
    </row>
    <row r="306" spans="1:5" ht="21.75" customHeight="1">
      <c r="A306" s="186"/>
      <c r="B306" s="184"/>
      <c r="C306" s="184"/>
      <c r="D306" s="185"/>
      <c r="E306" s="185"/>
    </row>
    <row r="307" spans="1:5" ht="21.75" customHeight="1">
      <c r="A307" s="186"/>
      <c r="B307" s="184"/>
      <c r="C307" s="184"/>
      <c r="D307" s="185"/>
      <c r="E307" s="185"/>
    </row>
    <row r="308" spans="1:5" ht="21.75" customHeight="1">
      <c r="A308" s="186"/>
      <c r="B308" s="184"/>
      <c r="C308" s="184"/>
      <c r="D308" s="185"/>
      <c r="E308" s="185"/>
    </row>
    <row r="309" spans="1:5" ht="21.75" customHeight="1">
      <c r="A309" s="186"/>
      <c r="B309" s="184"/>
      <c r="C309" s="184"/>
      <c r="D309" s="185"/>
      <c r="E309" s="185"/>
    </row>
    <row r="310" spans="1:5" ht="21.75" customHeight="1">
      <c r="A310" s="186"/>
      <c r="B310" s="184"/>
      <c r="C310" s="184"/>
      <c r="D310" s="185"/>
      <c r="E310" s="185"/>
    </row>
    <row r="311" spans="1:5" ht="21.75" customHeight="1">
      <c r="A311" s="186"/>
      <c r="B311" s="184"/>
      <c r="C311" s="184"/>
      <c r="D311" s="185"/>
      <c r="E311" s="185"/>
    </row>
    <row r="312" spans="1:5" ht="21.75" customHeight="1">
      <c r="A312" s="186"/>
      <c r="B312" s="184"/>
      <c r="C312" s="184"/>
      <c r="D312" s="185"/>
      <c r="E312" s="185"/>
    </row>
    <row r="313" spans="1:5" ht="21.75" customHeight="1">
      <c r="A313" s="186"/>
      <c r="B313" s="184"/>
      <c r="C313" s="184"/>
      <c r="D313" s="185"/>
      <c r="E313" s="185"/>
    </row>
    <row r="314" spans="1:5" ht="21.75" customHeight="1">
      <c r="A314" s="186"/>
      <c r="B314" s="184"/>
      <c r="C314" s="184"/>
      <c r="D314" s="185"/>
      <c r="E314" s="185"/>
    </row>
    <row r="315" spans="1:5" ht="21.75" customHeight="1">
      <c r="A315" s="186"/>
      <c r="B315" s="184"/>
      <c r="C315" s="184"/>
      <c r="D315" s="185"/>
      <c r="E315" s="185"/>
    </row>
    <row r="316" spans="1:5" ht="21.75" customHeight="1">
      <c r="A316" s="186"/>
      <c r="B316" s="184"/>
      <c r="C316" s="184"/>
      <c r="D316" s="185"/>
      <c r="E316" s="185"/>
    </row>
    <row r="317" spans="1:5" ht="21.75" customHeight="1">
      <c r="A317" s="186"/>
      <c r="B317" s="184"/>
      <c r="C317" s="184"/>
      <c r="D317" s="185"/>
      <c r="E317" s="185"/>
    </row>
    <row r="318" spans="1:5" ht="21.75" customHeight="1">
      <c r="A318" s="186"/>
      <c r="B318" s="184"/>
      <c r="C318" s="184"/>
      <c r="D318" s="185"/>
      <c r="E318" s="185"/>
    </row>
    <row r="319" spans="1:5" ht="21.75" customHeight="1">
      <c r="A319" s="186"/>
      <c r="B319" s="184"/>
      <c r="C319" s="184"/>
      <c r="D319" s="185"/>
      <c r="E319" s="185"/>
    </row>
    <row r="320" spans="1:5" ht="21.75" customHeight="1">
      <c r="A320" s="186"/>
      <c r="B320" s="184"/>
      <c r="C320" s="184"/>
      <c r="D320" s="185"/>
      <c r="E320" s="185"/>
    </row>
    <row r="321" spans="1:5" ht="21.75" customHeight="1">
      <c r="A321" s="186"/>
      <c r="B321" s="184"/>
      <c r="C321" s="184"/>
      <c r="D321" s="185"/>
      <c r="E321" s="185"/>
    </row>
    <row r="322" spans="1:5" ht="21.75" customHeight="1">
      <c r="A322" s="186"/>
      <c r="B322" s="184"/>
      <c r="C322" s="184"/>
      <c r="D322" s="185"/>
      <c r="E322" s="185"/>
    </row>
    <row r="323" spans="1:5" ht="21.75" customHeight="1">
      <c r="A323" s="186"/>
      <c r="B323" s="184"/>
      <c r="C323" s="184"/>
      <c r="D323" s="185"/>
      <c r="E323" s="185"/>
    </row>
    <row r="324" spans="1:5" ht="21.75" customHeight="1">
      <c r="A324" s="186"/>
      <c r="B324" s="184"/>
      <c r="C324" s="184"/>
      <c r="D324" s="185"/>
      <c r="E324" s="185"/>
    </row>
    <row r="325" spans="1:5" ht="21.75" customHeight="1">
      <c r="A325" s="186"/>
      <c r="B325" s="184"/>
      <c r="C325" s="184"/>
      <c r="D325" s="185"/>
      <c r="E325" s="185"/>
    </row>
    <row r="326" spans="1:5" ht="21.75" customHeight="1">
      <c r="A326" s="186"/>
      <c r="B326" s="184"/>
      <c r="C326" s="184"/>
      <c r="D326" s="185"/>
      <c r="E326" s="185"/>
    </row>
    <row r="327" spans="1:5" ht="21.75" customHeight="1">
      <c r="A327" s="186"/>
      <c r="B327" s="184"/>
      <c r="C327" s="184"/>
      <c r="D327" s="185"/>
      <c r="E327" s="185"/>
    </row>
    <row r="328" spans="1:5" ht="21.75" customHeight="1">
      <c r="A328" s="186"/>
      <c r="B328" s="184"/>
      <c r="C328" s="184"/>
      <c r="D328" s="185"/>
      <c r="E328" s="185"/>
    </row>
    <row r="329" spans="1:5" ht="21.75" customHeight="1">
      <c r="A329" s="186"/>
      <c r="B329" s="184"/>
      <c r="C329" s="184"/>
      <c r="D329" s="185"/>
      <c r="E329" s="185"/>
    </row>
    <row r="330" spans="1:5" ht="21.75" customHeight="1">
      <c r="A330" s="186"/>
      <c r="B330" s="184"/>
      <c r="C330" s="184"/>
      <c r="D330" s="185"/>
      <c r="E330" s="185"/>
    </row>
    <row r="331" spans="1:5" ht="21.75" customHeight="1">
      <c r="A331" s="186"/>
      <c r="B331" s="184"/>
      <c r="C331" s="184"/>
      <c r="D331" s="185"/>
      <c r="E331" s="185"/>
    </row>
    <row r="332" spans="1:5" ht="21.75" customHeight="1">
      <c r="A332" s="186"/>
      <c r="B332" s="184"/>
      <c r="C332" s="184"/>
      <c r="D332" s="185"/>
      <c r="E332" s="185"/>
    </row>
    <row r="333" spans="1:5" ht="21.75" customHeight="1">
      <c r="A333" s="186"/>
      <c r="B333" s="184"/>
      <c r="C333" s="184"/>
      <c r="D333" s="185"/>
      <c r="E333" s="185"/>
    </row>
    <row r="334" spans="1:5" ht="21.75" customHeight="1">
      <c r="A334" s="186"/>
      <c r="B334" s="184"/>
      <c r="C334" s="184"/>
      <c r="D334" s="185"/>
      <c r="E334" s="185"/>
    </row>
    <row r="335" spans="1:5" ht="21.75" customHeight="1">
      <c r="A335" s="186"/>
      <c r="B335" s="184"/>
      <c r="C335" s="184"/>
      <c r="D335" s="185"/>
      <c r="E335" s="185"/>
    </row>
    <row r="336" spans="1:5" ht="21.75" customHeight="1">
      <c r="A336" s="186"/>
      <c r="B336" s="184"/>
      <c r="C336" s="184"/>
      <c r="D336" s="185"/>
      <c r="E336" s="185"/>
    </row>
    <row r="337" spans="1:5" ht="21.75" customHeight="1">
      <c r="A337" s="186"/>
      <c r="B337" s="184"/>
      <c r="C337" s="184"/>
      <c r="D337" s="185"/>
      <c r="E337" s="185"/>
    </row>
    <row r="338" spans="1:5" ht="21.75" customHeight="1">
      <c r="A338" s="186"/>
      <c r="B338" s="184"/>
      <c r="C338" s="184"/>
      <c r="D338" s="185"/>
      <c r="E338" s="185"/>
    </row>
    <row r="339" spans="1:5" ht="21.75" customHeight="1">
      <c r="A339" s="186"/>
      <c r="B339" s="184"/>
      <c r="C339" s="184"/>
      <c r="D339" s="185"/>
      <c r="E339" s="185"/>
    </row>
    <row r="340" spans="1:5" ht="21.75" customHeight="1">
      <c r="A340" s="186"/>
      <c r="B340" s="184"/>
      <c r="C340" s="184"/>
      <c r="D340" s="185"/>
      <c r="E340" s="185"/>
    </row>
    <row r="341" spans="1:5" ht="21.75" customHeight="1">
      <c r="A341" s="186"/>
      <c r="B341" s="184"/>
      <c r="C341" s="184"/>
      <c r="D341" s="185"/>
      <c r="E341" s="185"/>
    </row>
    <row r="342" spans="1:5" ht="21.75" customHeight="1">
      <c r="A342" s="186"/>
      <c r="B342" s="184"/>
      <c r="C342" s="184"/>
      <c r="D342" s="185"/>
      <c r="E342" s="185"/>
    </row>
    <row r="343" spans="1:5" ht="21.75" customHeight="1">
      <c r="A343" s="186"/>
      <c r="B343" s="184"/>
      <c r="C343" s="184"/>
      <c r="D343" s="185"/>
      <c r="E343" s="185"/>
    </row>
    <row r="344" spans="1:5" ht="21.75" customHeight="1">
      <c r="A344" s="186"/>
      <c r="B344" s="184"/>
      <c r="C344" s="184"/>
      <c r="D344" s="185"/>
      <c r="E344" s="185"/>
    </row>
    <row r="345" spans="1:5" ht="21.75" customHeight="1">
      <c r="A345" s="186"/>
      <c r="B345" s="184"/>
      <c r="C345" s="184"/>
      <c r="D345" s="185"/>
      <c r="E345" s="185"/>
    </row>
    <row r="346" spans="1:5" ht="21.75" customHeight="1">
      <c r="A346" s="186"/>
      <c r="B346" s="184"/>
      <c r="C346" s="184"/>
      <c r="D346" s="185"/>
      <c r="E346" s="185"/>
    </row>
    <row r="347" spans="1:5" ht="21.75" customHeight="1">
      <c r="A347" s="186"/>
      <c r="B347" s="184"/>
      <c r="C347" s="184"/>
      <c r="D347" s="185"/>
      <c r="E347" s="185"/>
    </row>
    <row r="348" spans="1:5" ht="21.75" customHeight="1">
      <c r="A348" s="186"/>
      <c r="B348" s="184"/>
      <c r="C348" s="184"/>
      <c r="D348" s="185"/>
      <c r="E348" s="185"/>
    </row>
    <row r="349" spans="1:5" ht="21.75" customHeight="1">
      <c r="A349" s="186"/>
      <c r="B349" s="184"/>
      <c r="C349" s="184"/>
      <c r="D349" s="185"/>
      <c r="E349" s="185"/>
    </row>
    <row r="350" spans="1:5" ht="21.75" customHeight="1">
      <c r="A350" s="186"/>
      <c r="B350" s="184"/>
      <c r="C350" s="184"/>
      <c r="D350" s="185"/>
      <c r="E350" s="185"/>
    </row>
    <row r="351" spans="1:5" ht="21.75" customHeight="1">
      <c r="A351" s="186"/>
      <c r="B351" s="184"/>
      <c r="C351" s="184"/>
      <c r="D351" s="185"/>
      <c r="E351" s="185"/>
    </row>
    <row r="352" spans="1:5" ht="21.75" customHeight="1">
      <c r="A352" s="186"/>
      <c r="B352" s="184"/>
      <c r="C352" s="184"/>
      <c r="D352" s="185"/>
      <c r="E352" s="185"/>
    </row>
    <row r="353" spans="1:5" ht="21.75" customHeight="1">
      <c r="A353" s="186"/>
      <c r="B353" s="184"/>
      <c r="C353" s="184"/>
      <c r="D353" s="185"/>
      <c r="E353" s="185"/>
    </row>
    <row r="354" spans="1:5" ht="21.75" customHeight="1">
      <c r="A354" s="186"/>
      <c r="B354" s="184"/>
      <c r="C354" s="184"/>
      <c r="D354" s="185"/>
      <c r="E354" s="185"/>
    </row>
    <row r="355" spans="1:5" ht="21.75" customHeight="1">
      <c r="A355" s="186"/>
      <c r="B355" s="184"/>
      <c r="C355" s="184"/>
      <c r="D355" s="185"/>
      <c r="E355" s="185"/>
    </row>
    <row r="356" spans="1:5" ht="21.75" customHeight="1">
      <c r="A356" s="186"/>
      <c r="B356" s="184"/>
      <c r="C356" s="184"/>
      <c r="D356" s="185"/>
      <c r="E356" s="185"/>
    </row>
    <row r="357" spans="1:5" ht="21.75" customHeight="1">
      <c r="A357" s="186"/>
      <c r="B357" s="184"/>
      <c r="C357" s="184"/>
      <c r="D357" s="185"/>
      <c r="E357" s="185"/>
    </row>
    <row r="358" spans="1:5" ht="21.75" customHeight="1">
      <c r="A358" s="186"/>
      <c r="B358" s="184"/>
      <c r="C358" s="184"/>
      <c r="D358" s="185"/>
      <c r="E358" s="185"/>
    </row>
    <row r="359" spans="1:5" ht="21.75" customHeight="1">
      <c r="A359" s="186"/>
      <c r="B359" s="184"/>
      <c r="C359" s="184"/>
      <c r="D359" s="185"/>
      <c r="E359" s="185"/>
    </row>
    <row r="360" spans="1:5" ht="21.75" customHeight="1">
      <c r="A360" s="186"/>
      <c r="B360" s="184"/>
      <c r="C360" s="184"/>
      <c r="D360" s="185"/>
      <c r="E360" s="185"/>
    </row>
    <row r="361" spans="1:5" ht="21.75" customHeight="1">
      <c r="A361" s="186"/>
      <c r="B361" s="184"/>
      <c r="C361" s="184"/>
      <c r="D361" s="185"/>
      <c r="E361" s="185"/>
    </row>
    <row r="362" spans="1:5" ht="21.75" customHeight="1">
      <c r="A362" s="186"/>
      <c r="B362" s="184"/>
      <c r="C362" s="184"/>
      <c r="D362" s="185"/>
      <c r="E362" s="185"/>
    </row>
    <row r="363" spans="1:5" ht="21.75" customHeight="1">
      <c r="A363" s="186"/>
      <c r="B363" s="184"/>
      <c r="C363" s="184"/>
      <c r="D363" s="185"/>
      <c r="E363" s="185"/>
    </row>
    <row r="364" spans="1:5" ht="21.75" customHeight="1">
      <c r="A364" s="186"/>
      <c r="B364" s="184"/>
      <c r="C364" s="184"/>
      <c r="D364" s="185"/>
      <c r="E364" s="185"/>
    </row>
    <row r="365" spans="1:5" ht="21.75" customHeight="1">
      <c r="A365" s="186"/>
      <c r="B365" s="184"/>
      <c r="C365" s="184"/>
      <c r="D365" s="185"/>
      <c r="E365" s="185"/>
    </row>
    <row r="366" spans="1:5" ht="21.75" customHeight="1">
      <c r="A366" s="186"/>
      <c r="B366" s="184"/>
      <c r="C366" s="184"/>
      <c r="D366" s="185"/>
      <c r="E366" s="185"/>
    </row>
    <row r="367" spans="1:5" ht="21.75" customHeight="1">
      <c r="A367" s="186"/>
      <c r="B367" s="184"/>
      <c r="C367" s="184"/>
      <c r="D367" s="185"/>
      <c r="E367" s="185"/>
    </row>
    <row r="368" spans="1:5" ht="21.75" customHeight="1">
      <c r="A368" s="186"/>
      <c r="B368" s="184"/>
      <c r="C368" s="184"/>
      <c r="D368" s="185"/>
      <c r="E368" s="185"/>
    </row>
    <row r="369" spans="1:5" ht="21.75" customHeight="1">
      <c r="A369" s="186"/>
      <c r="B369" s="184"/>
      <c r="C369" s="184"/>
      <c r="D369" s="185"/>
      <c r="E369" s="185"/>
    </row>
    <row r="370" spans="1:5" ht="21.75" customHeight="1">
      <c r="A370" s="186"/>
      <c r="B370" s="184"/>
      <c r="C370" s="184"/>
      <c r="D370" s="185"/>
      <c r="E370" s="185"/>
    </row>
    <row r="371" spans="1:5" ht="21.75" customHeight="1">
      <c r="A371" s="186"/>
      <c r="B371" s="184"/>
      <c r="C371" s="184"/>
      <c r="D371" s="185"/>
      <c r="E371" s="185"/>
    </row>
    <row r="372" spans="1:5" ht="21.75" customHeight="1">
      <c r="A372" s="186"/>
      <c r="B372" s="184"/>
      <c r="C372" s="184"/>
      <c r="D372" s="185"/>
      <c r="E372" s="185"/>
    </row>
    <row r="373" spans="1:5" ht="21.75" customHeight="1">
      <c r="A373" s="186"/>
      <c r="B373" s="184"/>
      <c r="C373" s="184"/>
      <c r="D373" s="185"/>
      <c r="E373" s="185"/>
    </row>
    <row r="374" spans="1:5" ht="21.75" customHeight="1">
      <c r="A374" s="186"/>
      <c r="B374" s="184"/>
      <c r="C374" s="184"/>
      <c r="D374" s="185"/>
      <c r="E374" s="185"/>
    </row>
    <row r="375" spans="1:5" ht="21.75" customHeight="1">
      <c r="A375" s="186"/>
      <c r="B375" s="184"/>
      <c r="C375" s="184"/>
      <c r="D375" s="185"/>
      <c r="E375" s="185"/>
    </row>
    <row r="376" spans="1:5" ht="21.75" customHeight="1">
      <c r="A376" s="186"/>
      <c r="B376" s="184"/>
      <c r="C376" s="184"/>
      <c r="D376" s="185"/>
      <c r="E376" s="185"/>
    </row>
    <row r="377" spans="1:5" ht="21.75" customHeight="1">
      <c r="A377" s="186"/>
      <c r="B377" s="184"/>
      <c r="C377" s="184"/>
      <c r="D377" s="185"/>
      <c r="E377" s="185"/>
    </row>
    <row r="378" spans="1:5" ht="21.75" customHeight="1">
      <c r="A378" s="186"/>
      <c r="B378" s="184"/>
      <c r="C378" s="184"/>
      <c r="D378" s="185"/>
      <c r="E378" s="185"/>
    </row>
    <row r="379" spans="1:5" ht="21.75" customHeight="1">
      <c r="A379" s="186"/>
      <c r="B379" s="184"/>
      <c r="C379" s="184"/>
      <c r="D379" s="185"/>
      <c r="E379" s="185"/>
    </row>
    <row r="380" spans="1:5" ht="21.75" customHeight="1">
      <c r="A380" s="186"/>
      <c r="B380" s="184"/>
      <c r="C380" s="184"/>
      <c r="D380" s="185"/>
      <c r="E380" s="185"/>
    </row>
    <row r="381" spans="1:5" ht="21.75" customHeight="1">
      <c r="A381" s="186"/>
      <c r="B381" s="184"/>
      <c r="C381" s="184"/>
      <c r="D381" s="185"/>
      <c r="E381" s="185"/>
    </row>
    <row r="382" spans="1:5" ht="21.75" customHeight="1">
      <c r="A382" s="186"/>
      <c r="B382" s="184"/>
      <c r="C382" s="184"/>
      <c r="D382" s="185"/>
      <c r="E382" s="185"/>
    </row>
    <row r="383" spans="1:5" ht="21.75" customHeight="1">
      <c r="A383" s="186"/>
      <c r="B383" s="184"/>
      <c r="C383" s="184"/>
      <c r="D383" s="185"/>
      <c r="E383" s="185"/>
    </row>
    <row r="384" spans="1:5" ht="21.75" customHeight="1">
      <c r="A384" s="186"/>
      <c r="B384" s="184"/>
      <c r="C384" s="184"/>
      <c r="D384" s="185"/>
      <c r="E384" s="185"/>
    </row>
    <row r="385" spans="1:5" ht="21.75" customHeight="1">
      <c r="A385" s="186"/>
      <c r="B385" s="184"/>
      <c r="C385" s="184"/>
      <c r="D385" s="185"/>
      <c r="E385" s="185"/>
    </row>
    <row r="386" spans="1:5" ht="21.75" customHeight="1">
      <c r="A386" s="186"/>
      <c r="B386" s="184"/>
      <c r="C386" s="184"/>
      <c r="D386" s="185"/>
      <c r="E386" s="185"/>
    </row>
    <row r="387" spans="1:5" ht="21.75" customHeight="1">
      <c r="A387" s="186"/>
      <c r="B387" s="184"/>
      <c r="C387" s="184"/>
      <c r="D387" s="185"/>
      <c r="E387" s="185"/>
    </row>
    <row r="388" spans="1:5" ht="21.75" customHeight="1">
      <c r="A388" s="186"/>
      <c r="B388" s="184"/>
      <c r="C388" s="184"/>
      <c r="D388" s="185"/>
      <c r="E388" s="185"/>
    </row>
    <row r="389" spans="1:5" ht="21.75" customHeight="1">
      <c r="A389" s="186"/>
      <c r="B389" s="184"/>
      <c r="C389" s="184"/>
      <c r="D389" s="185"/>
      <c r="E389" s="185"/>
    </row>
    <row r="390" spans="1:5" ht="21.75" customHeight="1">
      <c r="A390" s="186"/>
      <c r="B390" s="184"/>
      <c r="C390" s="184"/>
      <c r="D390" s="185"/>
      <c r="E390" s="185"/>
    </row>
    <row r="391" spans="1:5" ht="21.75" customHeight="1">
      <c r="A391" s="186"/>
      <c r="B391" s="184"/>
      <c r="C391" s="184"/>
      <c r="D391" s="185"/>
      <c r="E391" s="185"/>
    </row>
    <row r="392" spans="1:5" ht="21.75" customHeight="1">
      <c r="A392" s="186"/>
      <c r="B392" s="184"/>
      <c r="C392" s="184"/>
      <c r="D392" s="185"/>
      <c r="E392" s="185"/>
    </row>
    <row r="393" spans="1:5" ht="21.75" customHeight="1">
      <c r="A393" s="186"/>
      <c r="B393" s="184"/>
      <c r="C393" s="184"/>
      <c r="D393" s="185"/>
      <c r="E393" s="185"/>
    </row>
    <row r="394" spans="1:5" ht="21.75" customHeight="1">
      <c r="A394" s="186"/>
      <c r="B394" s="184"/>
      <c r="C394" s="184"/>
      <c r="D394" s="185"/>
      <c r="E394" s="185"/>
    </row>
    <row r="395" spans="1:5" ht="21.75" customHeight="1">
      <c r="A395" s="186"/>
      <c r="B395" s="184"/>
      <c r="C395" s="184"/>
      <c r="D395" s="185"/>
      <c r="E395" s="185"/>
    </row>
    <row r="396" spans="1:5" ht="21.75" customHeight="1">
      <c r="A396" s="186"/>
      <c r="B396" s="184"/>
      <c r="C396" s="184"/>
      <c r="D396" s="185"/>
      <c r="E396" s="185"/>
    </row>
    <row r="397" spans="1:5" ht="21.75" customHeight="1">
      <c r="A397" s="186"/>
      <c r="B397" s="184"/>
      <c r="C397" s="184"/>
      <c r="D397" s="185"/>
      <c r="E397" s="185"/>
    </row>
    <row r="398" spans="1:5" ht="21.75" customHeight="1">
      <c r="A398" s="186"/>
      <c r="B398" s="184"/>
      <c r="C398" s="184"/>
      <c r="D398" s="185"/>
      <c r="E398" s="185"/>
    </row>
    <row r="399" spans="1:5" ht="21.75" customHeight="1">
      <c r="A399" s="186"/>
      <c r="B399" s="184"/>
      <c r="C399" s="184"/>
      <c r="D399" s="185"/>
      <c r="E399" s="185"/>
    </row>
    <row r="400" spans="1:5" ht="21.75" customHeight="1">
      <c r="A400" s="186"/>
      <c r="B400" s="184"/>
      <c r="C400" s="184"/>
      <c r="D400" s="185"/>
      <c r="E400" s="185"/>
    </row>
    <row r="401" spans="1:5" ht="21.75" customHeight="1">
      <c r="A401" s="186"/>
      <c r="B401" s="184"/>
      <c r="C401" s="184"/>
      <c r="D401" s="185"/>
      <c r="E401" s="185"/>
    </row>
    <row r="402" spans="1:5" ht="21.75" customHeight="1">
      <c r="A402" s="186"/>
      <c r="B402" s="184"/>
      <c r="C402" s="184"/>
      <c r="D402" s="185"/>
      <c r="E402" s="185"/>
    </row>
    <row r="403" spans="1:5" ht="21.75" customHeight="1">
      <c r="A403" s="186"/>
      <c r="B403" s="184"/>
      <c r="C403" s="184"/>
      <c r="D403" s="185"/>
      <c r="E403" s="185"/>
    </row>
    <row r="404" spans="1:5" ht="21.75" customHeight="1">
      <c r="A404" s="186"/>
      <c r="B404" s="184"/>
      <c r="C404" s="184"/>
      <c r="D404" s="185"/>
      <c r="E404" s="185"/>
    </row>
    <row r="405" spans="1:5" ht="21.75" customHeight="1">
      <c r="A405" s="186"/>
      <c r="B405" s="184"/>
      <c r="C405" s="184"/>
      <c r="D405" s="185"/>
      <c r="E405" s="185"/>
    </row>
    <row r="406" spans="1:5" ht="21.75" customHeight="1">
      <c r="A406" s="186"/>
      <c r="B406" s="184"/>
      <c r="C406" s="184"/>
      <c r="D406" s="185"/>
      <c r="E406" s="185"/>
    </row>
    <row r="407" spans="1:5" ht="21.75" customHeight="1">
      <c r="A407" s="186"/>
      <c r="B407" s="184"/>
      <c r="C407" s="184"/>
      <c r="D407" s="185"/>
      <c r="E407" s="185"/>
    </row>
    <row r="408" spans="1:5" ht="21.75" customHeight="1">
      <c r="A408" s="186"/>
      <c r="B408" s="184"/>
      <c r="C408" s="184"/>
      <c r="D408" s="185"/>
      <c r="E408" s="185"/>
    </row>
    <row r="409" spans="1:5" ht="21.75" customHeight="1">
      <c r="A409" s="186"/>
      <c r="B409" s="184"/>
      <c r="C409" s="184"/>
      <c r="D409" s="185"/>
      <c r="E409" s="185"/>
    </row>
    <row r="410" spans="1:5" ht="21.75" customHeight="1">
      <c r="A410" s="186"/>
      <c r="B410" s="184"/>
      <c r="C410" s="184"/>
      <c r="D410" s="185"/>
      <c r="E410" s="185"/>
    </row>
    <row r="411" spans="1:5" ht="21.75" customHeight="1">
      <c r="A411" s="186"/>
      <c r="B411" s="184"/>
      <c r="C411" s="184"/>
      <c r="D411" s="185"/>
      <c r="E411" s="185"/>
    </row>
    <row r="412" spans="1:5" ht="21.75" customHeight="1">
      <c r="A412" s="186"/>
      <c r="B412" s="184"/>
      <c r="C412" s="184"/>
      <c r="D412" s="185"/>
      <c r="E412" s="185"/>
    </row>
    <row r="413" spans="1:5" ht="21.75" customHeight="1">
      <c r="A413" s="186"/>
      <c r="B413" s="184"/>
      <c r="C413" s="184"/>
      <c r="D413" s="185"/>
      <c r="E413" s="185"/>
    </row>
    <row r="414" spans="1:5" ht="21.75" customHeight="1">
      <c r="A414" s="186"/>
      <c r="B414" s="184"/>
      <c r="C414" s="184"/>
      <c r="D414" s="185"/>
      <c r="E414" s="185"/>
    </row>
    <row r="415" spans="1:5" ht="21.75" customHeight="1">
      <c r="A415" s="186"/>
      <c r="B415" s="184"/>
      <c r="C415" s="184"/>
      <c r="D415" s="185"/>
      <c r="E415" s="185"/>
    </row>
    <row r="416" spans="1:5" ht="21.75" customHeight="1">
      <c r="A416" s="186"/>
      <c r="B416" s="184"/>
      <c r="C416" s="184"/>
      <c r="D416" s="185"/>
      <c r="E416" s="185"/>
    </row>
    <row r="417" spans="1:5" ht="21.75" customHeight="1">
      <c r="A417" s="186"/>
      <c r="B417" s="184"/>
      <c r="C417" s="184"/>
      <c r="D417" s="185"/>
      <c r="E417" s="185"/>
    </row>
    <row r="418" spans="1:5" ht="21.75" customHeight="1">
      <c r="A418" s="186"/>
      <c r="B418" s="184"/>
      <c r="C418" s="184"/>
      <c r="D418" s="185"/>
      <c r="E418" s="185"/>
    </row>
    <row r="419" spans="1:5" ht="21.75" customHeight="1">
      <c r="A419" s="186"/>
      <c r="B419" s="184"/>
      <c r="C419" s="184"/>
      <c r="D419" s="185"/>
      <c r="E419" s="185"/>
    </row>
    <row r="420" spans="1:5" ht="21.75" customHeight="1">
      <c r="A420" s="186"/>
      <c r="B420" s="184"/>
      <c r="C420" s="184"/>
      <c r="D420" s="185"/>
      <c r="E420" s="185"/>
    </row>
    <row r="421" spans="1:5" ht="21.75" customHeight="1">
      <c r="A421" s="186"/>
      <c r="B421" s="184"/>
      <c r="C421" s="184"/>
      <c r="D421" s="185"/>
      <c r="E421" s="185"/>
    </row>
    <row r="422" spans="1:5" ht="21.75" customHeight="1">
      <c r="A422" s="186"/>
      <c r="B422" s="184"/>
      <c r="C422" s="184"/>
      <c r="D422" s="185"/>
      <c r="E422" s="185"/>
    </row>
    <row r="423" spans="1:5" ht="21.75" customHeight="1">
      <c r="A423" s="186"/>
      <c r="B423" s="184"/>
      <c r="C423" s="184"/>
      <c r="D423" s="185"/>
      <c r="E423" s="185"/>
    </row>
    <row r="424" spans="1:5" ht="21.75" customHeight="1">
      <c r="A424" s="186"/>
      <c r="B424" s="184"/>
      <c r="C424" s="184"/>
      <c r="D424" s="185"/>
      <c r="E424" s="185"/>
    </row>
    <row r="425" spans="1:5" ht="21.75" customHeight="1">
      <c r="A425" s="186"/>
      <c r="B425" s="184"/>
      <c r="C425" s="184"/>
      <c r="D425" s="185"/>
      <c r="E425" s="185"/>
    </row>
    <row r="426" spans="1:5" ht="21.75" customHeight="1">
      <c r="A426" s="186"/>
      <c r="B426" s="184"/>
      <c r="C426" s="184"/>
      <c r="D426" s="185"/>
      <c r="E426" s="185"/>
    </row>
    <row r="427" spans="1:5" ht="21.75" customHeight="1">
      <c r="A427" s="186"/>
      <c r="B427" s="184"/>
      <c r="C427" s="184"/>
      <c r="D427" s="185"/>
      <c r="E427" s="185"/>
    </row>
    <row r="428" spans="1:5" ht="21.75" customHeight="1">
      <c r="A428" s="186"/>
      <c r="B428" s="184"/>
      <c r="C428" s="184"/>
      <c r="D428" s="185"/>
      <c r="E428" s="185"/>
    </row>
    <row r="429" spans="1:5" ht="21.75" customHeight="1">
      <c r="A429" s="186"/>
      <c r="B429" s="184"/>
      <c r="C429" s="184"/>
      <c r="D429" s="185"/>
      <c r="E429" s="185"/>
    </row>
    <row r="430" spans="1:5" ht="21.75" customHeight="1">
      <c r="A430" s="186"/>
      <c r="B430" s="184"/>
      <c r="C430" s="184"/>
      <c r="D430" s="185"/>
      <c r="E430" s="185"/>
    </row>
    <row r="431" spans="1:5" ht="21.75" customHeight="1">
      <c r="A431" s="186"/>
      <c r="B431" s="184"/>
      <c r="C431" s="184"/>
      <c r="D431" s="185"/>
      <c r="E431" s="185"/>
    </row>
    <row r="432" spans="1:5" ht="21.75" customHeight="1">
      <c r="A432" s="186"/>
      <c r="B432" s="184"/>
      <c r="C432" s="184"/>
      <c r="D432" s="185"/>
      <c r="E432" s="185"/>
    </row>
    <row r="433" spans="1:5" ht="21.75" customHeight="1">
      <c r="A433" s="186"/>
      <c r="B433" s="184"/>
      <c r="C433" s="184"/>
      <c r="D433" s="185"/>
      <c r="E433" s="185"/>
    </row>
    <row r="434" spans="1:5" ht="21.75" customHeight="1">
      <c r="A434" s="186"/>
      <c r="B434" s="184"/>
      <c r="C434" s="184"/>
      <c r="D434" s="185"/>
      <c r="E434" s="185"/>
    </row>
    <row r="435" spans="1:5" ht="21.75" customHeight="1">
      <c r="A435" s="186"/>
      <c r="B435" s="184"/>
      <c r="C435" s="184"/>
      <c r="D435" s="185"/>
      <c r="E435" s="185"/>
    </row>
    <row r="436" spans="1:5" ht="21.75" customHeight="1">
      <c r="A436" s="186"/>
      <c r="B436" s="184"/>
      <c r="C436" s="184"/>
      <c r="D436" s="185"/>
      <c r="E436" s="185"/>
    </row>
    <row r="437" spans="1:5" ht="21.75" customHeight="1">
      <c r="A437" s="186"/>
      <c r="B437" s="184"/>
      <c r="C437" s="184"/>
      <c r="D437" s="185"/>
      <c r="E437" s="185"/>
    </row>
    <row r="438" spans="1:5" ht="21.75" customHeight="1">
      <c r="A438" s="186"/>
      <c r="B438" s="184"/>
      <c r="C438" s="184"/>
      <c r="D438" s="185"/>
      <c r="E438" s="185"/>
    </row>
    <row r="439" spans="1:5" ht="21.75" customHeight="1">
      <c r="A439" s="186"/>
      <c r="B439" s="184"/>
      <c r="C439" s="184"/>
      <c r="D439" s="185"/>
      <c r="E439" s="185"/>
    </row>
    <row r="440" spans="1:5" ht="21.75" customHeight="1">
      <c r="A440" s="186"/>
      <c r="B440" s="184"/>
      <c r="C440" s="184"/>
      <c r="D440" s="185"/>
      <c r="E440" s="185"/>
    </row>
    <row r="441" spans="1:5" ht="21.75" customHeight="1">
      <c r="A441" s="186"/>
      <c r="B441" s="184"/>
      <c r="C441" s="184"/>
      <c r="D441" s="185"/>
      <c r="E441" s="185"/>
    </row>
    <row r="442" spans="1:5" ht="21.75" customHeight="1">
      <c r="A442" s="186"/>
      <c r="B442" s="184"/>
      <c r="C442" s="184"/>
      <c r="D442" s="185"/>
      <c r="E442" s="185"/>
    </row>
    <row r="443" spans="1:5" ht="21.75" customHeight="1">
      <c r="A443" s="186"/>
      <c r="B443" s="184"/>
      <c r="C443" s="184"/>
      <c r="D443" s="185"/>
      <c r="E443" s="185"/>
    </row>
    <row r="444" spans="1:5" ht="21.75" customHeight="1">
      <c r="A444" s="186"/>
      <c r="B444" s="184"/>
      <c r="C444" s="184"/>
      <c r="D444" s="185"/>
      <c r="E444" s="185"/>
    </row>
    <row r="445" spans="1:5" ht="21.75" customHeight="1">
      <c r="A445" s="186"/>
      <c r="B445" s="184"/>
      <c r="C445" s="184"/>
      <c r="D445" s="185"/>
      <c r="E445" s="185"/>
    </row>
    <row r="446" spans="1:5" ht="21.75" customHeight="1">
      <c r="A446" s="186"/>
      <c r="B446" s="184"/>
      <c r="C446" s="184"/>
      <c r="D446" s="185"/>
      <c r="E446" s="185"/>
    </row>
    <row r="447" spans="1:5" ht="21.75" customHeight="1">
      <c r="A447" s="186"/>
      <c r="B447" s="184"/>
      <c r="C447" s="184"/>
      <c r="D447" s="185"/>
      <c r="E447" s="185"/>
    </row>
    <row r="448" spans="1:5" ht="21.75" customHeight="1">
      <c r="A448" s="186"/>
      <c r="B448" s="184"/>
      <c r="C448" s="184"/>
      <c r="D448" s="185"/>
      <c r="E448" s="185"/>
    </row>
    <row r="449" spans="1:5" ht="21.75" customHeight="1">
      <c r="A449" s="186"/>
      <c r="B449" s="184"/>
      <c r="C449" s="184"/>
      <c r="D449" s="185"/>
      <c r="E449" s="185"/>
    </row>
    <row r="450" spans="1:5" ht="21.75" customHeight="1">
      <c r="A450" s="186"/>
      <c r="B450" s="184"/>
      <c r="C450" s="184"/>
      <c r="D450" s="185"/>
      <c r="E450" s="185"/>
    </row>
    <row r="451" spans="1:5" ht="21.75" customHeight="1">
      <c r="A451" s="186"/>
      <c r="B451" s="184"/>
      <c r="C451" s="184"/>
      <c r="D451" s="185"/>
      <c r="E451" s="185"/>
    </row>
    <row r="452" spans="1:5" ht="21.75" customHeight="1">
      <c r="A452" s="186"/>
      <c r="B452" s="184"/>
      <c r="C452" s="184"/>
      <c r="D452" s="185"/>
      <c r="E452" s="185"/>
    </row>
    <row r="453" spans="1:5" ht="21.75" customHeight="1">
      <c r="A453" s="186"/>
      <c r="B453" s="184"/>
      <c r="C453" s="184"/>
      <c r="D453" s="185"/>
      <c r="E453" s="185"/>
    </row>
    <row r="454" spans="1:5" ht="21.75" customHeight="1">
      <c r="A454" s="186"/>
      <c r="B454" s="184"/>
      <c r="C454" s="184"/>
      <c r="D454" s="185"/>
      <c r="E454" s="185"/>
    </row>
    <row r="455" spans="1:5" ht="21.75" customHeight="1">
      <c r="A455" s="186"/>
      <c r="B455" s="184"/>
      <c r="C455" s="184"/>
      <c r="D455" s="185"/>
      <c r="E455" s="185"/>
    </row>
    <row r="456" spans="1:5" ht="21.75" customHeight="1">
      <c r="A456" s="186"/>
      <c r="B456" s="184"/>
      <c r="C456" s="184"/>
      <c r="D456" s="185"/>
      <c r="E456" s="185"/>
    </row>
    <row r="457" spans="1:5" ht="21.75" customHeight="1">
      <c r="A457" s="186"/>
      <c r="B457" s="184"/>
      <c r="C457" s="184"/>
      <c r="D457" s="185"/>
      <c r="E457" s="185"/>
    </row>
    <row r="458" spans="1:5" ht="21.75" customHeight="1">
      <c r="A458" s="186"/>
      <c r="B458" s="184"/>
      <c r="C458" s="184"/>
      <c r="D458" s="185"/>
      <c r="E458" s="185"/>
    </row>
    <row r="459" spans="1:5" ht="21.75" customHeight="1">
      <c r="A459" s="186"/>
      <c r="B459" s="184"/>
      <c r="C459" s="184"/>
      <c r="D459" s="185"/>
      <c r="E459" s="185"/>
    </row>
    <row r="460" spans="1:5" ht="21.75" customHeight="1">
      <c r="A460" s="186"/>
      <c r="B460" s="184"/>
      <c r="C460" s="184"/>
      <c r="D460" s="185"/>
      <c r="E460" s="185"/>
    </row>
    <row r="461" spans="1:5" ht="21.75" customHeight="1">
      <c r="A461" s="186"/>
      <c r="B461" s="184"/>
      <c r="C461" s="184"/>
      <c r="D461" s="185"/>
      <c r="E461" s="185"/>
    </row>
    <row r="462" spans="1:5" ht="21.75" customHeight="1">
      <c r="A462" s="186"/>
      <c r="B462" s="184"/>
      <c r="C462" s="184"/>
      <c r="D462" s="185"/>
      <c r="E462" s="185"/>
    </row>
    <row r="463" spans="1:5" ht="21.75" customHeight="1">
      <c r="A463" s="186"/>
      <c r="B463" s="184"/>
      <c r="C463" s="184"/>
      <c r="D463" s="185"/>
      <c r="E463" s="185"/>
    </row>
    <row r="464" spans="1:5" ht="21.75" customHeight="1">
      <c r="A464" s="186"/>
      <c r="B464" s="184"/>
      <c r="C464" s="184"/>
      <c r="D464" s="185"/>
      <c r="E464" s="185"/>
    </row>
    <row r="465" spans="1:5" ht="21.75" customHeight="1">
      <c r="A465" s="186"/>
      <c r="B465" s="184"/>
      <c r="C465" s="184"/>
      <c r="D465" s="185"/>
      <c r="E465" s="185"/>
    </row>
    <row r="466" spans="1:5" ht="21.75" customHeight="1">
      <c r="A466" s="186"/>
      <c r="B466" s="184"/>
      <c r="C466" s="184"/>
      <c r="D466" s="185"/>
      <c r="E466" s="185"/>
    </row>
    <row r="467" spans="1:5" ht="21.75" customHeight="1">
      <c r="A467" s="186"/>
      <c r="B467" s="184"/>
      <c r="C467" s="184"/>
      <c r="D467" s="185"/>
      <c r="E467" s="185"/>
    </row>
    <row r="468" spans="1:5" ht="21.75" customHeight="1">
      <c r="A468" s="186"/>
      <c r="B468" s="184"/>
      <c r="C468" s="184"/>
      <c r="D468" s="185"/>
      <c r="E468" s="185"/>
    </row>
    <row r="469" spans="1:5" ht="21.75" customHeight="1">
      <c r="A469" s="186"/>
      <c r="B469" s="184"/>
      <c r="C469" s="184"/>
      <c r="D469" s="185"/>
      <c r="E469" s="185"/>
    </row>
    <row r="470" spans="1:5" ht="21.75" customHeight="1">
      <c r="A470" s="186"/>
      <c r="B470" s="184"/>
      <c r="C470" s="184"/>
      <c r="D470" s="185"/>
      <c r="E470" s="185"/>
    </row>
    <row r="471" spans="1:5" ht="21.75" customHeight="1">
      <c r="A471" s="186"/>
      <c r="B471" s="184"/>
      <c r="C471" s="184"/>
      <c r="D471" s="185"/>
      <c r="E471" s="185"/>
    </row>
    <row r="472" spans="1:5" ht="21.75" customHeight="1">
      <c r="A472" s="186"/>
      <c r="B472" s="184"/>
      <c r="C472" s="184"/>
      <c r="D472" s="185"/>
      <c r="E472" s="185"/>
    </row>
    <row r="473" spans="1:5" ht="21.75" customHeight="1">
      <c r="A473" s="186"/>
      <c r="B473" s="184"/>
      <c r="C473" s="184"/>
      <c r="D473" s="185"/>
      <c r="E473" s="185"/>
    </row>
    <row r="474" spans="1:5" ht="21.75" customHeight="1">
      <c r="A474" s="186"/>
      <c r="B474" s="184"/>
      <c r="C474" s="184"/>
      <c r="D474" s="185"/>
      <c r="E474" s="185"/>
    </row>
    <row r="475" spans="1:5" ht="21.75" customHeight="1">
      <c r="A475" s="186"/>
      <c r="B475" s="184"/>
      <c r="C475" s="184"/>
      <c r="D475" s="185"/>
      <c r="E475" s="185"/>
    </row>
    <row r="476" spans="1:5" ht="21.75" customHeight="1">
      <c r="A476" s="186"/>
      <c r="B476" s="184"/>
      <c r="C476" s="184"/>
      <c r="D476" s="185"/>
      <c r="E476" s="185"/>
    </row>
    <row r="477" spans="1:5" ht="21.75" customHeight="1">
      <c r="A477" s="186"/>
      <c r="B477" s="184"/>
      <c r="C477" s="184"/>
      <c r="D477" s="185"/>
      <c r="E477" s="185"/>
    </row>
    <row r="478" spans="1:5" ht="21.75" customHeight="1">
      <c r="A478" s="186"/>
      <c r="B478" s="184"/>
      <c r="C478" s="184"/>
      <c r="D478" s="185"/>
      <c r="E478" s="185"/>
    </row>
    <row r="479" spans="1:5" ht="21.75" customHeight="1">
      <c r="A479" s="186"/>
      <c r="B479" s="184"/>
      <c r="C479" s="184"/>
      <c r="D479" s="185"/>
      <c r="E479" s="185"/>
    </row>
    <row r="480" spans="1:5" ht="21.75" customHeight="1">
      <c r="A480" s="186"/>
      <c r="B480" s="184"/>
      <c r="C480" s="184"/>
      <c r="D480" s="185"/>
      <c r="E480" s="185"/>
    </row>
    <row r="481" spans="1:5" ht="21.75" customHeight="1">
      <c r="A481" s="186"/>
      <c r="B481" s="184"/>
      <c r="C481" s="184"/>
      <c r="D481" s="185"/>
      <c r="E481" s="185"/>
    </row>
    <row r="482" spans="1:5" ht="21.75" customHeight="1">
      <c r="A482" s="186"/>
      <c r="B482" s="184"/>
      <c r="C482" s="184"/>
      <c r="D482" s="185"/>
      <c r="E482" s="185"/>
    </row>
    <row r="483" spans="1:5" ht="21.75" customHeight="1">
      <c r="A483" s="186"/>
      <c r="B483" s="184"/>
      <c r="C483" s="184"/>
      <c r="D483" s="185"/>
      <c r="E483" s="185"/>
    </row>
    <row r="484" spans="1:5" ht="21.75" customHeight="1">
      <c r="A484" s="186"/>
      <c r="B484" s="184"/>
      <c r="C484" s="184"/>
      <c r="D484" s="185"/>
      <c r="E484" s="185"/>
    </row>
    <row r="485" spans="1:5" ht="21.75" customHeight="1">
      <c r="A485" s="186"/>
      <c r="B485" s="184"/>
      <c r="C485" s="184"/>
      <c r="D485" s="185"/>
      <c r="E485" s="185"/>
    </row>
    <row r="486" spans="1:5" ht="21.75" customHeight="1">
      <c r="A486" s="186"/>
      <c r="B486" s="184"/>
      <c r="C486" s="184"/>
      <c r="D486" s="185"/>
      <c r="E486" s="185"/>
    </row>
    <row r="487" spans="1:5" ht="21.75" customHeight="1">
      <c r="A487" s="186"/>
      <c r="B487" s="184"/>
      <c r="C487" s="184"/>
      <c r="D487" s="185"/>
      <c r="E487" s="185"/>
    </row>
    <row r="488" spans="1:5" ht="21.75" customHeight="1">
      <c r="A488" s="186"/>
      <c r="B488" s="184"/>
      <c r="C488" s="184"/>
      <c r="D488" s="185"/>
      <c r="E488" s="185"/>
    </row>
    <row r="489" spans="1:5" ht="21.75" customHeight="1">
      <c r="A489" s="186"/>
      <c r="B489" s="184"/>
      <c r="C489" s="184"/>
      <c r="D489" s="185"/>
      <c r="E489" s="185"/>
    </row>
    <row r="490" spans="1:5" ht="21.75" customHeight="1">
      <c r="A490" s="186"/>
      <c r="B490" s="184"/>
      <c r="C490" s="184"/>
      <c r="D490" s="185"/>
      <c r="E490" s="185"/>
    </row>
    <row r="491" spans="1:5" ht="21.75" customHeight="1">
      <c r="A491" s="186"/>
      <c r="B491" s="184"/>
      <c r="C491" s="184"/>
      <c r="D491" s="185"/>
      <c r="E491" s="185"/>
    </row>
    <row r="492" spans="1:5" ht="21.75" customHeight="1">
      <c r="A492" s="186"/>
      <c r="B492" s="184"/>
      <c r="C492" s="184"/>
      <c r="D492" s="185"/>
      <c r="E492" s="185"/>
    </row>
    <row r="493" spans="1:5" ht="21.75" customHeight="1">
      <c r="A493" s="186"/>
      <c r="B493" s="184"/>
      <c r="C493" s="184"/>
      <c r="D493" s="185"/>
      <c r="E493" s="185"/>
    </row>
    <row r="494" spans="1:5" ht="21.75" customHeight="1">
      <c r="A494" s="186"/>
      <c r="B494" s="184"/>
      <c r="C494" s="184"/>
      <c r="D494" s="185"/>
      <c r="E494" s="185"/>
    </row>
    <row r="495" spans="1:5" ht="21.75" customHeight="1">
      <c r="A495" s="186"/>
      <c r="B495" s="184"/>
      <c r="C495" s="184"/>
      <c r="D495" s="185"/>
      <c r="E495" s="185"/>
    </row>
    <row r="496" spans="1:5" ht="21.75" customHeight="1">
      <c r="A496" s="186"/>
      <c r="B496" s="184"/>
      <c r="C496" s="184"/>
      <c r="D496" s="185"/>
      <c r="E496" s="185"/>
    </row>
    <row r="497" spans="1:5" ht="21.75" customHeight="1">
      <c r="A497" s="186"/>
      <c r="B497" s="184"/>
      <c r="C497" s="184"/>
      <c r="D497" s="185"/>
      <c r="E497" s="185"/>
    </row>
    <row r="498" spans="1:5" ht="21.75" customHeight="1">
      <c r="A498" s="186"/>
      <c r="B498" s="184"/>
      <c r="C498" s="184"/>
      <c r="D498" s="185"/>
      <c r="E498" s="185"/>
    </row>
    <row r="499" spans="1:5" ht="21.75" customHeight="1">
      <c r="A499" s="186"/>
      <c r="B499" s="184"/>
      <c r="C499" s="184"/>
      <c r="D499" s="185"/>
      <c r="E499" s="185"/>
    </row>
    <row r="500" spans="1:5" ht="21.75" customHeight="1">
      <c r="A500" s="186"/>
      <c r="B500" s="184"/>
      <c r="C500" s="184"/>
      <c r="D500" s="185"/>
      <c r="E500" s="185"/>
    </row>
    <row r="501" spans="1:5" ht="21.75" customHeight="1">
      <c r="A501" s="186"/>
      <c r="B501" s="184"/>
      <c r="C501" s="184"/>
      <c r="D501" s="185"/>
      <c r="E501" s="185"/>
    </row>
    <row r="502" spans="1:5" ht="21.75" customHeight="1">
      <c r="A502" s="186"/>
      <c r="B502" s="184"/>
      <c r="C502" s="184"/>
      <c r="D502" s="185"/>
      <c r="E502" s="185"/>
    </row>
    <row r="503" spans="1:5" ht="21.75" customHeight="1">
      <c r="A503" s="186"/>
      <c r="B503" s="184"/>
      <c r="C503" s="184"/>
      <c r="D503" s="185"/>
      <c r="E503" s="185"/>
    </row>
    <row r="504" spans="1:5" ht="21.75" customHeight="1">
      <c r="A504" s="186"/>
      <c r="B504" s="184"/>
      <c r="C504" s="184"/>
      <c r="D504" s="185"/>
      <c r="E504" s="185"/>
    </row>
    <row r="505" spans="1:5" ht="21.75" customHeight="1">
      <c r="A505" s="186"/>
      <c r="B505" s="184"/>
      <c r="C505" s="184"/>
      <c r="D505" s="185"/>
      <c r="E505" s="185"/>
    </row>
    <row r="506" spans="1:5" ht="21.75" customHeight="1">
      <c r="A506" s="186"/>
      <c r="B506" s="184"/>
      <c r="C506" s="184"/>
      <c r="D506" s="185"/>
      <c r="E506" s="185"/>
    </row>
    <row r="507" spans="1:5" ht="21.75" customHeight="1">
      <c r="A507" s="186"/>
      <c r="B507" s="184"/>
      <c r="C507" s="184"/>
      <c r="D507" s="185"/>
      <c r="E507" s="185"/>
    </row>
    <row r="508" spans="1:5" ht="21.75" customHeight="1">
      <c r="A508" s="186"/>
      <c r="B508" s="184"/>
      <c r="C508" s="184"/>
      <c r="D508" s="185"/>
      <c r="E508" s="185"/>
    </row>
    <row r="509" spans="1:5" ht="21.75" customHeight="1">
      <c r="A509" s="186"/>
      <c r="B509" s="184"/>
      <c r="C509" s="184"/>
      <c r="D509" s="185"/>
      <c r="E509" s="185"/>
    </row>
    <row r="510" spans="1:5" ht="21.75" customHeight="1">
      <c r="A510" s="186"/>
      <c r="B510" s="184"/>
      <c r="C510" s="184"/>
      <c r="D510" s="185"/>
      <c r="E510" s="185"/>
    </row>
    <row r="511" spans="1:5" ht="21.75" customHeight="1">
      <c r="A511" s="186"/>
      <c r="B511" s="184"/>
      <c r="C511" s="184"/>
      <c r="D511" s="185"/>
      <c r="E511" s="185"/>
    </row>
    <row r="512" spans="1:5" ht="21.75" customHeight="1">
      <c r="A512" s="186"/>
      <c r="B512" s="184"/>
      <c r="C512" s="184"/>
      <c r="D512" s="185"/>
      <c r="E512" s="185"/>
    </row>
    <row r="513" spans="1:5" ht="21.75" customHeight="1">
      <c r="A513" s="186"/>
      <c r="B513" s="184"/>
      <c r="C513" s="184"/>
      <c r="D513" s="185"/>
      <c r="E513" s="185"/>
    </row>
    <row r="514" spans="1:5" ht="21.75" customHeight="1">
      <c r="A514" s="186"/>
      <c r="B514" s="184"/>
      <c r="C514" s="184"/>
      <c r="D514" s="185"/>
      <c r="E514" s="185"/>
    </row>
    <row r="515" spans="1:5" ht="21.75" customHeight="1">
      <c r="A515" s="186"/>
      <c r="B515" s="184"/>
      <c r="C515" s="184"/>
      <c r="D515" s="185"/>
      <c r="E515" s="185"/>
    </row>
    <row r="516" spans="1:5" ht="21.75" customHeight="1">
      <c r="A516" s="186"/>
      <c r="B516" s="184"/>
      <c r="C516" s="184"/>
      <c r="D516" s="185"/>
      <c r="E516" s="185"/>
    </row>
    <row r="517" spans="1:5" ht="21.75" customHeight="1">
      <c r="A517" s="186"/>
      <c r="B517" s="184"/>
      <c r="C517" s="184"/>
      <c r="D517" s="185"/>
      <c r="E517" s="185"/>
    </row>
    <row r="518" spans="1:5" ht="21.75" customHeight="1">
      <c r="A518" s="186"/>
      <c r="B518" s="184"/>
      <c r="C518" s="184"/>
      <c r="D518" s="185"/>
      <c r="E518" s="185"/>
    </row>
    <row r="519" spans="1:5" ht="21.75" customHeight="1">
      <c r="A519" s="186"/>
      <c r="B519" s="184"/>
      <c r="C519" s="184"/>
      <c r="D519" s="185"/>
      <c r="E519" s="185"/>
    </row>
    <row r="520" spans="1:5" ht="21.75" customHeight="1">
      <c r="A520" s="186"/>
      <c r="B520" s="184"/>
      <c r="C520" s="184"/>
      <c r="D520" s="185"/>
      <c r="E520" s="185"/>
    </row>
    <row r="521" spans="1:5" ht="21.75" customHeight="1">
      <c r="A521" s="186"/>
      <c r="B521" s="184"/>
      <c r="C521" s="184"/>
      <c r="D521" s="185"/>
      <c r="E521" s="185"/>
    </row>
    <row r="522" spans="1:5" ht="21.75" customHeight="1">
      <c r="A522" s="186"/>
      <c r="B522" s="184"/>
      <c r="C522" s="184"/>
      <c r="D522" s="185"/>
      <c r="E522" s="185"/>
    </row>
    <row r="523" spans="1:5" ht="21.75" customHeight="1">
      <c r="A523" s="186"/>
      <c r="B523" s="184"/>
      <c r="C523" s="184"/>
      <c r="D523" s="185"/>
      <c r="E523" s="185"/>
    </row>
    <row r="524" spans="1:5" ht="21.75" customHeight="1">
      <c r="A524" s="186"/>
      <c r="B524" s="184"/>
      <c r="C524" s="184"/>
      <c r="D524" s="185"/>
      <c r="E524" s="185"/>
    </row>
    <row r="525" spans="1:5" ht="21.75" customHeight="1">
      <c r="A525" s="186"/>
      <c r="B525" s="184"/>
      <c r="C525" s="184"/>
      <c r="D525" s="185"/>
      <c r="E525" s="185"/>
    </row>
    <row r="526" spans="1:5" ht="21.75" customHeight="1">
      <c r="A526" s="186"/>
      <c r="B526" s="184"/>
      <c r="C526" s="184"/>
      <c r="D526" s="185"/>
      <c r="E526" s="185"/>
    </row>
    <row r="527" spans="1:5" ht="21.75" customHeight="1">
      <c r="A527" s="186"/>
      <c r="B527" s="184"/>
      <c r="C527" s="184"/>
      <c r="D527" s="185"/>
      <c r="E527" s="185"/>
    </row>
    <row r="528" spans="1:5" ht="21.75" customHeight="1">
      <c r="A528" s="186"/>
      <c r="B528" s="184"/>
      <c r="C528" s="184"/>
      <c r="D528" s="185"/>
      <c r="E528" s="185"/>
    </row>
    <row r="529" spans="1:5" ht="21.75" customHeight="1">
      <c r="A529" s="186"/>
      <c r="B529" s="184"/>
      <c r="C529" s="184"/>
      <c r="D529" s="185"/>
      <c r="E529" s="185"/>
    </row>
    <row r="530" spans="1:5" ht="21.75" customHeight="1">
      <c r="A530" s="186"/>
      <c r="B530" s="184"/>
      <c r="C530" s="184"/>
      <c r="D530" s="185"/>
      <c r="E530" s="185"/>
    </row>
    <row r="531" spans="1:5" ht="21.75" customHeight="1">
      <c r="A531" s="186"/>
      <c r="B531" s="184"/>
      <c r="C531" s="184"/>
      <c r="D531" s="185"/>
      <c r="E531" s="185"/>
    </row>
    <row r="532" spans="1:5" ht="21.75" customHeight="1">
      <c r="A532" s="186"/>
      <c r="B532" s="184"/>
      <c r="C532" s="184"/>
      <c r="D532" s="185"/>
      <c r="E532" s="185"/>
    </row>
    <row r="533" spans="1:5" ht="21.75" customHeight="1">
      <c r="A533" s="186"/>
      <c r="B533" s="184"/>
      <c r="C533" s="184"/>
      <c r="D533" s="185"/>
      <c r="E533" s="185"/>
    </row>
    <row r="534" spans="1:5" ht="21.75" customHeight="1">
      <c r="A534" s="186"/>
      <c r="B534" s="184"/>
      <c r="C534" s="184"/>
      <c r="D534" s="185"/>
      <c r="E534" s="185"/>
    </row>
    <row r="535" spans="1:5" ht="21.75" customHeight="1">
      <c r="A535" s="186"/>
      <c r="B535" s="184"/>
      <c r="C535" s="184"/>
      <c r="D535" s="185"/>
      <c r="E535" s="185"/>
    </row>
    <row r="536" spans="1:5" ht="21.75" customHeight="1">
      <c r="A536" s="186"/>
      <c r="B536" s="184"/>
      <c r="C536" s="184"/>
      <c r="D536" s="185"/>
      <c r="E536" s="185"/>
    </row>
    <row r="537" spans="1:5" ht="21.75" customHeight="1">
      <c r="A537" s="186"/>
      <c r="B537" s="184"/>
      <c r="C537" s="184"/>
      <c r="D537" s="185"/>
      <c r="E537" s="185"/>
    </row>
    <row r="538" spans="1:5" ht="21.75" customHeight="1">
      <c r="A538" s="186"/>
      <c r="B538" s="184"/>
      <c r="C538" s="184"/>
      <c r="D538" s="185"/>
      <c r="E538" s="185"/>
    </row>
    <row r="539" spans="1:5" ht="21.75" customHeight="1">
      <c r="A539" s="186"/>
      <c r="B539" s="184"/>
      <c r="C539" s="184"/>
      <c r="D539" s="185"/>
      <c r="E539" s="185"/>
    </row>
    <row r="540" spans="1:5" ht="21.75" customHeight="1">
      <c r="A540" s="186"/>
      <c r="B540" s="184"/>
      <c r="C540" s="184"/>
      <c r="D540" s="185"/>
      <c r="E540" s="185"/>
    </row>
    <row r="541" spans="1:5" ht="21.75" customHeight="1">
      <c r="A541" s="186"/>
      <c r="B541" s="184"/>
      <c r="C541" s="184"/>
      <c r="D541" s="185"/>
      <c r="E541" s="185"/>
    </row>
    <row r="542" spans="1:5" ht="21.75" customHeight="1">
      <c r="A542" s="186"/>
      <c r="B542" s="184"/>
      <c r="C542" s="184"/>
      <c r="D542" s="185"/>
      <c r="E542" s="185"/>
    </row>
    <row r="543" spans="1:5" ht="21.75" customHeight="1">
      <c r="A543" s="186"/>
      <c r="B543" s="184"/>
      <c r="C543" s="184"/>
      <c r="D543" s="185"/>
      <c r="E543" s="185"/>
    </row>
    <row r="544" spans="1:5" ht="21.75" customHeight="1">
      <c r="A544" s="186"/>
      <c r="B544" s="184"/>
      <c r="C544" s="184"/>
      <c r="D544" s="185"/>
      <c r="E544" s="185"/>
    </row>
    <row r="545" spans="1:5" ht="21.75" customHeight="1">
      <c r="A545" s="186"/>
      <c r="B545" s="184"/>
      <c r="C545" s="184"/>
      <c r="D545" s="185"/>
      <c r="E545" s="185"/>
    </row>
    <row r="546" spans="1:5" ht="21.75" customHeight="1">
      <c r="A546" s="186"/>
      <c r="B546" s="184"/>
      <c r="C546" s="184"/>
      <c r="D546" s="185"/>
      <c r="E546" s="185"/>
    </row>
    <row r="547" spans="1:5" ht="21.75" customHeight="1">
      <c r="A547" s="186"/>
      <c r="B547" s="184"/>
      <c r="C547" s="184"/>
      <c r="D547" s="185"/>
      <c r="E547" s="185"/>
    </row>
    <row r="548" spans="1:5" ht="21.75" customHeight="1">
      <c r="A548" s="186"/>
      <c r="B548" s="184"/>
      <c r="C548" s="184"/>
      <c r="D548" s="185"/>
      <c r="E548" s="185"/>
    </row>
    <row r="549" spans="1:5" ht="21.75" customHeight="1">
      <c r="A549" s="186"/>
      <c r="B549" s="184"/>
      <c r="C549" s="184"/>
      <c r="D549" s="185"/>
      <c r="E549" s="185"/>
    </row>
    <row r="550" spans="1:5" ht="21.75" customHeight="1">
      <c r="A550" s="186"/>
      <c r="B550" s="184"/>
      <c r="C550" s="184"/>
      <c r="D550" s="185"/>
      <c r="E550" s="185"/>
    </row>
    <row r="551" spans="1:5" ht="21.75" customHeight="1">
      <c r="A551" s="186"/>
      <c r="B551" s="184"/>
      <c r="C551" s="184"/>
      <c r="D551" s="185"/>
      <c r="E551" s="185"/>
    </row>
    <row r="552" spans="1:5" ht="21.75" customHeight="1">
      <c r="A552" s="186"/>
      <c r="B552" s="184"/>
      <c r="C552" s="184"/>
      <c r="D552" s="185"/>
      <c r="E552" s="185"/>
    </row>
    <row r="553" spans="1:5" ht="21.75" customHeight="1">
      <c r="A553" s="186"/>
      <c r="B553" s="184"/>
      <c r="C553" s="184"/>
      <c r="D553" s="185"/>
      <c r="E553" s="185"/>
    </row>
    <row r="554" spans="1:5" ht="21.75" customHeight="1">
      <c r="A554" s="186"/>
      <c r="B554" s="184"/>
      <c r="C554" s="184"/>
      <c r="D554" s="185"/>
      <c r="E554" s="185"/>
    </row>
    <row r="555" spans="1:5" ht="21.75" customHeight="1">
      <c r="A555" s="186"/>
      <c r="B555" s="184"/>
      <c r="C555" s="184"/>
      <c r="D555" s="185"/>
      <c r="E555" s="185"/>
    </row>
    <row r="556" spans="1:5" ht="21.75" customHeight="1">
      <c r="A556" s="186"/>
      <c r="B556" s="184"/>
      <c r="C556" s="184"/>
      <c r="D556" s="185"/>
      <c r="E556" s="185"/>
    </row>
    <row r="557" spans="1:5" ht="21.75" customHeight="1">
      <c r="A557" s="186"/>
      <c r="B557" s="184"/>
      <c r="C557" s="184"/>
      <c r="D557" s="185"/>
      <c r="E557" s="185"/>
    </row>
    <row r="558" spans="1:5" ht="21.75" customHeight="1">
      <c r="A558" s="186"/>
      <c r="B558" s="184"/>
      <c r="C558" s="184"/>
      <c r="D558" s="185"/>
      <c r="E558" s="185"/>
    </row>
    <row r="559" spans="1:5" ht="21.75" customHeight="1">
      <c r="A559" s="186"/>
      <c r="B559" s="184"/>
      <c r="C559" s="184"/>
      <c r="D559" s="185"/>
      <c r="E559" s="185"/>
    </row>
    <row r="560" spans="1:5" ht="21.75" customHeight="1">
      <c r="A560" s="186"/>
      <c r="B560" s="184"/>
      <c r="C560" s="184"/>
      <c r="D560" s="185"/>
      <c r="E560" s="185"/>
    </row>
    <row r="561" spans="1:5" ht="21.75" customHeight="1">
      <c r="A561" s="186"/>
      <c r="B561" s="184"/>
      <c r="C561" s="184"/>
      <c r="D561" s="185"/>
      <c r="E561" s="185"/>
    </row>
    <row r="562" spans="1:5" ht="21.75" customHeight="1">
      <c r="A562" s="186"/>
      <c r="B562" s="184"/>
      <c r="C562" s="184"/>
      <c r="D562" s="185"/>
      <c r="E562" s="185"/>
    </row>
    <row r="563" spans="1:5" ht="21.75" customHeight="1">
      <c r="A563" s="186"/>
      <c r="B563" s="184"/>
      <c r="C563" s="184"/>
      <c r="D563" s="185"/>
      <c r="E563" s="185"/>
    </row>
    <row r="564" spans="1:5" ht="21.75" customHeight="1">
      <c r="A564" s="186"/>
      <c r="B564" s="184"/>
      <c r="C564" s="184"/>
      <c r="D564" s="185"/>
      <c r="E564" s="185"/>
    </row>
    <row r="565" spans="1:5" ht="21.75" customHeight="1">
      <c r="A565" s="186"/>
      <c r="B565" s="184"/>
      <c r="C565" s="184"/>
      <c r="D565" s="185"/>
      <c r="E565" s="185"/>
    </row>
    <row r="566" spans="1:5" ht="21.75" customHeight="1">
      <c r="A566" s="186"/>
      <c r="B566" s="184"/>
      <c r="C566" s="184"/>
      <c r="D566" s="185"/>
      <c r="E566" s="185"/>
    </row>
    <row r="567" spans="1:5" ht="21.75" customHeight="1">
      <c r="A567" s="186"/>
      <c r="B567" s="184"/>
      <c r="C567" s="184"/>
      <c r="D567" s="185"/>
      <c r="E567" s="185"/>
    </row>
    <row r="568" spans="1:5" ht="21.75" customHeight="1">
      <c r="A568" s="186"/>
      <c r="B568" s="184"/>
      <c r="C568" s="184"/>
      <c r="D568" s="185"/>
      <c r="E568" s="185"/>
    </row>
    <row r="569" spans="1:5" ht="21.75" customHeight="1">
      <c r="A569" s="186"/>
      <c r="B569" s="184"/>
      <c r="C569" s="184"/>
      <c r="D569" s="185"/>
      <c r="E569" s="185"/>
    </row>
    <row r="570" spans="1:5" ht="21.75" customHeight="1">
      <c r="A570" s="186"/>
      <c r="B570" s="184"/>
      <c r="C570" s="184"/>
      <c r="D570" s="185"/>
      <c r="E570" s="185"/>
    </row>
    <row r="571" spans="1:5" ht="21.75" customHeight="1">
      <c r="A571" s="186"/>
      <c r="B571" s="184"/>
      <c r="C571" s="184"/>
      <c r="D571" s="185"/>
      <c r="E571" s="185"/>
    </row>
    <row r="572" spans="1:5" ht="21.75" customHeight="1">
      <c r="A572" s="186"/>
      <c r="B572" s="184"/>
      <c r="C572" s="184"/>
      <c r="D572" s="185"/>
      <c r="E572" s="185"/>
    </row>
    <row r="573" spans="1:5" ht="21.75" customHeight="1">
      <c r="A573" s="186"/>
      <c r="B573" s="184"/>
      <c r="C573" s="184"/>
      <c r="D573" s="185"/>
      <c r="E573" s="185"/>
    </row>
    <row r="574" spans="1:5" ht="21.75" customHeight="1">
      <c r="A574" s="186"/>
      <c r="B574" s="184"/>
      <c r="C574" s="184"/>
      <c r="D574" s="185"/>
      <c r="E574" s="185"/>
    </row>
    <row r="575" spans="1:5" ht="21.75" customHeight="1">
      <c r="A575" s="186"/>
      <c r="B575" s="184"/>
      <c r="C575" s="184"/>
      <c r="D575" s="185"/>
      <c r="E575" s="185"/>
    </row>
    <row r="576" spans="1:5" ht="21.75" customHeight="1">
      <c r="A576" s="186"/>
      <c r="B576" s="184"/>
      <c r="C576" s="184"/>
      <c r="D576" s="185"/>
      <c r="E576" s="185"/>
    </row>
    <row r="577" spans="1:5" ht="21.75" customHeight="1">
      <c r="A577" s="186"/>
      <c r="B577" s="184"/>
      <c r="C577" s="184"/>
      <c r="D577" s="185"/>
      <c r="E577" s="185"/>
    </row>
    <row r="578" spans="1:5" ht="21.75" customHeight="1">
      <c r="A578" s="186"/>
      <c r="B578" s="184"/>
      <c r="C578" s="184"/>
      <c r="D578" s="185"/>
      <c r="E578" s="185"/>
    </row>
    <row r="579" spans="1:5" ht="21.75" customHeight="1">
      <c r="A579" s="186"/>
      <c r="B579" s="184"/>
      <c r="C579" s="184"/>
      <c r="D579" s="185"/>
      <c r="E579" s="185"/>
    </row>
    <row r="580" spans="1:5" ht="21.75" customHeight="1">
      <c r="A580" s="186"/>
      <c r="B580" s="184"/>
      <c r="C580" s="184"/>
      <c r="D580" s="185"/>
      <c r="E580" s="185"/>
    </row>
    <row r="581" spans="1:5" ht="21.75" customHeight="1">
      <c r="A581" s="186"/>
      <c r="B581" s="184"/>
      <c r="C581" s="184"/>
      <c r="D581" s="185"/>
      <c r="E581" s="185"/>
    </row>
    <row r="582" spans="1:5" ht="21.75" customHeight="1">
      <c r="A582" s="186"/>
      <c r="B582" s="184"/>
      <c r="C582" s="184"/>
      <c r="D582" s="185"/>
      <c r="E582" s="185"/>
    </row>
    <row r="583" spans="1:5" ht="21.75" customHeight="1">
      <c r="A583" s="186"/>
      <c r="B583" s="184"/>
      <c r="C583" s="184"/>
      <c r="D583" s="185"/>
      <c r="E583" s="185"/>
    </row>
    <row r="584" spans="1:5" ht="21.75" customHeight="1">
      <c r="A584" s="186"/>
      <c r="B584" s="184"/>
      <c r="C584" s="184"/>
      <c r="D584" s="185"/>
      <c r="E584" s="185"/>
    </row>
    <row r="585" spans="1:5" ht="21.75" customHeight="1">
      <c r="A585" s="186"/>
      <c r="B585" s="184"/>
      <c r="C585" s="184"/>
      <c r="D585" s="185"/>
      <c r="E585" s="185"/>
    </row>
    <row r="586" spans="1:5" ht="21.75" customHeight="1">
      <c r="A586" s="186"/>
      <c r="B586" s="184"/>
      <c r="C586" s="184"/>
      <c r="D586" s="185"/>
      <c r="E586" s="185"/>
    </row>
    <row r="587" spans="1:5" ht="21.75" customHeight="1">
      <c r="A587" s="186"/>
      <c r="B587" s="184"/>
      <c r="C587" s="184"/>
      <c r="D587" s="185"/>
      <c r="E587" s="185"/>
    </row>
    <row r="588" spans="1:5" ht="21.75" customHeight="1">
      <c r="A588" s="186"/>
      <c r="B588" s="184"/>
      <c r="C588" s="184"/>
      <c r="D588" s="185"/>
      <c r="E588" s="185"/>
    </row>
    <row r="589" spans="1:5" ht="21.75" customHeight="1">
      <c r="A589" s="186"/>
      <c r="B589" s="184"/>
      <c r="C589" s="184"/>
      <c r="D589" s="185"/>
      <c r="E589" s="185"/>
    </row>
    <row r="590" spans="1:5" ht="21.75" customHeight="1">
      <c r="A590" s="186"/>
      <c r="B590" s="184"/>
      <c r="C590" s="184"/>
      <c r="D590" s="185"/>
      <c r="E590" s="185"/>
    </row>
    <row r="591" spans="1:5" ht="21.75" customHeight="1">
      <c r="A591" s="186"/>
      <c r="B591" s="184"/>
      <c r="C591" s="184"/>
      <c r="D591" s="185"/>
      <c r="E591" s="185"/>
    </row>
    <row r="592" spans="1:5" ht="21.75" customHeight="1">
      <c r="A592" s="186"/>
      <c r="B592" s="184"/>
      <c r="C592" s="184"/>
      <c r="D592" s="185"/>
      <c r="E592" s="185"/>
    </row>
    <row r="593" spans="1:5" ht="21.75" customHeight="1">
      <c r="A593" s="186"/>
      <c r="B593" s="184"/>
      <c r="C593" s="184"/>
      <c r="D593" s="185"/>
      <c r="E593" s="185"/>
    </row>
    <row r="594" spans="1:5" ht="21.75" customHeight="1">
      <c r="A594" s="186"/>
      <c r="B594" s="184"/>
      <c r="C594" s="184"/>
      <c r="D594" s="185"/>
      <c r="E594" s="185"/>
    </row>
    <row r="595" spans="1:5" ht="21.75" customHeight="1">
      <c r="A595" s="186"/>
      <c r="B595" s="184"/>
      <c r="C595" s="184"/>
      <c r="D595" s="185"/>
      <c r="E595" s="185"/>
    </row>
    <row r="596" spans="1:5" ht="21.75" customHeight="1">
      <c r="A596" s="186"/>
      <c r="B596" s="184"/>
      <c r="C596" s="184"/>
      <c r="D596" s="185"/>
      <c r="E596" s="185"/>
    </row>
    <row r="597" spans="1:5" ht="21.75" customHeight="1">
      <c r="A597" s="186"/>
      <c r="B597" s="184"/>
      <c r="C597" s="184"/>
      <c r="D597" s="185"/>
      <c r="E597" s="185"/>
    </row>
    <row r="598" spans="1:5" ht="21.75" customHeight="1">
      <c r="A598" s="186"/>
      <c r="B598" s="184"/>
      <c r="C598" s="184"/>
      <c r="D598" s="185"/>
      <c r="E598" s="185"/>
    </row>
    <row r="599" spans="1:5" ht="21.75" customHeight="1">
      <c r="A599" s="186"/>
      <c r="B599" s="184"/>
      <c r="C599" s="184"/>
      <c r="D599" s="185"/>
      <c r="E599" s="185"/>
    </row>
    <row r="600" spans="1:5" ht="21.75" customHeight="1">
      <c r="A600" s="186"/>
      <c r="B600" s="184"/>
      <c r="C600" s="184"/>
      <c r="D600" s="185"/>
      <c r="E600" s="185"/>
    </row>
    <row r="601" spans="1:5" ht="21.75" customHeight="1">
      <c r="A601" s="186"/>
      <c r="B601" s="184"/>
      <c r="C601" s="184"/>
      <c r="D601" s="185"/>
      <c r="E601" s="185"/>
    </row>
    <row r="602" spans="1:5" ht="21.75" customHeight="1">
      <c r="A602" s="186"/>
      <c r="B602" s="184"/>
      <c r="C602" s="184"/>
      <c r="D602" s="185"/>
      <c r="E602" s="185"/>
    </row>
    <row r="603" spans="1:5" ht="21.75" customHeight="1">
      <c r="A603" s="186"/>
      <c r="B603" s="184"/>
      <c r="C603" s="184"/>
      <c r="D603" s="185"/>
      <c r="E603" s="185"/>
    </row>
    <row r="604" spans="1:5" ht="21.75" customHeight="1">
      <c r="A604" s="186"/>
      <c r="B604" s="184"/>
      <c r="C604" s="184"/>
      <c r="D604" s="185"/>
      <c r="E604" s="185"/>
    </row>
    <row r="605" spans="1:5" ht="21.75" customHeight="1">
      <c r="A605" s="186"/>
      <c r="B605" s="184"/>
      <c r="C605" s="184"/>
      <c r="D605" s="185"/>
      <c r="E605" s="185"/>
    </row>
    <row r="606" spans="1:5" ht="21.75" customHeight="1">
      <c r="A606" s="186"/>
      <c r="B606" s="184"/>
      <c r="C606" s="184"/>
      <c r="D606" s="185"/>
      <c r="E606" s="185"/>
    </row>
    <row r="607" spans="1:5" ht="21.75" customHeight="1">
      <c r="A607" s="186"/>
      <c r="B607" s="184"/>
      <c r="C607" s="184"/>
      <c r="D607" s="185"/>
      <c r="E607" s="185"/>
    </row>
    <row r="608" spans="1:5" ht="21.75" customHeight="1">
      <c r="A608" s="186"/>
      <c r="B608" s="184"/>
      <c r="C608" s="184"/>
      <c r="D608" s="185"/>
      <c r="E608" s="185"/>
    </row>
    <row r="609" spans="1:5" ht="21.75" customHeight="1">
      <c r="A609" s="186"/>
      <c r="B609" s="184"/>
      <c r="C609" s="184"/>
      <c r="D609" s="185"/>
      <c r="E609" s="185"/>
    </row>
    <row r="610" spans="1:5" ht="21.75" customHeight="1">
      <c r="A610" s="186"/>
      <c r="B610" s="184"/>
      <c r="C610" s="184"/>
      <c r="D610" s="185"/>
      <c r="E610" s="185"/>
    </row>
    <row r="611" spans="1:5" ht="21.75" customHeight="1">
      <c r="A611" s="186"/>
      <c r="B611" s="184"/>
      <c r="C611" s="184"/>
      <c r="D611" s="185"/>
      <c r="E611" s="185"/>
    </row>
    <row r="612" spans="1:5" ht="21.75" customHeight="1">
      <c r="A612" s="186"/>
      <c r="B612" s="184"/>
      <c r="C612" s="184"/>
      <c r="D612" s="185"/>
      <c r="E612" s="185"/>
    </row>
    <row r="613" spans="1:5" ht="21.75" customHeight="1">
      <c r="A613" s="186"/>
      <c r="B613" s="184"/>
      <c r="C613" s="184"/>
      <c r="D613" s="185"/>
      <c r="E613" s="185"/>
    </row>
    <row r="614" spans="1:5" ht="21.75" customHeight="1">
      <c r="A614" s="186"/>
      <c r="B614" s="184"/>
      <c r="C614" s="184"/>
      <c r="D614" s="185"/>
      <c r="E614" s="185"/>
    </row>
    <row r="615" spans="1:5" ht="21.75" customHeight="1">
      <c r="A615" s="186"/>
      <c r="B615" s="184"/>
      <c r="C615" s="184"/>
      <c r="D615" s="185"/>
      <c r="E615" s="185"/>
    </row>
    <row r="616" spans="1:5" ht="21.75" customHeight="1">
      <c r="A616" s="186"/>
      <c r="B616" s="184"/>
      <c r="C616" s="184"/>
      <c r="D616" s="185"/>
      <c r="E616" s="185"/>
    </row>
    <row r="617" spans="1:5" ht="21.75" customHeight="1">
      <c r="A617" s="186"/>
      <c r="B617" s="184"/>
      <c r="C617" s="184"/>
      <c r="D617" s="185"/>
      <c r="E617" s="185"/>
    </row>
    <row r="618" spans="1:5" ht="21.75" customHeight="1">
      <c r="A618" s="186"/>
      <c r="B618" s="184"/>
      <c r="C618" s="184"/>
      <c r="D618" s="185"/>
      <c r="E618" s="185"/>
    </row>
    <row r="619" spans="1:5" ht="21.75" customHeight="1">
      <c r="A619" s="186"/>
      <c r="B619" s="184"/>
      <c r="C619" s="184"/>
      <c r="D619" s="185"/>
      <c r="E619" s="185"/>
    </row>
    <row r="620" spans="1:5" ht="21.75" customHeight="1">
      <c r="A620" s="186"/>
      <c r="B620" s="184"/>
      <c r="C620" s="184"/>
      <c r="D620" s="185"/>
      <c r="E620" s="185"/>
    </row>
    <row r="621" spans="1:5" ht="21.75" customHeight="1">
      <c r="A621" s="186"/>
      <c r="B621" s="184"/>
      <c r="C621" s="184"/>
      <c r="D621" s="185"/>
      <c r="E621" s="185"/>
    </row>
    <row r="622" spans="1:5" ht="21.75" customHeight="1">
      <c r="A622" s="186"/>
      <c r="B622" s="184"/>
      <c r="C622" s="184"/>
      <c r="D622" s="185"/>
      <c r="E622" s="185"/>
    </row>
    <row r="623" spans="1:5" ht="21.75" customHeight="1">
      <c r="A623" s="186"/>
      <c r="B623" s="184"/>
      <c r="C623" s="184"/>
      <c r="D623" s="185"/>
      <c r="E623" s="185"/>
    </row>
    <row r="624" spans="1:5" ht="21.75" customHeight="1">
      <c r="A624" s="186"/>
      <c r="B624" s="184"/>
      <c r="C624" s="184"/>
      <c r="D624" s="185"/>
      <c r="E624" s="185"/>
    </row>
    <row r="625" spans="1:5" ht="21.75" customHeight="1">
      <c r="A625" s="186"/>
      <c r="B625" s="184"/>
      <c r="C625" s="184"/>
      <c r="D625" s="185"/>
      <c r="E625" s="185"/>
    </row>
    <row r="626" spans="1:5" ht="21.75" customHeight="1">
      <c r="A626" s="186"/>
      <c r="B626" s="184"/>
      <c r="C626" s="184"/>
      <c r="D626" s="185"/>
      <c r="E626" s="185"/>
    </row>
    <row r="627" spans="1:5" ht="21.75" customHeight="1">
      <c r="A627" s="186"/>
      <c r="B627" s="184"/>
      <c r="C627" s="184"/>
      <c r="D627" s="185"/>
      <c r="E627" s="185"/>
    </row>
    <row r="628" spans="1:5" ht="21.75" customHeight="1">
      <c r="A628" s="186"/>
      <c r="B628" s="184"/>
      <c r="C628" s="184"/>
      <c r="D628" s="185"/>
      <c r="E628" s="185"/>
    </row>
    <row r="629" spans="1:5" ht="21.75" customHeight="1">
      <c r="A629" s="186"/>
      <c r="B629" s="184"/>
      <c r="C629" s="184"/>
      <c r="D629" s="185"/>
      <c r="E629" s="185"/>
    </row>
    <row r="630" spans="1:5" ht="21.75" customHeight="1">
      <c r="A630" s="186"/>
      <c r="B630" s="184"/>
      <c r="C630" s="184"/>
      <c r="D630" s="185"/>
      <c r="E630" s="185"/>
    </row>
    <row r="631" spans="1:5" ht="21.75" customHeight="1">
      <c r="A631" s="186"/>
      <c r="B631" s="184"/>
      <c r="C631" s="184"/>
      <c r="D631" s="185"/>
      <c r="E631" s="185"/>
    </row>
    <row r="632" spans="1:5" ht="21.75" customHeight="1">
      <c r="A632" s="186"/>
      <c r="B632" s="184"/>
      <c r="C632" s="184"/>
      <c r="D632" s="185"/>
      <c r="E632" s="185"/>
    </row>
    <row r="633" spans="1:5" ht="21.75" customHeight="1">
      <c r="A633" s="186"/>
      <c r="B633" s="184"/>
      <c r="C633" s="184"/>
      <c r="D633" s="185"/>
      <c r="E633" s="185"/>
    </row>
    <row r="634" spans="1:5" ht="21.75" customHeight="1">
      <c r="A634" s="186"/>
      <c r="B634" s="184"/>
      <c r="C634" s="184"/>
      <c r="D634" s="185"/>
      <c r="E634" s="185"/>
    </row>
    <row r="635" spans="1:5" ht="21.75" customHeight="1">
      <c r="A635" s="186"/>
      <c r="B635" s="184"/>
      <c r="C635" s="184"/>
      <c r="D635" s="185"/>
      <c r="E635" s="185"/>
    </row>
    <row r="636" spans="1:5" ht="21.75" customHeight="1">
      <c r="A636" s="186"/>
      <c r="B636" s="184"/>
      <c r="C636" s="184"/>
      <c r="D636" s="185"/>
      <c r="E636" s="185"/>
    </row>
    <row r="637" spans="1:5" ht="21.75" customHeight="1">
      <c r="A637" s="186"/>
      <c r="B637" s="184"/>
      <c r="C637" s="184"/>
      <c r="D637" s="185"/>
      <c r="E637" s="185"/>
    </row>
    <row r="638" spans="1:5" ht="21.75" customHeight="1">
      <c r="A638" s="186"/>
      <c r="B638" s="184"/>
      <c r="C638" s="184"/>
      <c r="D638" s="185"/>
      <c r="E638" s="185"/>
    </row>
    <row r="639" spans="1:5" ht="21.75" customHeight="1">
      <c r="A639" s="186"/>
      <c r="B639" s="184"/>
      <c r="C639" s="184"/>
      <c r="D639" s="185"/>
      <c r="E639" s="185"/>
    </row>
    <row r="640" spans="1:5" ht="21.75" customHeight="1">
      <c r="A640" s="186"/>
      <c r="B640" s="184"/>
      <c r="C640" s="184"/>
      <c r="D640" s="185"/>
      <c r="E640" s="185"/>
    </row>
    <row r="641" spans="1:5" ht="21.75" customHeight="1">
      <c r="A641" s="186"/>
      <c r="B641" s="184"/>
      <c r="C641" s="184"/>
      <c r="D641" s="185"/>
      <c r="E641" s="185"/>
    </row>
    <row r="642" spans="1:5" ht="21.75" customHeight="1">
      <c r="A642" s="186"/>
      <c r="B642" s="184"/>
      <c r="C642" s="184"/>
      <c r="D642" s="185"/>
      <c r="E642" s="185"/>
    </row>
    <row r="643" spans="1:5" ht="21.75" customHeight="1">
      <c r="A643" s="186"/>
      <c r="B643" s="184"/>
      <c r="C643" s="184"/>
      <c r="D643" s="185"/>
      <c r="E643" s="185"/>
    </row>
    <row r="644" spans="1:5" ht="21.75" customHeight="1">
      <c r="A644" s="186"/>
      <c r="B644" s="184"/>
      <c r="C644" s="184"/>
      <c r="D644" s="185"/>
      <c r="E644" s="185"/>
    </row>
    <row r="645" spans="1:5" ht="21.75" customHeight="1">
      <c r="A645" s="186"/>
      <c r="B645" s="184"/>
      <c r="C645" s="184"/>
      <c r="D645" s="185"/>
      <c r="E645" s="185"/>
    </row>
    <row r="646" spans="1:5" ht="21.75" customHeight="1">
      <c r="A646" s="186"/>
      <c r="B646" s="184"/>
      <c r="C646" s="184"/>
      <c r="D646" s="185"/>
      <c r="E646" s="185"/>
    </row>
    <row r="647" spans="1:5" ht="21.75" customHeight="1">
      <c r="A647" s="186"/>
      <c r="B647" s="184"/>
      <c r="C647" s="184"/>
      <c r="D647" s="185"/>
      <c r="E647" s="185"/>
    </row>
    <row r="648" spans="1:5" ht="21.75" customHeight="1">
      <c r="A648" s="186"/>
      <c r="B648" s="184"/>
      <c r="C648" s="184"/>
      <c r="D648" s="185"/>
      <c r="E648" s="185"/>
    </row>
    <row r="649" spans="1:5" ht="21.75" customHeight="1">
      <c r="A649" s="186"/>
      <c r="B649" s="184"/>
      <c r="C649" s="184"/>
      <c r="D649" s="185"/>
      <c r="E649" s="185"/>
    </row>
    <row r="650" spans="1:5" ht="21.75" customHeight="1">
      <c r="A650" s="186"/>
      <c r="B650" s="184"/>
      <c r="C650" s="184"/>
      <c r="D650" s="185"/>
      <c r="E650" s="185"/>
    </row>
    <row r="651" spans="1:5" ht="21.75" customHeight="1">
      <c r="A651" s="186"/>
      <c r="B651" s="184"/>
      <c r="C651" s="184"/>
      <c r="D651" s="185"/>
      <c r="E651" s="185"/>
    </row>
    <row r="652" spans="1:5" ht="21.75" customHeight="1">
      <c r="A652" s="186"/>
      <c r="B652" s="184"/>
      <c r="C652" s="184"/>
      <c r="D652" s="185"/>
      <c r="E652" s="185"/>
    </row>
    <row r="653" spans="1:5" ht="21.75" customHeight="1">
      <c r="A653" s="186"/>
      <c r="B653" s="184"/>
      <c r="C653" s="184"/>
      <c r="D653" s="185"/>
      <c r="E653" s="185"/>
    </row>
    <row r="654" spans="1:5" ht="21.75" customHeight="1">
      <c r="A654" s="186"/>
      <c r="B654" s="184"/>
      <c r="C654" s="184"/>
      <c r="D654" s="185"/>
      <c r="E654" s="185"/>
    </row>
    <row r="655" spans="1:5" ht="21.75" customHeight="1">
      <c r="A655" s="186"/>
      <c r="B655" s="184"/>
      <c r="C655" s="184"/>
      <c r="D655" s="185"/>
      <c r="E655" s="185"/>
    </row>
    <row r="656" spans="1:5" ht="21.75" customHeight="1">
      <c r="A656" s="186"/>
      <c r="B656" s="184"/>
      <c r="C656" s="184"/>
      <c r="D656" s="185"/>
      <c r="E656" s="185"/>
    </row>
    <row r="657" spans="1:5" ht="21.75" customHeight="1">
      <c r="A657" s="186"/>
      <c r="B657" s="184"/>
      <c r="C657" s="184"/>
      <c r="D657" s="185"/>
      <c r="E657" s="185"/>
    </row>
    <row r="658" spans="1:5" ht="21.75" customHeight="1">
      <c r="A658" s="186"/>
      <c r="B658" s="184"/>
      <c r="C658" s="184"/>
      <c r="D658" s="185"/>
      <c r="E658" s="185"/>
    </row>
    <row r="659" spans="1:5" ht="21.75" customHeight="1">
      <c r="A659" s="186"/>
      <c r="B659" s="184"/>
      <c r="C659" s="184"/>
      <c r="D659" s="185"/>
      <c r="E659" s="185"/>
    </row>
    <row r="660" spans="1:5" ht="21.75" customHeight="1">
      <c r="A660" s="186"/>
      <c r="B660" s="184"/>
      <c r="C660" s="184"/>
      <c r="D660" s="185"/>
      <c r="E660" s="185"/>
    </row>
    <row r="661" spans="1:5" ht="21.75" customHeight="1">
      <c r="A661" s="186"/>
      <c r="B661" s="184"/>
      <c r="C661" s="184"/>
      <c r="D661" s="185"/>
      <c r="E661" s="185"/>
    </row>
    <row r="662" spans="1:5" ht="21.75" customHeight="1">
      <c r="A662" s="186"/>
      <c r="B662" s="184"/>
      <c r="C662" s="184"/>
      <c r="D662" s="185"/>
      <c r="E662" s="185"/>
    </row>
    <row r="663" spans="1:5" ht="21.75" customHeight="1">
      <c r="A663" s="186"/>
      <c r="B663" s="184"/>
      <c r="C663" s="184"/>
      <c r="D663" s="185"/>
      <c r="E663" s="185"/>
    </row>
    <row r="664" spans="1:5" ht="21.75" customHeight="1">
      <c r="A664" s="186"/>
      <c r="B664" s="184"/>
      <c r="C664" s="184"/>
      <c r="D664" s="185"/>
      <c r="E664" s="185"/>
    </row>
    <row r="665" spans="1:5" ht="21.75" customHeight="1">
      <c r="A665" s="186"/>
      <c r="B665" s="184"/>
      <c r="C665" s="184"/>
      <c r="D665" s="185"/>
      <c r="E665" s="185"/>
    </row>
    <row r="666" spans="1:5" ht="21.75" customHeight="1">
      <c r="A666" s="186"/>
      <c r="B666" s="184"/>
      <c r="C666" s="184"/>
      <c r="D666" s="185"/>
      <c r="E666" s="185"/>
    </row>
    <row r="667" spans="1:5" ht="21.75" customHeight="1">
      <c r="A667" s="186"/>
      <c r="B667" s="184"/>
      <c r="C667" s="184"/>
      <c r="D667" s="185"/>
      <c r="E667" s="185"/>
    </row>
    <row r="668" spans="1:5" ht="21.75" customHeight="1">
      <c r="A668" s="186"/>
      <c r="B668" s="184"/>
      <c r="C668" s="184"/>
      <c r="D668" s="185"/>
      <c r="E668" s="185"/>
    </row>
    <row r="669" spans="1:5" ht="21.75" customHeight="1">
      <c r="A669" s="186"/>
      <c r="B669" s="184"/>
      <c r="C669" s="184"/>
      <c r="D669" s="185"/>
      <c r="E669" s="185"/>
    </row>
    <row r="670" spans="1:5" ht="21.75" customHeight="1">
      <c r="A670" s="186"/>
      <c r="B670" s="184"/>
      <c r="C670" s="184"/>
      <c r="D670" s="185"/>
      <c r="E670" s="185"/>
    </row>
    <row r="671" spans="1:5" ht="21.75" customHeight="1">
      <c r="A671" s="186"/>
      <c r="B671" s="184"/>
      <c r="C671" s="184"/>
      <c r="D671" s="185"/>
      <c r="E671" s="185"/>
    </row>
    <row r="672" spans="1:5" ht="21.75" customHeight="1">
      <c r="A672" s="186"/>
      <c r="B672" s="184"/>
      <c r="C672" s="184"/>
      <c r="D672" s="185"/>
      <c r="E672" s="185"/>
    </row>
    <row r="673" spans="1:5" ht="21.75" customHeight="1">
      <c r="A673" s="186"/>
      <c r="B673" s="184"/>
      <c r="C673" s="184"/>
      <c r="D673" s="185"/>
      <c r="E673" s="185"/>
    </row>
    <row r="674" spans="1:5" ht="21.75" customHeight="1">
      <c r="A674" s="186"/>
      <c r="B674" s="184"/>
      <c r="C674" s="184"/>
      <c r="D674" s="185"/>
      <c r="E674" s="185"/>
    </row>
    <row r="675" spans="1:5" ht="21.75" customHeight="1">
      <c r="A675" s="186"/>
      <c r="B675" s="184"/>
      <c r="C675" s="184"/>
      <c r="D675" s="185"/>
      <c r="E675" s="185"/>
    </row>
    <row r="676" spans="1:5" ht="21.75" customHeight="1">
      <c r="A676" s="186"/>
      <c r="B676" s="184"/>
      <c r="C676" s="184"/>
      <c r="D676" s="185"/>
      <c r="E676" s="185"/>
    </row>
    <row r="677" spans="1:5" ht="21.75" customHeight="1">
      <c r="A677" s="186"/>
      <c r="B677" s="184"/>
      <c r="C677" s="184"/>
      <c r="D677" s="185"/>
      <c r="E677" s="185"/>
    </row>
    <row r="678" spans="1:5" ht="21.75" customHeight="1">
      <c r="A678" s="186"/>
      <c r="B678" s="184"/>
      <c r="C678" s="184"/>
      <c r="D678" s="185"/>
      <c r="E678" s="185"/>
    </row>
    <row r="679" spans="1:5" ht="21.75" customHeight="1">
      <c r="A679" s="186"/>
      <c r="B679" s="184"/>
      <c r="C679" s="184"/>
      <c r="D679" s="185"/>
      <c r="E679" s="185"/>
    </row>
    <row r="680" spans="1:5" ht="21.75" customHeight="1">
      <c r="A680" s="186"/>
      <c r="B680" s="184"/>
      <c r="C680" s="184"/>
      <c r="D680" s="185"/>
      <c r="E680" s="185"/>
    </row>
    <row r="681" spans="1:5" ht="21.75" customHeight="1">
      <c r="A681" s="186"/>
      <c r="B681" s="184"/>
      <c r="C681" s="184"/>
      <c r="D681" s="185"/>
      <c r="E681" s="185"/>
    </row>
    <row r="682" spans="1:5" ht="21.75" customHeight="1">
      <c r="A682" s="186"/>
      <c r="B682" s="184"/>
      <c r="C682" s="184"/>
      <c r="D682" s="185"/>
      <c r="E682" s="185"/>
    </row>
    <row r="683" spans="1:5" ht="21.75" customHeight="1">
      <c r="A683" s="186"/>
      <c r="B683" s="184"/>
      <c r="C683" s="184"/>
      <c r="D683" s="185"/>
      <c r="E683" s="185"/>
    </row>
    <row r="684" spans="1:5" ht="21.75" customHeight="1">
      <c r="A684" s="186"/>
      <c r="B684" s="184"/>
      <c r="C684" s="184"/>
      <c r="D684" s="185"/>
      <c r="E684" s="185"/>
    </row>
    <row r="685" spans="1:5" ht="21.75" customHeight="1">
      <c r="A685" s="186"/>
      <c r="B685" s="184"/>
      <c r="C685" s="184"/>
      <c r="D685" s="185"/>
      <c r="E685" s="185"/>
    </row>
    <row r="686" spans="1:5" ht="21.75" customHeight="1">
      <c r="A686" s="186"/>
      <c r="B686" s="184"/>
      <c r="C686" s="184"/>
      <c r="D686" s="185"/>
      <c r="E686" s="185"/>
    </row>
    <row r="687" spans="1:5" ht="21.75" customHeight="1">
      <c r="A687" s="186"/>
      <c r="B687" s="184"/>
      <c r="C687" s="184"/>
      <c r="D687" s="185"/>
      <c r="E687" s="185"/>
    </row>
    <row r="688" spans="1:5" ht="21.75" customHeight="1">
      <c r="A688" s="186"/>
      <c r="B688" s="184"/>
      <c r="C688" s="184"/>
      <c r="D688" s="185"/>
      <c r="E688" s="185"/>
    </row>
    <row r="689" spans="1:5" ht="21.75" customHeight="1">
      <c r="A689" s="186"/>
      <c r="B689" s="184"/>
      <c r="C689" s="184"/>
      <c r="D689" s="185"/>
      <c r="E689" s="185"/>
    </row>
    <row r="690" spans="1:5" ht="21.75" customHeight="1">
      <c r="A690" s="186"/>
      <c r="B690" s="184"/>
      <c r="C690" s="184"/>
      <c r="D690" s="185"/>
      <c r="E690" s="185"/>
    </row>
    <row r="691" spans="1:5" ht="21.75" customHeight="1">
      <c r="A691" s="186"/>
      <c r="B691" s="184"/>
      <c r="C691" s="184"/>
      <c r="D691" s="185"/>
      <c r="E691" s="185"/>
    </row>
    <row r="692" spans="1:5" ht="21.75" customHeight="1">
      <c r="A692" s="186"/>
      <c r="B692" s="184"/>
      <c r="C692" s="184"/>
      <c r="D692" s="185"/>
      <c r="E692" s="185"/>
    </row>
    <row r="693" spans="1:5" ht="21.75" customHeight="1">
      <c r="A693" s="186"/>
      <c r="B693" s="184"/>
      <c r="C693" s="184"/>
      <c r="D693" s="185"/>
      <c r="E693" s="185"/>
    </row>
    <row r="694" spans="1:5" ht="21.75" customHeight="1">
      <c r="A694" s="186"/>
      <c r="B694" s="184"/>
      <c r="C694" s="184"/>
      <c r="D694" s="185"/>
      <c r="E694" s="185"/>
    </row>
    <row r="695" spans="1:5" ht="21.75" customHeight="1">
      <c r="A695" s="186"/>
      <c r="B695" s="184"/>
      <c r="C695" s="184"/>
      <c r="D695" s="185"/>
      <c r="E695" s="185"/>
    </row>
    <row r="696" spans="1:5" ht="21.75" customHeight="1">
      <c r="A696" s="186"/>
      <c r="B696" s="184"/>
      <c r="C696" s="184"/>
      <c r="D696" s="185"/>
      <c r="E696" s="185"/>
    </row>
    <row r="697" spans="1:5" ht="21.75" customHeight="1">
      <c r="A697" s="186"/>
      <c r="B697" s="184"/>
      <c r="C697" s="184"/>
      <c r="D697" s="185"/>
      <c r="E697" s="185"/>
    </row>
    <row r="698" spans="1:5" ht="21.75" customHeight="1">
      <c r="A698" s="186"/>
      <c r="B698" s="184"/>
      <c r="C698" s="184"/>
      <c r="D698" s="185"/>
      <c r="E698" s="185"/>
    </row>
    <row r="699" spans="1:5" ht="21.75" customHeight="1">
      <c r="A699" s="186"/>
      <c r="B699" s="184"/>
      <c r="C699" s="184"/>
      <c r="D699" s="185"/>
      <c r="E699" s="185"/>
    </row>
    <row r="700" spans="1:5" ht="21.75" customHeight="1">
      <c r="A700" s="186"/>
      <c r="B700" s="184"/>
      <c r="C700" s="184"/>
      <c r="D700" s="185"/>
      <c r="E700" s="185"/>
    </row>
    <row r="701" spans="1:5" ht="21.75" customHeight="1">
      <c r="A701" s="186"/>
      <c r="B701" s="184"/>
      <c r="C701" s="184"/>
      <c r="D701" s="185"/>
      <c r="E701" s="185"/>
    </row>
    <row r="702" spans="1:5" ht="21.75" customHeight="1">
      <c r="A702" s="186"/>
      <c r="B702" s="184"/>
      <c r="C702" s="184"/>
      <c r="D702" s="185"/>
      <c r="E702" s="185"/>
    </row>
    <row r="703" spans="1:5" ht="21.75" customHeight="1">
      <c r="A703" s="186"/>
      <c r="B703" s="184"/>
      <c r="C703" s="184"/>
      <c r="D703" s="185"/>
      <c r="E703" s="185"/>
    </row>
    <row r="704" spans="1:5" ht="21.75" customHeight="1">
      <c r="A704" s="186"/>
      <c r="B704" s="184"/>
      <c r="C704" s="184"/>
      <c r="D704" s="185"/>
      <c r="E704" s="185"/>
    </row>
    <row r="705" spans="1:5" ht="21.75" customHeight="1">
      <c r="A705" s="186"/>
      <c r="B705" s="184"/>
      <c r="C705" s="184"/>
      <c r="D705" s="185"/>
      <c r="E705" s="185"/>
    </row>
    <row r="706" spans="1:5" ht="21.75" customHeight="1">
      <c r="A706" s="186"/>
      <c r="B706" s="184"/>
      <c r="C706" s="184"/>
      <c r="D706" s="185"/>
      <c r="E706" s="185"/>
    </row>
    <row r="707" spans="1:5" ht="21.75" customHeight="1">
      <c r="A707" s="186"/>
      <c r="B707" s="184"/>
      <c r="C707" s="184"/>
      <c r="D707" s="185"/>
      <c r="E707" s="185"/>
    </row>
    <row r="708" spans="1:5" ht="21.75" customHeight="1">
      <c r="A708" s="186"/>
      <c r="B708" s="184"/>
      <c r="C708" s="184"/>
      <c r="D708" s="185"/>
      <c r="E708" s="185"/>
    </row>
    <row r="709" spans="1:5" ht="21.75" customHeight="1">
      <c r="A709" s="186"/>
      <c r="B709" s="184"/>
      <c r="C709" s="184"/>
      <c r="D709" s="185"/>
      <c r="E709" s="185"/>
    </row>
    <row r="710" spans="1:5" ht="21.75" customHeight="1">
      <c r="A710" s="186"/>
      <c r="B710" s="184"/>
      <c r="C710" s="184"/>
      <c r="D710" s="185"/>
      <c r="E710" s="185"/>
    </row>
    <row r="711" spans="1:5" ht="21.75" customHeight="1">
      <c r="A711" s="186"/>
      <c r="B711" s="184"/>
      <c r="C711" s="184"/>
      <c r="D711" s="185"/>
      <c r="E711" s="185"/>
    </row>
    <row r="712" spans="1:5" ht="21.75" customHeight="1">
      <c r="A712" s="186"/>
      <c r="B712" s="184"/>
      <c r="C712" s="184"/>
      <c r="D712" s="185"/>
      <c r="E712" s="185"/>
    </row>
    <row r="713" spans="1:5" ht="21.75" customHeight="1">
      <c r="A713" s="186"/>
      <c r="B713" s="184"/>
      <c r="C713" s="184"/>
      <c r="D713" s="185"/>
      <c r="E713" s="185"/>
    </row>
    <row r="714" spans="1:5" ht="21.75" customHeight="1">
      <c r="A714" s="186"/>
      <c r="B714" s="184"/>
      <c r="C714" s="184"/>
      <c r="D714" s="185"/>
      <c r="E714" s="185"/>
    </row>
    <row r="715" spans="1:5" ht="21.75" customHeight="1">
      <c r="A715" s="186"/>
      <c r="B715" s="184"/>
      <c r="C715" s="184"/>
      <c r="D715" s="185"/>
      <c r="E715" s="185"/>
    </row>
    <row r="716" spans="1:5" ht="21.75" customHeight="1">
      <c r="A716" s="186"/>
      <c r="B716" s="184"/>
      <c r="C716" s="184"/>
      <c r="D716" s="185"/>
      <c r="E716" s="185"/>
    </row>
    <row r="717" spans="1:5" ht="21.75" customHeight="1">
      <c r="A717" s="186"/>
      <c r="B717" s="184"/>
      <c r="C717" s="184"/>
      <c r="D717" s="185"/>
      <c r="E717" s="185"/>
    </row>
    <row r="718" spans="1:5" ht="21.75" customHeight="1">
      <c r="A718" s="186"/>
      <c r="B718" s="184"/>
      <c r="C718" s="184"/>
      <c r="D718" s="185"/>
      <c r="E718" s="185"/>
    </row>
    <row r="719" spans="1:5" ht="21.75" customHeight="1">
      <c r="A719" s="186"/>
      <c r="B719" s="184"/>
      <c r="C719" s="184"/>
      <c r="D719" s="185"/>
      <c r="E719" s="185"/>
    </row>
    <row r="720" spans="1:5" ht="21.75" customHeight="1">
      <c r="A720" s="186"/>
      <c r="B720" s="184"/>
      <c r="C720" s="184"/>
      <c r="D720" s="185"/>
      <c r="E720" s="185"/>
    </row>
    <row r="721" spans="1:5" ht="21.75" customHeight="1">
      <c r="A721" s="186"/>
      <c r="B721" s="184"/>
      <c r="C721" s="184"/>
      <c r="D721" s="185"/>
      <c r="E721" s="185"/>
    </row>
    <row r="722" spans="1:5" ht="21.75" customHeight="1">
      <c r="A722" s="186"/>
      <c r="B722" s="184"/>
      <c r="C722" s="184"/>
      <c r="D722" s="185"/>
      <c r="E722" s="185"/>
    </row>
    <row r="723" spans="1:5" ht="21.75" customHeight="1">
      <c r="A723" s="186"/>
      <c r="B723" s="184"/>
      <c r="C723" s="184"/>
      <c r="D723" s="185"/>
      <c r="E723" s="185"/>
    </row>
    <row r="724" spans="1:5" ht="21.75" customHeight="1">
      <c r="A724" s="186"/>
      <c r="B724" s="184"/>
      <c r="C724" s="184"/>
      <c r="D724" s="185"/>
      <c r="E724" s="185"/>
    </row>
    <row r="725" spans="1:5" ht="21.75" customHeight="1">
      <c r="A725" s="186"/>
      <c r="B725" s="184"/>
      <c r="C725" s="184"/>
      <c r="D725" s="185"/>
      <c r="E725" s="185"/>
    </row>
    <row r="726" spans="1:5" ht="21.75" customHeight="1">
      <c r="A726" s="186"/>
      <c r="B726" s="184"/>
      <c r="C726" s="184"/>
      <c r="D726" s="185"/>
      <c r="E726" s="185"/>
    </row>
    <row r="727" spans="1:5" ht="21.75" customHeight="1">
      <c r="A727" s="186"/>
      <c r="B727" s="184"/>
      <c r="C727" s="184"/>
      <c r="D727" s="185"/>
      <c r="E727" s="185"/>
    </row>
    <row r="728" spans="1:5" ht="21.75" customHeight="1">
      <c r="A728" s="186"/>
      <c r="B728" s="184"/>
      <c r="C728" s="184"/>
      <c r="D728" s="185"/>
      <c r="E728" s="185"/>
    </row>
    <row r="729" spans="1:5" ht="21.75" customHeight="1">
      <c r="A729" s="186"/>
      <c r="B729" s="184"/>
      <c r="C729" s="184"/>
      <c r="D729" s="185"/>
      <c r="E729" s="185"/>
    </row>
    <row r="730" spans="1:5" ht="21.75" customHeight="1">
      <c r="A730" s="186"/>
      <c r="B730" s="184"/>
      <c r="C730" s="184"/>
      <c r="D730" s="185"/>
      <c r="E730" s="185"/>
    </row>
    <row r="731" spans="1:5" ht="21.75" customHeight="1">
      <c r="A731" s="186"/>
      <c r="B731" s="184"/>
      <c r="C731" s="184"/>
      <c r="D731" s="185"/>
      <c r="E731" s="185"/>
    </row>
    <row r="732" spans="1:5" ht="21.75" customHeight="1">
      <c r="A732" s="186"/>
      <c r="B732" s="184"/>
      <c r="C732" s="184"/>
      <c r="D732" s="185"/>
      <c r="E732" s="185"/>
    </row>
    <row r="733" spans="1:5" ht="21.75" customHeight="1">
      <c r="A733" s="186"/>
      <c r="B733" s="184"/>
      <c r="C733" s="184"/>
      <c r="D733" s="185"/>
      <c r="E733" s="185"/>
    </row>
    <row r="734" spans="1:5" ht="21.75" customHeight="1">
      <c r="A734" s="186"/>
      <c r="B734" s="184"/>
      <c r="C734" s="184"/>
      <c r="D734" s="185"/>
      <c r="E734" s="185"/>
    </row>
    <row r="735" spans="1:5" ht="21.75" customHeight="1">
      <c r="A735" s="186"/>
      <c r="B735" s="184"/>
      <c r="C735" s="184"/>
      <c r="D735" s="185"/>
      <c r="E735" s="185"/>
    </row>
    <row r="736" spans="1:5" ht="21.75" customHeight="1">
      <c r="A736" s="186"/>
      <c r="B736" s="184"/>
      <c r="C736" s="184"/>
      <c r="D736" s="185"/>
      <c r="E736" s="185"/>
    </row>
    <row r="737" spans="1:5" ht="21.75" customHeight="1">
      <c r="A737" s="186"/>
      <c r="B737" s="184"/>
      <c r="C737" s="184"/>
      <c r="D737" s="185"/>
      <c r="E737" s="185"/>
    </row>
    <row r="738" spans="1:5" ht="21.75" customHeight="1">
      <c r="A738" s="186"/>
      <c r="B738" s="184"/>
      <c r="C738" s="184"/>
      <c r="D738" s="185"/>
      <c r="E738" s="185"/>
    </row>
    <row r="739" spans="1:5" ht="21.75" customHeight="1">
      <c r="A739" s="186"/>
      <c r="B739" s="184"/>
      <c r="C739" s="184"/>
      <c r="D739" s="185"/>
      <c r="E739" s="185"/>
    </row>
    <row r="740" spans="1:5" ht="21.75" customHeight="1">
      <c r="A740" s="186"/>
      <c r="B740" s="184"/>
      <c r="C740" s="184"/>
      <c r="D740" s="185"/>
      <c r="E740" s="185"/>
    </row>
    <row r="741" spans="1:5" ht="21.75" customHeight="1">
      <c r="A741" s="186"/>
      <c r="B741" s="184"/>
      <c r="C741" s="184"/>
      <c r="D741" s="185"/>
      <c r="E741" s="185"/>
    </row>
    <row r="742" spans="1:5" ht="21.75" customHeight="1">
      <c r="A742" s="186"/>
      <c r="B742" s="184"/>
      <c r="C742" s="184"/>
      <c r="D742" s="185"/>
      <c r="E742" s="185"/>
    </row>
    <row r="743" spans="1:5" ht="21.75" customHeight="1">
      <c r="A743" s="186"/>
      <c r="B743" s="184"/>
      <c r="C743" s="184"/>
      <c r="D743" s="185"/>
      <c r="E743" s="185"/>
    </row>
    <row r="744" spans="1:5" ht="21.75" customHeight="1">
      <c r="A744" s="186"/>
      <c r="B744" s="184"/>
      <c r="C744" s="184"/>
      <c r="D744" s="185"/>
      <c r="E744" s="185"/>
    </row>
    <row r="745" spans="1:5" ht="21.75" customHeight="1">
      <c r="A745" s="186"/>
      <c r="B745" s="184"/>
      <c r="C745" s="184"/>
      <c r="D745" s="185"/>
      <c r="E745" s="185"/>
    </row>
    <row r="746" spans="1:5" ht="21.75" customHeight="1">
      <c r="A746" s="186"/>
      <c r="B746" s="184"/>
      <c r="C746" s="184"/>
      <c r="D746" s="185"/>
      <c r="E746" s="185"/>
    </row>
    <row r="747" spans="1:5" ht="21.75" customHeight="1">
      <c r="A747" s="186"/>
      <c r="B747" s="184"/>
      <c r="C747" s="184"/>
      <c r="D747" s="185"/>
      <c r="E747" s="185"/>
    </row>
    <row r="748" spans="1:5" ht="21.75" customHeight="1">
      <c r="A748" s="186"/>
      <c r="B748" s="184"/>
      <c r="C748" s="184"/>
      <c r="D748" s="185"/>
      <c r="E748" s="185"/>
    </row>
    <row r="749" spans="1:5" ht="21.75" customHeight="1">
      <c r="A749" s="186"/>
      <c r="B749" s="184"/>
      <c r="C749" s="184"/>
      <c r="D749" s="185"/>
      <c r="E749" s="185"/>
    </row>
    <row r="750" spans="1:5" ht="21.75" customHeight="1">
      <c r="A750" s="186"/>
      <c r="B750" s="184"/>
      <c r="C750" s="184"/>
      <c r="D750" s="185"/>
      <c r="E750" s="185"/>
    </row>
    <row r="751" spans="1:5" ht="21.75" customHeight="1">
      <c r="A751" s="186"/>
      <c r="B751" s="184"/>
      <c r="C751" s="184"/>
      <c r="D751" s="185"/>
      <c r="E751" s="185"/>
    </row>
    <row r="752" spans="1:5" ht="21.75" customHeight="1">
      <c r="A752" s="186"/>
      <c r="B752" s="184"/>
      <c r="C752" s="184"/>
      <c r="D752" s="185"/>
      <c r="E752" s="185"/>
    </row>
    <row r="753" spans="1:5" ht="21.75" customHeight="1">
      <c r="A753" s="186"/>
      <c r="B753" s="184"/>
      <c r="C753" s="184"/>
      <c r="D753" s="185"/>
      <c r="E753" s="185"/>
    </row>
    <row r="754" spans="1:5" ht="21.75" customHeight="1">
      <c r="A754" s="186"/>
      <c r="B754" s="184"/>
      <c r="C754" s="184"/>
      <c r="D754" s="185"/>
      <c r="E754" s="185"/>
    </row>
    <row r="755" spans="1:5" ht="21.75" customHeight="1">
      <c r="A755" s="186"/>
      <c r="B755" s="184"/>
      <c r="C755" s="184"/>
      <c r="D755" s="185"/>
      <c r="E755" s="185"/>
    </row>
    <row r="756" spans="1:5" ht="21.75" customHeight="1">
      <c r="A756" s="186"/>
      <c r="B756" s="184"/>
      <c r="C756" s="184"/>
      <c r="D756" s="185"/>
      <c r="E756" s="185"/>
    </row>
    <row r="757" spans="1:5" ht="21.75" customHeight="1">
      <c r="A757" s="186"/>
      <c r="B757" s="184"/>
      <c r="C757" s="184"/>
      <c r="D757" s="185"/>
      <c r="E757" s="185"/>
    </row>
    <row r="758" spans="1:5" ht="21.75" customHeight="1">
      <c r="A758" s="186"/>
      <c r="B758" s="184"/>
      <c r="C758" s="184"/>
      <c r="D758" s="185"/>
      <c r="E758" s="185"/>
    </row>
    <row r="759" spans="1:5" ht="21.75" customHeight="1">
      <c r="A759" s="186"/>
      <c r="B759" s="184"/>
      <c r="C759" s="184"/>
      <c r="D759" s="185"/>
      <c r="E759" s="185"/>
    </row>
    <row r="760" spans="1:5" ht="21.75" customHeight="1">
      <c r="A760" s="186"/>
      <c r="B760" s="184"/>
      <c r="C760" s="184"/>
      <c r="D760" s="185"/>
      <c r="E760" s="185"/>
    </row>
    <row r="761" spans="1:5" ht="21.75" customHeight="1">
      <c r="A761" s="186"/>
      <c r="B761" s="184"/>
      <c r="C761" s="184"/>
      <c r="D761" s="185"/>
      <c r="E761" s="185"/>
    </row>
    <row r="762" spans="1:5" ht="21.75" customHeight="1">
      <c r="A762" s="186"/>
      <c r="B762" s="184"/>
      <c r="C762" s="184"/>
      <c r="D762" s="185"/>
      <c r="E762" s="185"/>
    </row>
    <row r="763" spans="1:5" ht="21.75" customHeight="1">
      <c r="A763" s="186"/>
      <c r="B763" s="184"/>
      <c r="C763" s="184"/>
      <c r="D763" s="185"/>
      <c r="E763" s="185"/>
    </row>
    <row r="764" spans="1:5" ht="21.75" customHeight="1">
      <c r="A764" s="186"/>
      <c r="B764" s="184"/>
      <c r="C764" s="184"/>
      <c r="D764" s="185"/>
      <c r="E764" s="185"/>
    </row>
    <row r="765" spans="1:5" ht="21.75" customHeight="1">
      <c r="A765" s="186"/>
      <c r="B765" s="184"/>
      <c r="C765" s="184"/>
      <c r="D765" s="185"/>
      <c r="E765" s="185"/>
    </row>
    <row r="766" spans="1:5" ht="21.75" customHeight="1">
      <c r="A766" s="186"/>
      <c r="B766" s="184"/>
      <c r="C766" s="184"/>
      <c r="D766" s="185"/>
      <c r="E766" s="185"/>
    </row>
    <row r="767" spans="1:5" ht="21.75" customHeight="1">
      <c r="A767" s="186"/>
      <c r="B767" s="184"/>
      <c r="C767" s="184"/>
      <c r="D767" s="185"/>
      <c r="E767" s="185"/>
    </row>
    <row r="768" spans="1:5" ht="21.75" customHeight="1">
      <c r="A768" s="186"/>
      <c r="B768" s="184"/>
      <c r="C768" s="184"/>
      <c r="D768" s="185"/>
      <c r="E768" s="185"/>
    </row>
    <row r="769" spans="1:5" ht="21.75" customHeight="1">
      <c r="A769" s="186"/>
      <c r="B769" s="184"/>
      <c r="C769" s="184"/>
      <c r="D769" s="185"/>
      <c r="E769" s="185"/>
    </row>
    <row r="770" spans="1:5" ht="21.75" customHeight="1">
      <c r="A770" s="186"/>
      <c r="B770" s="184"/>
      <c r="C770" s="184"/>
      <c r="D770" s="185"/>
      <c r="E770" s="185"/>
    </row>
    <row r="771" spans="1:5" ht="21.75" customHeight="1">
      <c r="A771" s="186"/>
      <c r="B771" s="184"/>
      <c r="C771" s="184"/>
      <c r="D771" s="185"/>
      <c r="E771" s="185"/>
    </row>
    <row r="772" spans="1:5" ht="21.75" customHeight="1">
      <c r="A772" s="186"/>
      <c r="B772" s="184"/>
      <c r="C772" s="184"/>
      <c r="D772" s="185"/>
      <c r="E772" s="185"/>
    </row>
    <row r="773" spans="1:5" ht="21.75" customHeight="1">
      <c r="A773" s="186"/>
      <c r="B773" s="184"/>
      <c r="C773" s="184"/>
      <c r="D773" s="185"/>
      <c r="E773" s="185"/>
    </row>
    <row r="774" spans="1:5" ht="21.75" customHeight="1">
      <c r="A774" s="186"/>
      <c r="B774" s="184"/>
      <c r="C774" s="184"/>
      <c r="D774" s="185"/>
      <c r="E774" s="185"/>
    </row>
    <row r="775" spans="1:5" ht="21.75" customHeight="1">
      <c r="A775" s="186"/>
      <c r="B775" s="184"/>
      <c r="C775" s="184"/>
      <c r="D775" s="185"/>
      <c r="E775" s="185"/>
    </row>
    <row r="776" spans="1:5" ht="21.75" customHeight="1">
      <c r="A776" s="186"/>
      <c r="B776" s="184"/>
      <c r="C776" s="184"/>
      <c r="D776" s="185"/>
      <c r="E776" s="185"/>
    </row>
    <row r="777" spans="1:5" ht="21.75" customHeight="1">
      <c r="A777" s="186"/>
      <c r="B777" s="184"/>
      <c r="C777" s="184"/>
      <c r="D777" s="185"/>
      <c r="E777" s="185"/>
    </row>
    <row r="778" spans="1:5" ht="21.75" customHeight="1">
      <c r="A778" s="186"/>
      <c r="B778" s="184"/>
      <c r="C778" s="184"/>
      <c r="D778" s="185"/>
      <c r="E778" s="185"/>
    </row>
    <row r="779" spans="1:5" ht="21.75" customHeight="1">
      <c r="A779" s="186"/>
      <c r="B779" s="184"/>
      <c r="C779" s="184"/>
      <c r="D779" s="185"/>
      <c r="E779" s="185"/>
    </row>
    <row r="780" spans="1:5" ht="21.75" customHeight="1">
      <c r="A780" s="186"/>
      <c r="B780" s="184"/>
      <c r="C780" s="184"/>
      <c r="D780" s="185"/>
      <c r="E780" s="185"/>
    </row>
    <row r="781" spans="1:5" ht="21.75" customHeight="1">
      <c r="A781" s="186"/>
      <c r="B781" s="184"/>
      <c r="C781" s="184"/>
      <c r="D781" s="185"/>
      <c r="E781" s="185"/>
    </row>
    <row r="782" spans="1:5" ht="21.75" customHeight="1">
      <c r="A782" s="186"/>
      <c r="B782" s="184"/>
      <c r="C782" s="184"/>
      <c r="D782" s="185"/>
      <c r="E782" s="185"/>
    </row>
    <row r="783" spans="1:5" ht="21.75" customHeight="1">
      <c r="A783" s="186"/>
      <c r="B783" s="184"/>
      <c r="C783" s="184"/>
      <c r="D783" s="185"/>
      <c r="E783" s="185"/>
    </row>
    <row r="784" spans="1:5" ht="21.75" customHeight="1">
      <c r="A784" s="186"/>
      <c r="B784" s="184"/>
      <c r="C784" s="184"/>
      <c r="D784" s="185"/>
      <c r="E784" s="185"/>
    </row>
    <row r="785" spans="1:5" ht="21.75" customHeight="1">
      <c r="A785" s="186"/>
      <c r="B785" s="184"/>
      <c r="C785" s="184"/>
      <c r="D785" s="185"/>
      <c r="E785" s="185"/>
    </row>
    <row r="786" spans="1:5" ht="21.75" customHeight="1">
      <c r="A786" s="186"/>
      <c r="B786" s="184"/>
      <c r="C786" s="184"/>
      <c r="D786" s="185"/>
      <c r="E786" s="185"/>
    </row>
    <row r="787" spans="1:5" ht="21.75" customHeight="1">
      <c r="A787" s="186"/>
      <c r="B787" s="184"/>
      <c r="C787" s="184"/>
      <c r="D787" s="185"/>
      <c r="E787" s="185"/>
    </row>
    <row r="788" spans="1:5" ht="21.75" customHeight="1">
      <c r="A788" s="186"/>
      <c r="B788" s="184"/>
      <c r="C788" s="184"/>
      <c r="D788" s="185"/>
      <c r="E788" s="185"/>
    </row>
    <row r="789" spans="1:5" ht="21.75" customHeight="1">
      <c r="A789" s="186"/>
      <c r="B789" s="184"/>
      <c r="C789" s="184"/>
      <c r="D789" s="185"/>
      <c r="E789" s="185"/>
    </row>
    <row r="790" spans="1:5" ht="21.75" customHeight="1">
      <c r="A790" s="186"/>
      <c r="B790" s="184"/>
      <c r="C790" s="184"/>
      <c r="D790" s="185"/>
      <c r="E790" s="185"/>
    </row>
    <row r="791" spans="1:5" ht="21.75" customHeight="1">
      <c r="A791" s="186"/>
      <c r="B791" s="184"/>
      <c r="C791" s="184"/>
      <c r="D791" s="185"/>
      <c r="E791" s="185"/>
    </row>
    <row r="792" spans="1:5" ht="21.75" customHeight="1">
      <c r="A792" s="186"/>
      <c r="B792" s="184"/>
      <c r="C792" s="184"/>
      <c r="D792" s="185"/>
      <c r="E792" s="185"/>
    </row>
    <row r="793" spans="1:5" ht="21.75" customHeight="1">
      <c r="A793" s="186"/>
      <c r="B793" s="184"/>
      <c r="C793" s="184"/>
      <c r="D793" s="185"/>
      <c r="E793" s="185"/>
    </row>
    <row r="794" spans="1:5" ht="21.75" customHeight="1">
      <c r="A794" s="186"/>
      <c r="B794" s="184"/>
      <c r="C794" s="184"/>
      <c r="D794" s="185"/>
      <c r="E794" s="185"/>
    </row>
    <row r="795" spans="1:5" ht="21.75" customHeight="1">
      <c r="A795" s="186"/>
      <c r="B795" s="184"/>
      <c r="C795" s="184"/>
      <c r="D795" s="185"/>
      <c r="E795" s="185"/>
    </row>
    <row r="796" spans="1:5" ht="21.75" customHeight="1">
      <c r="A796" s="186"/>
      <c r="B796" s="184"/>
      <c r="C796" s="184"/>
      <c r="D796" s="185"/>
      <c r="E796" s="185"/>
    </row>
    <row r="797" spans="1:5" ht="21.75" customHeight="1">
      <c r="A797" s="186"/>
      <c r="B797" s="184"/>
      <c r="C797" s="184"/>
      <c r="D797" s="185"/>
      <c r="E797" s="185"/>
    </row>
    <row r="798" spans="1:5" ht="21.75" customHeight="1">
      <c r="A798" s="186"/>
      <c r="B798" s="184"/>
      <c r="C798" s="184"/>
      <c r="D798" s="185"/>
      <c r="E798" s="185"/>
    </row>
    <row r="799" spans="1:5" ht="21.75" customHeight="1">
      <c r="A799" s="186"/>
      <c r="B799" s="184"/>
      <c r="C799" s="184"/>
      <c r="D799" s="185"/>
      <c r="E799" s="185"/>
    </row>
    <row r="800" spans="1:5" ht="21.75" customHeight="1">
      <c r="A800" s="186"/>
      <c r="B800" s="184"/>
      <c r="C800" s="184"/>
      <c r="D800" s="185"/>
      <c r="E800" s="185"/>
    </row>
    <row r="801" spans="1:5" ht="21.75" customHeight="1">
      <c r="A801" s="186"/>
      <c r="B801" s="184"/>
      <c r="C801" s="184"/>
      <c r="D801" s="185"/>
      <c r="E801" s="185"/>
    </row>
    <row r="802" spans="1:5" ht="21.75" customHeight="1">
      <c r="A802" s="186"/>
      <c r="B802" s="184"/>
      <c r="C802" s="184"/>
      <c r="D802" s="185"/>
      <c r="E802" s="185"/>
    </row>
    <row r="803" spans="1:5" ht="21.75" customHeight="1">
      <c r="A803" s="186"/>
      <c r="B803" s="184"/>
      <c r="C803" s="184"/>
      <c r="D803" s="185"/>
      <c r="E803" s="185"/>
    </row>
    <row r="804" spans="1:5" ht="21.75" customHeight="1">
      <c r="A804" s="186"/>
      <c r="B804" s="184"/>
      <c r="C804" s="184"/>
      <c r="D804" s="185"/>
      <c r="E804" s="185"/>
    </row>
    <row r="805" spans="1:5" ht="21.75" customHeight="1">
      <c r="A805" s="186"/>
      <c r="B805" s="184"/>
      <c r="C805" s="184"/>
      <c r="D805" s="185"/>
      <c r="E805" s="185"/>
    </row>
    <row r="806" spans="1:5" ht="21.75" customHeight="1">
      <c r="A806" s="186"/>
      <c r="B806" s="184"/>
      <c r="C806" s="184"/>
      <c r="D806" s="185"/>
      <c r="E806" s="185"/>
    </row>
    <row r="807" spans="1:5" ht="21.75" customHeight="1">
      <c r="A807" s="186"/>
      <c r="B807" s="184"/>
      <c r="C807" s="184"/>
      <c r="D807" s="185"/>
      <c r="E807" s="185"/>
    </row>
    <row r="808" spans="1:5" ht="21.75" customHeight="1">
      <c r="A808" s="186"/>
      <c r="B808" s="184"/>
      <c r="C808" s="184"/>
      <c r="D808" s="185"/>
      <c r="E808" s="185"/>
    </row>
    <row r="809" spans="1:5" ht="21.75" customHeight="1">
      <c r="A809" s="186"/>
      <c r="B809" s="184"/>
      <c r="C809" s="184"/>
      <c r="D809" s="185"/>
      <c r="E809" s="185"/>
    </row>
    <row r="810" spans="1:5" ht="21.75" customHeight="1">
      <c r="A810" s="186"/>
      <c r="B810" s="184"/>
      <c r="C810" s="184"/>
      <c r="D810" s="185"/>
      <c r="E810" s="185"/>
    </row>
    <row r="811" spans="1:5" ht="21.75" customHeight="1">
      <c r="A811" s="186"/>
      <c r="B811" s="184"/>
      <c r="C811" s="184"/>
      <c r="D811" s="185"/>
      <c r="E811" s="185"/>
    </row>
    <row r="812" spans="1:5" ht="21.75" customHeight="1">
      <c r="A812" s="186"/>
      <c r="B812" s="184"/>
      <c r="C812" s="184"/>
      <c r="D812" s="185"/>
      <c r="E812" s="185"/>
    </row>
    <row r="813" spans="1:5" ht="21.75" customHeight="1">
      <c r="A813" s="186"/>
      <c r="B813" s="184"/>
      <c r="C813" s="184"/>
      <c r="D813" s="185"/>
      <c r="E813" s="185"/>
    </row>
    <row r="814" spans="1:5" ht="21.75" customHeight="1">
      <c r="A814" s="186"/>
      <c r="B814" s="184"/>
      <c r="C814" s="184"/>
      <c r="D814" s="185"/>
      <c r="E814" s="185"/>
    </row>
    <row r="815" spans="1:5" ht="21.75" customHeight="1">
      <c r="A815" s="186"/>
      <c r="B815" s="184"/>
      <c r="C815" s="184"/>
      <c r="D815" s="185"/>
      <c r="E815" s="185"/>
    </row>
    <row r="816" spans="1:5" ht="21.75" customHeight="1">
      <c r="A816" s="186"/>
      <c r="B816" s="184"/>
      <c r="C816" s="184"/>
      <c r="D816" s="185"/>
      <c r="E816" s="185"/>
    </row>
    <row r="817" spans="1:5" ht="21.75" customHeight="1">
      <c r="A817" s="186"/>
      <c r="B817" s="184"/>
      <c r="C817" s="184"/>
      <c r="D817" s="185"/>
      <c r="E817" s="185"/>
    </row>
    <row r="818" spans="1:5" ht="21.75" customHeight="1">
      <c r="A818" s="186"/>
      <c r="B818" s="184"/>
      <c r="C818" s="184"/>
      <c r="D818" s="185"/>
      <c r="E818" s="185"/>
    </row>
    <row r="819" spans="1:5" ht="21.75" customHeight="1">
      <c r="A819" s="186"/>
      <c r="B819" s="184"/>
      <c r="C819" s="184"/>
      <c r="D819" s="185"/>
      <c r="E819" s="185"/>
    </row>
    <row r="820" spans="1:5" ht="21.75" customHeight="1">
      <c r="A820" s="186"/>
      <c r="B820" s="184"/>
      <c r="C820" s="184"/>
      <c r="D820" s="185"/>
      <c r="E820" s="185"/>
    </row>
    <row r="821" spans="1:5" ht="21.75" customHeight="1">
      <c r="A821" s="186"/>
      <c r="B821" s="184"/>
      <c r="C821" s="184"/>
      <c r="D821" s="185"/>
      <c r="E821" s="185"/>
    </row>
    <row r="822" spans="1:5" ht="21.75" customHeight="1">
      <c r="A822" s="186"/>
      <c r="B822" s="184"/>
      <c r="C822" s="184"/>
      <c r="D822" s="185"/>
      <c r="E822" s="185"/>
    </row>
    <row r="823" spans="1:5" ht="21.75" customHeight="1">
      <c r="A823" s="186"/>
      <c r="B823" s="184"/>
      <c r="C823" s="184"/>
      <c r="D823" s="185"/>
      <c r="E823" s="185"/>
    </row>
    <row r="824" spans="1:5" ht="21.75" customHeight="1">
      <c r="A824" s="186"/>
      <c r="B824" s="184"/>
      <c r="C824" s="184"/>
      <c r="D824" s="185"/>
      <c r="E824" s="185"/>
    </row>
    <row r="825" spans="1:5" ht="21.75" customHeight="1">
      <c r="A825" s="186"/>
      <c r="B825" s="184"/>
      <c r="C825" s="184"/>
      <c r="D825" s="185"/>
      <c r="E825" s="185"/>
    </row>
    <row r="826" spans="1:5" ht="21.75" customHeight="1">
      <c r="A826" s="186"/>
      <c r="B826" s="184"/>
      <c r="C826" s="184"/>
      <c r="D826" s="185"/>
      <c r="E826" s="185"/>
    </row>
    <row r="827" spans="1:5" ht="21.75" customHeight="1">
      <c r="A827" s="186"/>
      <c r="B827" s="184"/>
      <c r="C827" s="184"/>
      <c r="D827" s="185"/>
      <c r="E827" s="185"/>
    </row>
    <row r="828" spans="1:5" ht="21.75" customHeight="1">
      <c r="A828" s="186"/>
      <c r="B828" s="184"/>
      <c r="C828" s="184"/>
      <c r="D828" s="185"/>
      <c r="E828" s="185"/>
    </row>
    <row r="829" spans="1:5" ht="21.75" customHeight="1">
      <c r="A829" s="186"/>
      <c r="B829" s="184"/>
      <c r="C829" s="184"/>
      <c r="D829" s="185"/>
      <c r="E829" s="185"/>
    </row>
    <row r="830" spans="1:5" ht="21.75" customHeight="1">
      <c r="A830" s="186"/>
      <c r="B830" s="184"/>
      <c r="C830" s="184"/>
      <c r="D830" s="185"/>
      <c r="E830" s="185"/>
    </row>
    <row r="831" spans="1:5" ht="21.75" customHeight="1">
      <c r="A831" s="186"/>
      <c r="B831" s="184"/>
      <c r="C831" s="184"/>
      <c r="D831" s="185"/>
      <c r="E831" s="185"/>
    </row>
    <row r="832" spans="1:5" ht="21.75" customHeight="1">
      <c r="A832" s="186"/>
      <c r="B832" s="184"/>
      <c r="C832" s="184"/>
      <c r="D832" s="185"/>
      <c r="E832" s="185"/>
    </row>
    <row r="833" spans="1:5" ht="21.75" customHeight="1">
      <c r="A833" s="186"/>
      <c r="B833" s="184"/>
      <c r="C833" s="184"/>
      <c r="D833" s="185"/>
      <c r="E833" s="185"/>
    </row>
    <row r="834" spans="1:5" ht="21.75" customHeight="1">
      <c r="A834" s="186"/>
      <c r="B834" s="184"/>
      <c r="C834" s="184"/>
      <c r="D834" s="185"/>
      <c r="E834" s="185"/>
    </row>
    <row r="835" spans="1:5" ht="21.75" customHeight="1">
      <c r="A835" s="186"/>
      <c r="B835" s="184"/>
      <c r="C835" s="184"/>
      <c r="D835" s="185"/>
      <c r="E835" s="185"/>
    </row>
    <row r="836" spans="1:5" ht="21.75" customHeight="1">
      <c r="A836" s="186"/>
      <c r="B836" s="184"/>
      <c r="C836" s="184"/>
      <c r="D836" s="185"/>
      <c r="E836" s="185"/>
    </row>
    <row r="837" spans="1:5" ht="21.75" customHeight="1">
      <c r="A837" s="186"/>
      <c r="B837" s="184"/>
      <c r="C837" s="184"/>
      <c r="D837" s="185"/>
      <c r="E837" s="185"/>
    </row>
    <row r="838" spans="1:5" ht="21.75" customHeight="1">
      <c r="A838" s="186"/>
      <c r="B838" s="184"/>
      <c r="C838" s="184"/>
      <c r="D838" s="185"/>
      <c r="E838" s="185"/>
    </row>
    <row r="839" spans="1:5" ht="21.75" customHeight="1">
      <c r="A839" s="186"/>
      <c r="B839" s="184"/>
      <c r="C839" s="184"/>
      <c r="D839" s="185"/>
      <c r="E839" s="185"/>
    </row>
    <row r="840" spans="1:5" ht="21.75" customHeight="1">
      <c r="A840" s="186"/>
      <c r="B840" s="184"/>
      <c r="C840" s="184"/>
      <c r="D840" s="185"/>
      <c r="E840" s="185"/>
    </row>
    <row r="841" spans="1:5" ht="21.75" customHeight="1">
      <c r="A841" s="186"/>
      <c r="B841" s="184"/>
      <c r="C841" s="184"/>
      <c r="D841" s="185"/>
      <c r="E841" s="185"/>
    </row>
    <row r="842" spans="1:5" ht="21.75" customHeight="1">
      <c r="A842" s="186"/>
      <c r="B842" s="184"/>
      <c r="C842" s="184"/>
      <c r="D842" s="185"/>
      <c r="E842" s="185"/>
    </row>
    <row r="843" spans="1:5" ht="21.75" customHeight="1">
      <c r="A843" s="186"/>
      <c r="B843" s="184"/>
      <c r="C843" s="184"/>
      <c r="D843" s="185"/>
      <c r="E843" s="185"/>
    </row>
    <row r="844" spans="1:5" ht="21.75" customHeight="1">
      <c r="A844" s="186"/>
      <c r="B844" s="184"/>
      <c r="C844" s="184"/>
      <c r="D844" s="185"/>
      <c r="E844" s="185"/>
    </row>
    <row r="845" spans="1:5" ht="21.75" customHeight="1">
      <c r="A845" s="186"/>
      <c r="B845" s="184"/>
      <c r="C845" s="184"/>
      <c r="D845" s="185"/>
      <c r="E845" s="185"/>
    </row>
    <row r="846" spans="1:5" ht="21.75" customHeight="1">
      <c r="A846" s="186"/>
      <c r="B846" s="184"/>
      <c r="C846" s="184"/>
      <c r="D846" s="185"/>
      <c r="E846" s="185"/>
    </row>
    <row r="847" spans="1:5" ht="21.75" customHeight="1">
      <c r="A847" s="186"/>
      <c r="B847" s="184"/>
      <c r="C847" s="184"/>
      <c r="D847" s="185"/>
      <c r="E847" s="185"/>
    </row>
    <row r="848" spans="1:5" ht="21.75" customHeight="1">
      <c r="A848" s="186"/>
      <c r="B848" s="184"/>
      <c r="C848" s="184"/>
      <c r="D848" s="185"/>
      <c r="E848" s="185"/>
    </row>
    <row r="849" spans="1:5" ht="21.75" customHeight="1">
      <c r="A849" s="186"/>
      <c r="B849" s="184"/>
      <c r="C849" s="184"/>
      <c r="D849" s="185"/>
      <c r="E849" s="185"/>
    </row>
    <row r="850" spans="1:5" ht="21.75" customHeight="1">
      <c r="A850" s="186"/>
      <c r="B850" s="184"/>
      <c r="C850" s="184"/>
      <c r="D850" s="185"/>
      <c r="E850" s="185"/>
    </row>
    <row r="851" spans="1:5" ht="21.75" customHeight="1">
      <c r="A851" s="186"/>
      <c r="B851" s="184"/>
      <c r="C851" s="184"/>
      <c r="D851" s="185"/>
      <c r="E851" s="185"/>
    </row>
    <row r="852" spans="1:5" ht="21.75" customHeight="1">
      <c r="A852" s="186"/>
      <c r="B852" s="184"/>
      <c r="C852" s="184"/>
      <c r="D852" s="185"/>
      <c r="E852" s="185"/>
    </row>
    <row r="853" spans="1:5" ht="21.75" customHeight="1">
      <c r="A853" s="186"/>
      <c r="B853" s="184"/>
      <c r="C853" s="184"/>
      <c r="D853" s="185"/>
      <c r="E853" s="185"/>
    </row>
    <row r="854" spans="1:5" ht="21.75" customHeight="1">
      <c r="A854" s="186"/>
      <c r="B854" s="184"/>
      <c r="C854" s="184"/>
      <c r="D854" s="185"/>
      <c r="E854" s="185"/>
    </row>
    <row r="855" spans="1:5" ht="21.75" customHeight="1">
      <c r="A855" s="186"/>
      <c r="B855" s="184"/>
      <c r="C855" s="184"/>
      <c r="D855" s="185"/>
      <c r="E855" s="185"/>
    </row>
    <row r="856" spans="1:5" ht="21.75" customHeight="1">
      <c r="A856" s="186"/>
      <c r="B856" s="184"/>
      <c r="C856" s="184"/>
      <c r="D856" s="185"/>
      <c r="E856" s="185"/>
    </row>
    <row r="857" spans="1:5" ht="21.75" customHeight="1">
      <c r="A857" s="186"/>
      <c r="B857" s="184"/>
      <c r="C857" s="184"/>
      <c r="D857" s="185"/>
      <c r="E857" s="185"/>
    </row>
    <row r="858" spans="1:5" ht="21.75" customHeight="1">
      <c r="A858" s="186"/>
      <c r="B858" s="184"/>
      <c r="C858" s="184"/>
      <c r="D858" s="185"/>
      <c r="E858" s="185"/>
    </row>
    <row r="859" spans="1:5" ht="21.75" customHeight="1">
      <c r="A859" s="186"/>
      <c r="B859" s="184"/>
      <c r="C859" s="184"/>
      <c r="D859" s="185"/>
      <c r="E859" s="185"/>
    </row>
    <row r="860" spans="1:5" ht="21.75" customHeight="1">
      <c r="A860" s="186"/>
      <c r="B860" s="184"/>
      <c r="C860" s="184"/>
      <c r="D860" s="185"/>
      <c r="E860" s="185"/>
    </row>
    <row r="861" spans="1:5" ht="21.75" customHeight="1">
      <c r="A861" s="186"/>
      <c r="B861" s="184"/>
      <c r="C861" s="184"/>
      <c r="D861" s="185"/>
      <c r="E861" s="185"/>
    </row>
    <row r="862" spans="1:5" ht="21.75" customHeight="1">
      <c r="A862" s="186"/>
      <c r="B862" s="184"/>
      <c r="C862" s="184"/>
      <c r="D862" s="185"/>
      <c r="E862" s="185"/>
    </row>
    <row r="863" spans="1:5" ht="21.75" customHeight="1">
      <c r="A863" s="186"/>
      <c r="B863" s="184"/>
      <c r="C863" s="184"/>
      <c r="D863" s="185"/>
      <c r="E863" s="185"/>
    </row>
    <row r="864" spans="1:5" ht="21.75" customHeight="1">
      <c r="A864" s="186"/>
      <c r="B864" s="184"/>
      <c r="C864" s="184"/>
      <c r="D864" s="185"/>
      <c r="E864" s="185"/>
    </row>
    <row r="865" spans="1:5" ht="21.75" customHeight="1">
      <c r="A865" s="186"/>
      <c r="B865" s="184"/>
      <c r="C865" s="184"/>
      <c r="D865" s="185"/>
      <c r="E865" s="185"/>
    </row>
    <row r="866" spans="1:5" ht="21.75" customHeight="1">
      <c r="A866" s="186"/>
      <c r="B866" s="184"/>
      <c r="C866" s="184"/>
      <c r="D866" s="185"/>
      <c r="E866" s="185"/>
    </row>
    <row r="867" spans="1:5" ht="21.75" customHeight="1">
      <c r="A867" s="186"/>
      <c r="B867" s="184"/>
      <c r="C867" s="184"/>
      <c r="D867" s="185"/>
      <c r="E867" s="185"/>
    </row>
    <row r="868" spans="1:5" ht="21.75" customHeight="1">
      <c r="A868" s="186"/>
      <c r="B868" s="184"/>
      <c r="C868" s="184"/>
      <c r="D868" s="185"/>
      <c r="E868" s="185"/>
    </row>
    <row r="869" spans="1:5" ht="21.75" customHeight="1">
      <c r="A869" s="186"/>
      <c r="B869" s="184"/>
      <c r="C869" s="184"/>
      <c r="D869" s="185"/>
      <c r="E869" s="185"/>
    </row>
    <row r="870" spans="1:5" ht="21.75" customHeight="1">
      <c r="A870" s="186"/>
      <c r="B870" s="184"/>
      <c r="C870" s="184"/>
      <c r="D870" s="185"/>
      <c r="E870" s="185"/>
    </row>
    <row r="871" spans="1:5" ht="21.75" customHeight="1">
      <c r="A871" s="186"/>
      <c r="B871" s="184"/>
      <c r="C871" s="184"/>
      <c r="D871" s="185"/>
      <c r="E871" s="185"/>
    </row>
    <row r="872" spans="1:5" ht="21.75" customHeight="1">
      <c r="A872" s="186"/>
      <c r="B872" s="184"/>
      <c r="C872" s="184"/>
      <c r="D872" s="185"/>
      <c r="E872" s="185"/>
    </row>
    <row r="873" spans="1:5" ht="21.75" customHeight="1">
      <c r="A873" s="186"/>
      <c r="B873" s="184"/>
      <c r="C873" s="184"/>
      <c r="D873" s="185"/>
      <c r="E873" s="185"/>
    </row>
    <row r="874" spans="1:5" ht="21.75" customHeight="1">
      <c r="A874" s="186"/>
      <c r="B874" s="184"/>
      <c r="C874" s="184"/>
      <c r="D874" s="185"/>
      <c r="E874" s="185"/>
    </row>
    <row r="875" spans="1:5" ht="21.75" customHeight="1">
      <c r="A875" s="186"/>
      <c r="B875" s="184"/>
      <c r="C875" s="184"/>
      <c r="D875" s="185"/>
      <c r="E875" s="185"/>
    </row>
    <row r="876" spans="1:5" ht="21.75" customHeight="1">
      <c r="A876" s="186"/>
      <c r="B876" s="184"/>
      <c r="C876" s="184"/>
      <c r="D876" s="185"/>
      <c r="E876" s="185"/>
    </row>
    <row r="877" spans="1:5" ht="21.75" customHeight="1">
      <c r="A877" s="186"/>
      <c r="B877" s="184"/>
      <c r="C877" s="184"/>
      <c r="D877" s="185"/>
      <c r="E877" s="185"/>
    </row>
    <row r="878" spans="1:5" ht="21.75" customHeight="1">
      <c r="A878" s="186"/>
      <c r="B878" s="184"/>
      <c r="C878" s="184"/>
      <c r="D878" s="185"/>
      <c r="E878" s="185"/>
    </row>
    <row r="879" spans="1:5" ht="21.75" customHeight="1">
      <c r="A879" s="186"/>
      <c r="B879" s="184"/>
      <c r="C879" s="184"/>
      <c r="D879" s="185"/>
      <c r="E879" s="185"/>
    </row>
    <row r="880" spans="1:5" ht="21.75" customHeight="1">
      <c r="A880" s="186"/>
      <c r="B880" s="184"/>
      <c r="C880" s="184"/>
      <c r="D880" s="185"/>
      <c r="E880" s="185"/>
    </row>
    <row r="881" spans="1:5" ht="21.75" customHeight="1">
      <c r="A881" s="186"/>
      <c r="B881" s="184"/>
      <c r="C881" s="184"/>
      <c r="D881" s="185"/>
      <c r="E881" s="185"/>
    </row>
    <row r="882" spans="1:5" ht="21.75" customHeight="1">
      <c r="A882" s="186"/>
      <c r="B882" s="184"/>
      <c r="C882" s="184"/>
      <c r="D882" s="185"/>
      <c r="E882" s="185"/>
    </row>
    <row r="883" spans="1:5" ht="21.75" customHeight="1">
      <c r="A883" s="186"/>
      <c r="B883" s="184"/>
      <c r="C883" s="184"/>
      <c r="D883" s="185"/>
      <c r="E883" s="185"/>
    </row>
    <row r="884" spans="1:5" ht="21.75" customHeight="1">
      <c r="A884" s="186"/>
      <c r="B884" s="184"/>
      <c r="C884" s="184"/>
      <c r="D884" s="185"/>
      <c r="E884" s="185"/>
    </row>
    <row r="885" spans="1:5" ht="21.75" customHeight="1">
      <c r="A885" s="186"/>
      <c r="B885" s="184"/>
      <c r="C885" s="184"/>
      <c r="D885" s="185"/>
      <c r="E885" s="185"/>
    </row>
    <row r="886" spans="1:5" ht="21.75" customHeight="1">
      <c r="A886" s="186"/>
      <c r="B886" s="184"/>
      <c r="C886" s="184"/>
      <c r="D886" s="185"/>
      <c r="E886" s="185"/>
    </row>
    <row r="887" spans="1:5" ht="21.75" customHeight="1">
      <c r="A887" s="186"/>
      <c r="B887" s="184"/>
      <c r="C887" s="184"/>
      <c r="D887" s="185"/>
      <c r="E887" s="185"/>
    </row>
    <row r="888" spans="1:5" ht="21.75" customHeight="1">
      <c r="A888" s="186"/>
      <c r="B888" s="184"/>
      <c r="C888" s="184"/>
      <c r="D888" s="185"/>
      <c r="E888" s="185"/>
    </row>
    <row r="889" spans="1:5" ht="21.75" customHeight="1">
      <c r="A889" s="186"/>
      <c r="B889" s="184"/>
      <c r="C889" s="184"/>
      <c r="D889" s="185"/>
      <c r="E889" s="185"/>
    </row>
    <row r="890" spans="1:5" ht="21.75" customHeight="1">
      <c r="A890" s="186"/>
      <c r="B890" s="184"/>
      <c r="C890" s="184"/>
      <c r="D890" s="185"/>
      <c r="E890" s="185"/>
    </row>
    <row r="891" spans="1:5" ht="21.75" customHeight="1">
      <c r="A891" s="186"/>
      <c r="B891" s="184"/>
      <c r="C891" s="184"/>
      <c r="D891" s="185"/>
      <c r="E891" s="185"/>
    </row>
    <row r="892" spans="1:5" ht="21.75" customHeight="1">
      <c r="A892" s="186"/>
      <c r="B892" s="184"/>
      <c r="C892" s="184"/>
      <c r="D892" s="185"/>
      <c r="E892" s="185"/>
    </row>
    <row r="893" spans="1:5" ht="21.75" customHeight="1">
      <c r="A893" s="186"/>
      <c r="B893" s="184"/>
      <c r="C893" s="184"/>
      <c r="D893" s="185"/>
      <c r="E893" s="185"/>
    </row>
    <row r="894" spans="1:5" ht="21.75" customHeight="1">
      <c r="A894" s="186"/>
      <c r="B894" s="184"/>
      <c r="C894" s="184"/>
      <c r="D894" s="185"/>
      <c r="E894" s="18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1381-6755-E04A-A719-E1DC479A25E1}">
  <dimension ref="A1:L860"/>
  <sheetViews>
    <sheetView workbookViewId="0">
      <selection activeCell="F16" sqref="F16"/>
    </sheetView>
  </sheetViews>
  <sheetFormatPr baseColWidth="10" defaultColWidth="11.1640625" defaultRowHeight="19"/>
  <cols>
    <col min="1" max="1" width="16.6640625" style="181" customWidth="1"/>
    <col min="2" max="2" width="9.5" style="179" customWidth="1"/>
    <col min="3" max="3" width="20.6640625" style="179" customWidth="1"/>
    <col min="4" max="5" width="17.1640625" style="193" customWidth="1"/>
    <col min="6" max="6" width="42" style="175" customWidth="1"/>
    <col min="7" max="16384" width="11.1640625" style="175"/>
  </cols>
  <sheetData>
    <row r="1" spans="1:12">
      <c r="A1" s="181" t="s">
        <v>500</v>
      </c>
      <c r="D1" s="297"/>
    </row>
    <row r="2" spans="1:12">
      <c r="A2" s="181" t="s">
        <v>501</v>
      </c>
      <c r="D2" s="297">
        <v>0</v>
      </c>
    </row>
    <row r="3" spans="1:12">
      <c r="A3" s="181" t="s">
        <v>493</v>
      </c>
      <c r="D3" s="297">
        <f>+C24</f>
        <v>51974</v>
      </c>
    </row>
    <row r="4" spans="1:12">
      <c r="A4" s="181" t="s">
        <v>492</v>
      </c>
      <c r="D4" s="297">
        <f>+D24</f>
        <v>-50012.79</v>
      </c>
    </row>
    <row r="5" spans="1:12">
      <c r="A5" s="181" t="s">
        <v>502</v>
      </c>
      <c r="D5" s="297">
        <f>+D2+D3+D4</f>
        <v>1961.2099999999991</v>
      </c>
    </row>
    <row r="6" spans="1:12">
      <c r="A6" s="181" t="s">
        <v>496</v>
      </c>
      <c r="B6" s="184"/>
      <c r="C6" s="184"/>
      <c r="D6" s="297"/>
    </row>
    <row r="7" spans="1:12">
      <c r="B7" s="184"/>
      <c r="C7" s="184"/>
      <c r="D7" s="297"/>
    </row>
    <row r="8" spans="1:12" ht="20" thickBot="1">
      <c r="A8" s="181" t="s">
        <v>503</v>
      </c>
      <c r="D8" s="298">
        <f>+D5+D6+D7</f>
        <v>1961.2099999999991</v>
      </c>
    </row>
    <row r="9" spans="1:12" ht="30.75" customHeight="1" thickTop="1" thickBot="1">
      <c r="A9" s="181" t="s">
        <v>504</v>
      </c>
      <c r="B9"/>
      <c r="C9"/>
      <c r="D9" s="299">
        <f>+TB!P8</f>
        <v>15387.653660000011</v>
      </c>
      <c r="E9"/>
    </row>
    <row r="10" spans="1:12" s="179" customFormat="1" ht="30.75" customHeight="1" thickTop="1">
      <c r="A10"/>
      <c r="B10"/>
      <c r="C10"/>
      <c r="D10"/>
      <c r="E10"/>
    </row>
    <row r="11" spans="1:12" ht="30.75" customHeight="1">
      <c r="A11"/>
      <c r="B11"/>
      <c r="C11"/>
      <c r="D11"/>
      <c r="E11"/>
      <c r="G11" s="207"/>
      <c r="H11" s="207"/>
    </row>
    <row r="12" spans="1:12" ht="36" customHeight="1">
      <c r="A12" s="194" t="s">
        <v>2</v>
      </c>
      <c r="B12" s="195" t="s">
        <v>3</v>
      </c>
      <c r="C12" s="184" t="s">
        <v>489</v>
      </c>
      <c r="D12" s="184" t="s">
        <v>482</v>
      </c>
      <c r="E12" s="196"/>
      <c r="F12" s="182" t="s">
        <v>6</v>
      </c>
      <c r="G12" s="200"/>
      <c r="H12" s="200"/>
      <c r="I12" s="182"/>
      <c r="J12" s="182"/>
      <c r="K12" s="182"/>
      <c r="L12" s="182"/>
    </row>
    <row r="13" spans="1:12" ht="21.75" customHeight="1">
      <c r="A13" s="183"/>
      <c r="B13" s="184"/>
      <c r="C13" s="175"/>
      <c r="D13" s="175"/>
      <c r="E13" s="175"/>
    </row>
    <row r="14" spans="1:12" ht="21.75" customHeight="1">
      <c r="A14" s="216">
        <v>45000</v>
      </c>
      <c r="B14" s="184"/>
      <c r="C14" s="300">
        <v>14463.21</v>
      </c>
      <c r="D14" s="301"/>
      <c r="E14" s="301"/>
      <c r="F14" s="383" t="s">
        <v>429</v>
      </c>
      <c r="G14" s="384"/>
    </row>
    <row r="15" spans="1:12" ht="21.75" customHeight="1">
      <c r="A15" s="216">
        <v>45017</v>
      </c>
      <c r="B15" s="184"/>
      <c r="C15" s="300">
        <v>1.71</v>
      </c>
      <c r="D15" s="301"/>
      <c r="E15" s="301"/>
      <c r="F15" s="244" t="s">
        <v>438</v>
      </c>
    </row>
    <row r="16" spans="1:12" ht="21.75" customHeight="1">
      <c r="A16" s="216">
        <v>45044</v>
      </c>
      <c r="B16" s="184"/>
      <c r="C16" s="300">
        <v>12500</v>
      </c>
      <c r="D16" s="300"/>
      <c r="E16" s="301"/>
      <c r="F16" s="383" t="s">
        <v>437</v>
      </c>
    </row>
    <row r="17" spans="1:6" ht="21.75" customHeight="1">
      <c r="A17" s="216">
        <v>45048</v>
      </c>
      <c r="B17" s="184"/>
      <c r="C17" s="300">
        <v>3.27</v>
      </c>
      <c r="D17" s="300"/>
      <c r="E17" s="301"/>
      <c r="F17" s="244" t="s">
        <v>438</v>
      </c>
    </row>
    <row r="18" spans="1:6" ht="21.75" customHeight="1">
      <c r="A18" s="216">
        <v>45079</v>
      </c>
      <c r="B18" s="184"/>
      <c r="C18" s="300">
        <v>5.81</v>
      </c>
      <c r="D18" s="301"/>
      <c r="E18" s="301"/>
      <c r="F18" s="244" t="s">
        <v>438</v>
      </c>
    </row>
    <row r="19" spans="1:6" ht="21.75" customHeight="1">
      <c r="A19" s="216">
        <v>45089</v>
      </c>
      <c r="B19" s="184"/>
      <c r="C19" s="300">
        <v>25000</v>
      </c>
      <c r="D19" s="300"/>
      <c r="E19" s="301"/>
      <c r="F19" s="244" t="s">
        <v>456</v>
      </c>
    </row>
    <row r="20" spans="1:6" ht="21.75" customHeight="1">
      <c r="A20" s="216">
        <v>45091</v>
      </c>
      <c r="B20" s="184"/>
      <c r="C20" s="300"/>
      <c r="D20" s="300">
        <v>-50000</v>
      </c>
      <c r="E20" s="301"/>
      <c r="F20" s="244" t="s">
        <v>457</v>
      </c>
    </row>
    <row r="21" spans="1:6" ht="21.75" customHeight="1">
      <c r="A21" s="216">
        <v>45091</v>
      </c>
      <c r="B21" s="184"/>
      <c r="C21" s="300"/>
      <c r="D21" s="300">
        <v>-10.23</v>
      </c>
      <c r="E21" s="301"/>
      <c r="F21" s="244" t="s">
        <v>458</v>
      </c>
    </row>
    <row r="22" spans="1:6" ht="21.75" customHeight="1">
      <c r="A22" s="216">
        <v>45091</v>
      </c>
      <c r="B22" s="184"/>
      <c r="C22" s="300"/>
      <c r="D22" s="300">
        <v>-2.56</v>
      </c>
      <c r="E22" s="301"/>
      <c r="F22" s="244" t="s">
        <v>458</v>
      </c>
    </row>
    <row r="23" spans="1:6" ht="21.75" customHeight="1">
      <c r="A23" s="216"/>
      <c r="B23" s="184"/>
      <c r="C23" s="300"/>
      <c r="D23" s="300"/>
      <c r="E23" s="301"/>
      <c r="F23" s="209"/>
    </row>
    <row r="24" spans="1:6" ht="21.75" customHeight="1">
      <c r="A24" s="186" t="s">
        <v>7</v>
      </c>
      <c r="B24" s="184"/>
      <c r="C24" s="302">
        <f>SUM(C14:C23)</f>
        <v>51974</v>
      </c>
      <c r="D24" s="302">
        <f>SUM(D14:D23)</f>
        <v>-50012.79</v>
      </c>
      <c r="E24" s="301"/>
    </row>
    <row r="25" spans="1:6" ht="21.75" customHeight="1">
      <c r="A25" s="186"/>
      <c r="B25" s="184"/>
      <c r="C25" s="302"/>
      <c r="D25" s="301"/>
      <c r="E25" s="301"/>
    </row>
    <row r="26" spans="1:6" ht="21.75" customHeight="1">
      <c r="A26" s="186"/>
      <c r="B26" s="184"/>
      <c r="C26" s="302"/>
      <c r="D26" s="301"/>
      <c r="E26" s="301"/>
    </row>
    <row r="27" spans="1:6" ht="21.75" customHeight="1">
      <c r="A27" s="186"/>
      <c r="B27" s="184"/>
      <c r="C27" s="184"/>
      <c r="D27" s="185"/>
      <c r="E27" s="185"/>
    </row>
    <row r="28" spans="1:6" ht="21.75" customHeight="1">
      <c r="A28" s="186"/>
      <c r="B28" s="184"/>
      <c r="C28" s="184"/>
      <c r="D28" s="185"/>
      <c r="E28" s="185"/>
    </row>
    <row r="29" spans="1:6" ht="21.75" customHeight="1">
      <c r="A29" s="186"/>
      <c r="B29" s="184"/>
      <c r="C29" s="184"/>
      <c r="D29" s="185"/>
      <c r="E29" s="185"/>
    </row>
    <row r="30" spans="1:6" ht="21.75" customHeight="1">
      <c r="A30" s="186"/>
      <c r="B30" s="184"/>
      <c r="C30" s="184"/>
      <c r="D30" s="185"/>
      <c r="E30" s="185"/>
    </row>
    <row r="31" spans="1:6" ht="21.75" customHeight="1">
      <c r="A31" s="186"/>
      <c r="B31" s="184"/>
      <c r="C31" s="184"/>
      <c r="D31" s="185"/>
      <c r="E31" s="185"/>
    </row>
    <row r="32" spans="1:6" ht="21.75" customHeight="1">
      <c r="A32" s="186"/>
      <c r="B32" s="184"/>
      <c r="C32" s="184"/>
      <c r="D32" s="185"/>
      <c r="E32" s="185"/>
    </row>
    <row r="33" spans="1:5" ht="21.75" customHeight="1">
      <c r="A33" s="186"/>
      <c r="B33" s="184"/>
      <c r="C33" s="184"/>
      <c r="D33" s="185"/>
      <c r="E33" s="185"/>
    </row>
    <row r="34" spans="1:5" ht="21.75" customHeight="1">
      <c r="A34" s="186"/>
      <c r="B34" s="184"/>
      <c r="C34" s="184"/>
      <c r="D34" s="185"/>
      <c r="E34" s="185"/>
    </row>
    <row r="35" spans="1:5" ht="21.75" customHeight="1">
      <c r="A35" s="186"/>
      <c r="B35" s="184"/>
      <c r="C35" s="184"/>
      <c r="D35" s="185"/>
      <c r="E35" s="185"/>
    </row>
    <row r="36" spans="1:5" ht="21.75" customHeight="1">
      <c r="A36" s="186"/>
      <c r="B36" s="184"/>
      <c r="C36" s="184"/>
      <c r="D36" s="185"/>
      <c r="E36" s="185"/>
    </row>
    <row r="37" spans="1:5" ht="21.75" customHeight="1">
      <c r="A37" s="186"/>
      <c r="B37" s="184"/>
      <c r="C37" s="184"/>
      <c r="D37" s="185"/>
      <c r="E37" s="185"/>
    </row>
    <row r="38" spans="1:5" ht="21.75" customHeight="1">
      <c r="A38" s="190"/>
      <c r="D38" s="185"/>
      <c r="E38" s="185"/>
    </row>
    <row r="39" spans="1:5" ht="21.75" customHeight="1">
      <c r="A39" s="186"/>
      <c r="B39" s="184"/>
      <c r="C39" s="184"/>
      <c r="D39" s="185"/>
      <c r="E39" s="185"/>
    </row>
    <row r="40" spans="1:5" ht="21.75" customHeight="1">
      <c r="A40" s="186"/>
      <c r="B40" s="184"/>
      <c r="C40" s="184"/>
      <c r="D40" s="185"/>
      <c r="E40" s="185"/>
    </row>
    <row r="41" spans="1:5" ht="21.75" customHeight="1">
      <c r="A41" s="186"/>
      <c r="B41" s="184"/>
      <c r="C41" s="184"/>
      <c r="D41" s="185"/>
      <c r="E41" s="185"/>
    </row>
    <row r="42" spans="1:5" ht="21.75" customHeight="1">
      <c r="A42" s="186"/>
      <c r="B42" s="184"/>
      <c r="C42" s="184"/>
      <c r="D42" s="185"/>
      <c r="E42" s="185"/>
    </row>
    <row r="43" spans="1:5" ht="21.75" customHeight="1">
      <c r="A43" s="186"/>
      <c r="B43" s="184"/>
      <c r="C43" s="184"/>
      <c r="D43" s="185"/>
      <c r="E43" s="185"/>
    </row>
    <row r="44" spans="1:5" ht="21.75" customHeight="1">
      <c r="A44" s="186"/>
      <c r="B44" s="184"/>
      <c r="C44" s="184"/>
      <c r="D44" s="185"/>
      <c r="E44" s="185"/>
    </row>
    <row r="45" spans="1:5" ht="21.75" customHeight="1">
      <c r="A45" s="186"/>
      <c r="B45" s="184"/>
      <c r="C45" s="184"/>
      <c r="D45" s="185"/>
      <c r="E45" s="185"/>
    </row>
    <row r="46" spans="1:5" ht="21.75" customHeight="1">
      <c r="A46" s="186"/>
      <c r="B46" s="184"/>
      <c r="C46" s="184"/>
      <c r="D46" s="185"/>
      <c r="E46" s="185"/>
    </row>
    <row r="47" spans="1:5" ht="21.75" customHeight="1">
      <c r="A47" s="186"/>
      <c r="B47" s="184"/>
      <c r="C47" s="184"/>
      <c r="D47" s="185"/>
      <c r="E47" s="185"/>
    </row>
    <row r="48" spans="1:5" ht="21.75" customHeight="1">
      <c r="A48" s="186"/>
      <c r="B48" s="184"/>
      <c r="C48" s="184"/>
      <c r="D48" s="185"/>
      <c r="E48" s="185"/>
    </row>
    <row r="49" spans="1:5" ht="21.75" customHeight="1">
      <c r="A49" s="186"/>
      <c r="B49" s="184"/>
      <c r="C49" s="184"/>
      <c r="D49" s="185"/>
      <c r="E49" s="185"/>
    </row>
    <row r="50" spans="1:5" ht="21.75" customHeight="1">
      <c r="A50" s="186"/>
      <c r="B50" s="184"/>
      <c r="C50" s="184"/>
      <c r="D50" s="185"/>
      <c r="E50" s="185"/>
    </row>
    <row r="51" spans="1:5" ht="21.75" customHeight="1">
      <c r="A51" s="186"/>
      <c r="B51" s="184"/>
      <c r="C51" s="184"/>
      <c r="D51" s="185"/>
      <c r="E51" s="185"/>
    </row>
    <row r="52" spans="1:5" ht="21.75" customHeight="1">
      <c r="A52" s="186"/>
      <c r="B52" s="184"/>
      <c r="C52" s="184"/>
      <c r="D52" s="185"/>
      <c r="E52" s="185"/>
    </row>
    <row r="53" spans="1:5" ht="21.75" customHeight="1">
      <c r="A53" s="186"/>
      <c r="B53" s="184"/>
      <c r="C53" s="184"/>
      <c r="D53" s="185"/>
      <c r="E53" s="185"/>
    </row>
    <row r="54" spans="1:5" ht="21.75" customHeight="1">
      <c r="A54" s="186"/>
      <c r="B54" s="184"/>
      <c r="C54" s="184"/>
      <c r="D54" s="185"/>
      <c r="E54" s="185"/>
    </row>
    <row r="55" spans="1:5" ht="21.75" customHeight="1">
      <c r="A55" s="186"/>
      <c r="B55" s="184"/>
      <c r="C55" s="184"/>
      <c r="D55" s="185"/>
      <c r="E55" s="185"/>
    </row>
    <row r="56" spans="1:5" ht="21.75" customHeight="1">
      <c r="A56" s="186"/>
      <c r="B56" s="184"/>
      <c r="C56" s="184"/>
      <c r="D56" s="185"/>
      <c r="E56" s="185"/>
    </row>
    <row r="57" spans="1:5" ht="21.75" customHeight="1">
      <c r="A57" s="186"/>
      <c r="B57" s="184"/>
      <c r="C57" s="184"/>
      <c r="D57" s="185"/>
      <c r="E57" s="185"/>
    </row>
    <row r="58" spans="1:5" ht="21.75" customHeight="1">
      <c r="A58" s="186"/>
      <c r="B58" s="184"/>
      <c r="C58" s="184"/>
      <c r="D58" s="185"/>
      <c r="E58" s="185"/>
    </row>
    <row r="59" spans="1:5" ht="21.75" customHeight="1">
      <c r="A59" s="186"/>
      <c r="B59" s="184"/>
      <c r="C59" s="184"/>
      <c r="D59" s="185"/>
      <c r="E59" s="185"/>
    </row>
    <row r="60" spans="1:5" ht="21.75" customHeight="1">
      <c r="A60" s="186"/>
      <c r="B60" s="184"/>
      <c r="C60" s="184"/>
      <c r="D60" s="185"/>
      <c r="E60" s="185"/>
    </row>
    <row r="61" spans="1:5" ht="21.75" customHeight="1">
      <c r="A61" s="190"/>
      <c r="B61" s="184"/>
      <c r="C61" s="184"/>
      <c r="D61" s="185"/>
      <c r="E61" s="185"/>
    </row>
    <row r="62" spans="1:5" ht="21.75" customHeight="1">
      <c r="A62" s="186"/>
      <c r="B62" s="184"/>
      <c r="C62" s="184"/>
      <c r="D62" s="185"/>
      <c r="E62" s="185"/>
    </row>
    <row r="63" spans="1:5" ht="21.75" customHeight="1">
      <c r="A63" s="186"/>
      <c r="B63" s="184"/>
      <c r="C63" s="184"/>
      <c r="D63" s="185"/>
      <c r="E63" s="185"/>
    </row>
    <row r="64" spans="1:5" ht="21.75" customHeight="1">
      <c r="A64" s="186"/>
      <c r="B64" s="184"/>
      <c r="C64" s="184"/>
      <c r="D64" s="185"/>
      <c r="E64" s="185"/>
    </row>
    <row r="65" spans="1:5" ht="21.75" customHeight="1">
      <c r="A65" s="186"/>
      <c r="B65" s="184"/>
      <c r="C65" s="184"/>
      <c r="D65" s="185"/>
      <c r="E65" s="185"/>
    </row>
    <row r="66" spans="1:5" ht="21.75" customHeight="1">
      <c r="A66" s="186"/>
      <c r="B66" s="184"/>
      <c r="C66" s="184"/>
      <c r="D66" s="185"/>
      <c r="E66" s="185"/>
    </row>
    <row r="67" spans="1:5" ht="21.75" customHeight="1">
      <c r="A67" s="186"/>
      <c r="B67" s="184"/>
      <c r="C67" s="184"/>
      <c r="D67" s="185"/>
      <c r="E67" s="185"/>
    </row>
    <row r="68" spans="1:5" ht="21.75" customHeight="1">
      <c r="A68" s="186"/>
      <c r="B68" s="184"/>
      <c r="C68" s="184"/>
      <c r="D68" s="185"/>
      <c r="E68" s="185"/>
    </row>
    <row r="69" spans="1:5" ht="21.75" customHeight="1">
      <c r="A69" s="186"/>
      <c r="B69" s="184"/>
      <c r="C69" s="184"/>
      <c r="D69" s="185"/>
      <c r="E69" s="185"/>
    </row>
    <row r="70" spans="1:5" ht="21.75" customHeight="1">
      <c r="A70" s="186"/>
      <c r="B70" s="184"/>
      <c r="C70" s="184"/>
      <c r="D70" s="185"/>
      <c r="E70" s="185"/>
    </row>
    <row r="71" spans="1:5" ht="21.75" customHeight="1">
      <c r="A71" s="186"/>
      <c r="B71" s="184"/>
      <c r="C71" s="184"/>
      <c r="D71" s="185"/>
      <c r="E71" s="185"/>
    </row>
    <row r="72" spans="1:5" ht="21.75" customHeight="1">
      <c r="A72" s="186"/>
      <c r="B72" s="184"/>
      <c r="C72" s="184"/>
      <c r="D72" s="185"/>
      <c r="E72" s="185"/>
    </row>
    <row r="73" spans="1:5" ht="21.75" customHeight="1">
      <c r="A73" s="186"/>
      <c r="B73" s="184"/>
      <c r="C73" s="184"/>
      <c r="D73" s="185"/>
      <c r="E73" s="185"/>
    </row>
    <row r="74" spans="1:5" ht="21.75" customHeight="1">
      <c r="A74" s="186"/>
      <c r="B74" s="184"/>
      <c r="C74" s="184"/>
      <c r="D74" s="185"/>
      <c r="E74" s="185"/>
    </row>
    <row r="75" spans="1:5" ht="21.75" customHeight="1">
      <c r="A75" s="186"/>
      <c r="B75" s="184"/>
      <c r="C75" s="184"/>
      <c r="D75" s="185"/>
      <c r="E75" s="185"/>
    </row>
    <row r="76" spans="1:5" ht="21.75" customHeight="1">
      <c r="A76" s="186"/>
      <c r="B76" s="184"/>
      <c r="C76" s="184"/>
      <c r="D76" s="185"/>
      <c r="E76" s="185"/>
    </row>
    <row r="77" spans="1:5" ht="21.75" customHeight="1">
      <c r="A77" s="190"/>
      <c r="B77" s="184"/>
      <c r="C77" s="184"/>
      <c r="D77" s="185"/>
      <c r="E77" s="185"/>
    </row>
    <row r="78" spans="1:5" ht="21.75" customHeight="1">
      <c r="A78" s="190"/>
      <c r="B78" s="184"/>
      <c r="C78" s="184"/>
      <c r="D78" s="185"/>
      <c r="E78" s="185"/>
    </row>
    <row r="79" spans="1:5" ht="21.75" customHeight="1">
      <c r="A79" s="190"/>
      <c r="B79" s="184"/>
      <c r="C79" s="184"/>
      <c r="D79" s="185"/>
      <c r="E79" s="185"/>
    </row>
    <row r="80" spans="1:5" ht="21.75" customHeight="1">
      <c r="A80" s="186"/>
      <c r="B80" s="184"/>
      <c r="C80" s="184"/>
      <c r="D80" s="185"/>
      <c r="E80" s="185"/>
    </row>
    <row r="81" spans="1:5" ht="21.75" customHeight="1">
      <c r="A81" s="190"/>
      <c r="B81" s="184"/>
      <c r="C81" s="184"/>
      <c r="D81" s="185"/>
      <c r="E81" s="185"/>
    </row>
    <row r="82" spans="1:5" ht="21.75" customHeight="1">
      <c r="A82" s="186"/>
      <c r="B82" s="184"/>
      <c r="C82" s="184"/>
      <c r="D82" s="185"/>
      <c r="E82" s="185"/>
    </row>
    <row r="83" spans="1:5" ht="21.75" customHeight="1">
      <c r="A83" s="186"/>
      <c r="B83" s="184"/>
      <c r="C83" s="184"/>
      <c r="D83" s="185"/>
      <c r="E83" s="185"/>
    </row>
    <row r="84" spans="1:5" ht="21.75" customHeight="1">
      <c r="A84" s="186"/>
      <c r="B84" s="184"/>
      <c r="C84" s="184"/>
      <c r="D84" s="185"/>
      <c r="E84" s="185"/>
    </row>
    <row r="85" spans="1:5" ht="21.75" customHeight="1">
      <c r="A85" s="186"/>
      <c r="B85" s="184"/>
      <c r="C85" s="184"/>
      <c r="D85" s="185"/>
      <c r="E85" s="185"/>
    </row>
    <row r="86" spans="1:5" ht="21.75" customHeight="1">
      <c r="A86" s="186"/>
      <c r="B86" s="184"/>
      <c r="C86" s="184"/>
      <c r="D86" s="185"/>
      <c r="E86" s="185"/>
    </row>
    <row r="87" spans="1:5" ht="21.75" customHeight="1">
      <c r="A87" s="186"/>
      <c r="B87" s="184"/>
      <c r="C87" s="184"/>
      <c r="D87" s="185"/>
      <c r="E87" s="185"/>
    </row>
    <row r="88" spans="1:5" ht="21.75" customHeight="1">
      <c r="A88" s="186"/>
      <c r="B88" s="184"/>
      <c r="C88" s="184"/>
      <c r="D88" s="185"/>
      <c r="E88" s="185"/>
    </row>
    <row r="89" spans="1:5" ht="21.75" customHeight="1">
      <c r="A89" s="186"/>
      <c r="B89" s="184"/>
      <c r="C89" s="184"/>
      <c r="D89" s="185"/>
      <c r="E89" s="185"/>
    </row>
    <row r="90" spans="1:5" ht="21.75" customHeight="1">
      <c r="A90" s="186"/>
      <c r="B90" s="184"/>
      <c r="C90" s="184"/>
      <c r="D90" s="185"/>
      <c r="E90" s="185"/>
    </row>
    <row r="91" spans="1:5" ht="21.75" customHeight="1">
      <c r="A91" s="186"/>
      <c r="B91" s="184"/>
      <c r="C91" s="184"/>
      <c r="D91" s="185"/>
      <c r="E91" s="185"/>
    </row>
    <row r="92" spans="1:5" ht="21.75" customHeight="1">
      <c r="A92" s="186"/>
      <c r="B92" s="184"/>
      <c r="C92" s="184"/>
      <c r="D92" s="185"/>
      <c r="E92" s="185"/>
    </row>
    <row r="93" spans="1:5" ht="21.75" customHeight="1">
      <c r="A93" s="186"/>
      <c r="B93" s="184"/>
      <c r="C93" s="184"/>
      <c r="D93" s="185"/>
      <c r="E93" s="185"/>
    </row>
    <row r="94" spans="1:5" ht="21.75" customHeight="1">
      <c r="A94" s="190"/>
      <c r="B94" s="184"/>
      <c r="C94" s="184"/>
      <c r="D94" s="185"/>
      <c r="E94" s="185"/>
    </row>
    <row r="95" spans="1:5" ht="21.75" customHeight="1">
      <c r="A95" s="190"/>
      <c r="B95" s="184"/>
      <c r="C95" s="184"/>
      <c r="D95" s="185"/>
      <c r="E95" s="185"/>
    </row>
    <row r="96" spans="1:5" ht="21.75" customHeight="1">
      <c r="A96" s="190"/>
      <c r="B96" s="184"/>
      <c r="C96" s="184"/>
      <c r="D96" s="185"/>
      <c r="E96" s="185"/>
    </row>
    <row r="97" spans="1:5" ht="21.75" customHeight="1">
      <c r="A97" s="190"/>
      <c r="B97" s="184"/>
      <c r="C97" s="184"/>
      <c r="D97" s="185"/>
      <c r="E97" s="185"/>
    </row>
    <row r="98" spans="1:5" ht="21.75" customHeight="1">
      <c r="A98" s="190"/>
      <c r="B98" s="184"/>
      <c r="C98" s="184"/>
      <c r="D98" s="185"/>
      <c r="E98" s="185"/>
    </row>
    <row r="99" spans="1:5" ht="21.75" customHeight="1">
      <c r="A99" s="190"/>
      <c r="B99" s="184"/>
      <c r="C99" s="184"/>
      <c r="D99" s="185"/>
      <c r="E99" s="185"/>
    </row>
    <row r="100" spans="1:5" ht="21.75" customHeight="1">
      <c r="A100" s="190"/>
      <c r="B100" s="184"/>
      <c r="C100" s="184"/>
      <c r="D100" s="185"/>
      <c r="E100" s="185"/>
    </row>
    <row r="101" spans="1:5" ht="21.75" customHeight="1">
      <c r="A101" s="190"/>
      <c r="B101" s="184"/>
      <c r="C101" s="184"/>
      <c r="D101" s="185"/>
      <c r="E101" s="185"/>
    </row>
    <row r="102" spans="1:5" ht="21.75" customHeight="1">
      <c r="A102" s="190"/>
      <c r="B102" s="184"/>
      <c r="C102" s="184"/>
      <c r="D102" s="185"/>
      <c r="E102" s="185"/>
    </row>
    <row r="103" spans="1:5" ht="21.75" customHeight="1">
      <c r="A103" s="186"/>
      <c r="B103" s="184"/>
      <c r="C103" s="184"/>
      <c r="D103" s="185"/>
      <c r="E103" s="185"/>
    </row>
    <row r="104" spans="1:5" ht="21.75" customHeight="1">
      <c r="A104" s="186"/>
      <c r="B104" s="184"/>
      <c r="C104" s="184"/>
      <c r="D104" s="185"/>
      <c r="E104" s="185"/>
    </row>
    <row r="105" spans="1:5" ht="21.75" customHeight="1">
      <c r="A105" s="186"/>
      <c r="B105" s="184"/>
      <c r="C105" s="184"/>
      <c r="D105" s="185"/>
      <c r="E105" s="185"/>
    </row>
    <row r="106" spans="1:5" ht="21.75" customHeight="1">
      <c r="A106" s="186"/>
      <c r="B106" s="184"/>
      <c r="C106" s="184"/>
      <c r="D106" s="185"/>
      <c r="E106" s="185"/>
    </row>
    <row r="107" spans="1:5" ht="21.75" customHeight="1">
      <c r="A107" s="186"/>
      <c r="B107" s="184"/>
      <c r="C107" s="184"/>
      <c r="D107" s="185"/>
      <c r="E107" s="185"/>
    </row>
    <row r="108" spans="1:5" ht="21.75" customHeight="1">
      <c r="A108" s="186"/>
      <c r="B108" s="184"/>
      <c r="C108" s="184"/>
      <c r="D108" s="185"/>
      <c r="E108" s="185"/>
    </row>
    <row r="109" spans="1:5" ht="21.75" customHeight="1">
      <c r="A109" s="186"/>
      <c r="B109" s="184"/>
      <c r="C109" s="184"/>
      <c r="D109" s="185"/>
      <c r="E109" s="185"/>
    </row>
    <row r="110" spans="1:5" ht="21.75" customHeight="1">
      <c r="A110" s="186"/>
      <c r="B110" s="184"/>
      <c r="C110" s="184"/>
      <c r="D110" s="185"/>
      <c r="E110" s="185"/>
    </row>
    <row r="111" spans="1:5" ht="21.75" customHeight="1">
      <c r="A111" s="186"/>
      <c r="B111" s="184"/>
      <c r="C111" s="184"/>
      <c r="D111" s="185"/>
      <c r="E111" s="185"/>
    </row>
    <row r="112" spans="1:5" ht="21.75" customHeight="1">
      <c r="A112" s="186"/>
      <c r="B112" s="184"/>
      <c r="C112" s="184"/>
      <c r="D112" s="185"/>
      <c r="E112" s="185"/>
    </row>
    <row r="113" spans="1:5" ht="21.75" customHeight="1">
      <c r="A113" s="186"/>
      <c r="B113" s="184"/>
      <c r="C113" s="184"/>
      <c r="D113" s="185"/>
      <c r="E113" s="185"/>
    </row>
    <row r="114" spans="1:5" ht="21.75" customHeight="1">
      <c r="A114" s="190"/>
      <c r="B114" s="184"/>
      <c r="C114" s="184"/>
      <c r="D114" s="185"/>
      <c r="E114" s="185"/>
    </row>
    <row r="115" spans="1:5" ht="21.75" customHeight="1">
      <c r="A115" s="190"/>
      <c r="B115" s="184"/>
      <c r="C115" s="184"/>
      <c r="D115" s="185"/>
      <c r="E115" s="185"/>
    </row>
    <row r="116" spans="1:5" ht="21.75" customHeight="1">
      <c r="A116" s="190"/>
      <c r="B116" s="184"/>
      <c r="C116" s="184"/>
      <c r="D116" s="185"/>
      <c r="E116" s="185"/>
    </row>
    <row r="117" spans="1:5" ht="21.75" customHeight="1">
      <c r="A117" s="190"/>
      <c r="B117" s="184"/>
      <c r="C117" s="184"/>
      <c r="D117" s="185"/>
      <c r="E117" s="185"/>
    </row>
    <row r="118" spans="1:5" ht="21.75" customHeight="1">
      <c r="A118" s="190"/>
      <c r="B118" s="184"/>
      <c r="C118" s="184"/>
      <c r="D118" s="185"/>
      <c r="E118" s="185"/>
    </row>
    <row r="119" spans="1:5" ht="21.75" customHeight="1">
      <c r="A119" s="190"/>
      <c r="B119" s="184"/>
      <c r="C119" s="184"/>
      <c r="D119" s="185"/>
      <c r="E119" s="185"/>
    </row>
    <row r="120" spans="1:5" ht="21.75" customHeight="1">
      <c r="A120" s="190"/>
      <c r="B120" s="184"/>
      <c r="C120" s="184"/>
      <c r="D120" s="185"/>
      <c r="E120" s="185"/>
    </row>
    <row r="121" spans="1:5" ht="21.75" customHeight="1">
      <c r="A121" s="190"/>
      <c r="B121" s="184"/>
      <c r="C121" s="184"/>
      <c r="D121" s="185"/>
      <c r="E121" s="185"/>
    </row>
    <row r="122" spans="1:5" ht="21.75" customHeight="1">
      <c r="A122" s="190"/>
      <c r="B122" s="184"/>
      <c r="C122" s="184"/>
      <c r="D122" s="185"/>
      <c r="E122" s="185"/>
    </row>
    <row r="123" spans="1:5" ht="21.75" customHeight="1">
      <c r="A123" s="190"/>
      <c r="B123" s="184"/>
      <c r="C123" s="184"/>
      <c r="D123" s="185"/>
      <c r="E123" s="185"/>
    </row>
    <row r="124" spans="1:5" ht="21.75" customHeight="1">
      <c r="A124" s="190"/>
      <c r="B124" s="184"/>
      <c r="C124" s="184"/>
      <c r="D124" s="185"/>
      <c r="E124" s="185"/>
    </row>
    <row r="125" spans="1:5" ht="21.75" customHeight="1">
      <c r="A125" s="190"/>
      <c r="B125" s="184"/>
      <c r="C125" s="184"/>
      <c r="D125" s="185"/>
      <c r="E125" s="185"/>
    </row>
    <row r="126" spans="1:5" ht="21.75" customHeight="1">
      <c r="A126" s="190"/>
      <c r="B126" s="184"/>
      <c r="C126" s="184"/>
      <c r="D126" s="185"/>
      <c r="E126" s="185"/>
    </row>
    <row r="127" spans="1:5" ht="21.75" customHeight="1">
      <c r="A127" s="190"/>
      <c r="B127" s="184"/>
      <c r="C127" s="184"/>
      <c r="D127" s="185"/>
      <c r="E127" s="185"/>
    </row>
    <row r="128" spans="1:5" ht="21.75" customHeight="1">
      <c r="A128" s="190"/>
      <c r="B128" s="184"/>
      <c r="C128" s="184"/>
      <c r="D128" s="185"/>
      <c r="E128" s="185"/>
    </row>
    <row r="129" spans="1:6" ht="21.75" customHeight="1">
      <c r="A129" s="190"/>
      <c r="B129" s="184"/>
      <c r="C129" s="184"/>
      <c r="D129" s="185"/>
      <c r="E129" s="185"/>
    </row>
    <row r="130" spans="1:6" ht="21.75" customHeight="1">
      <c r="A130" s="190"/>
      <c r="B130" s="184"/>
      <c r="C130" s="184"/>
      <c r="D130" s="185"/>
      <c r="E130" s="185"/>
    </row>
    <row r="131" spans="1:6" ht="21.75" customHeight="1">
      <c r="A131" s="190"/>
      <c r="B131" s="184"/>
      <c r="C131" s="184"/>
      <c r="D131" s="185"/>
      <c r="E131" s="185"/>
    </row>
    <row r="132" spans="1:6" ht="21.75" customHeight="1">
      <c r="A132" s="190"/>
      <c r="B132" s="184"/>
      <c r="C132" s="184"/>
      <c r="D132" s="185"/>
      <c r="E132" s="185"/>
    </row>
    <row r="133" spans="1:6" ht="21.75" customHeight="1">
      <c r="A133" s="190"/>
      <c r="B133" s="184"/>
      <c r="C133" s="184"/>
      <c r="D133" s="185"/>
      <c r="E133" s="185"/>
    </row>
    <row r="134" spans="1:6" ht="21.75" customHeight="1">
      <c r="A134" s="190"/>
      <c r="B134" s="184"/>
      <c r="C134" s="184"/>
      <c r="D134" s="185"/>
      <c r="E134" s="185"/>
    </row>
    <row r="135" spans="1:6" ht="21.75" customHeight="1">
      <c r="A135" s="190"/>
      <c r="B135" s="184"/>
      <c r="C135" s="184"/>
      <c r="D135" s="185"/>
      <c r="E135" s="185"/>
      <c r="F135" s="192"/>
    </row>
    <row r="136" spans="1:6" ht="21.75" customHeight="1">
      <c r="A136" s="190"/>
      <c r="B136" s="184"/>
      <c r="C136" s="184"/>
      <c r="D136" s="185"/>
      <c r="E136" s="185"/>
    </row>
    <row r="137" spans="1:6" ht="21.75" customHeight="1">
      <c r="A137" s="190"/>
      <c r="B137" s="184"/>
      <c r="C137" s="184"/>
      <c r="D137" s="185"/>
      <c r="E137" s="185"/>
    </row>
    <row r="138" spans="1:6" ht="21.75" customHeight="1">
      <c r="A138" s="190"/>
      <c r="B138" s="184"/>
      <c r="C138" s="184"/>
      <c r="D138" s="185"/>
      <c r="E138" s="185"/>
    </row>
    <row r="139" spans="1:6" ht="21.75" customHeight="1">
      <c r="A139" s="190"/>
      <c r="B139" s="184"/>
      <c r="C139" s="184"/>
      <c r="D139" s="185"/>
      <c r="E139" s="185"/>
    </row>
    <row r="140" spans="1:6" ht="21.75" customHeight="1">
      <c r="A140" s="190"/>
      <c r="B140" s="184"/>
      <c r="C140" s="184"/>
      <c r="D140" s="185"/>
      <c r="E140" s="185"/>
    </row>
    <row r="141" spans="1:6" ht="21.75" customHeight="1">
      <c r="A141" s="190"/>
      <c r="B141" s="184"/>
      <c r="C141" s="184"/>
      <c r="D141" s="185"/>
      <c r="E141" s="185"/>
    </row>
    <row r="142" spans="1:6" ht="21.75" customHeight="1">
      <c r="A142" s="190"/>
      <c r="B142" s="184"/>
      <c r="C142" s="184"/>
      <c r="D142" s="185"/>
      <c r="E142" s="185"/>
    </row>
    <row r="143" spans="1:6" ht="21.75" customHeight="1">
      <c r="A143" s="190"/>
      <c r="B143" s="184"/>
      <c r="C143" s="184"/>
      <c r="D143" s="185"/>
      <c r="E143" s="185"/>
    </row>
    <row r="144" spans="1:6" ht="21.75" customHeight="1">
      <c r="A144" s="190"/>
      <c r="B144" s="184"/>
      <c r="C144" s="184"/>
      <c r="D144" s="185"/>
      <c r="E144" s="185"/>
    </row>
    <row r="145" spans="1:5" ht="21.75" customHeight="1">
      <c r="A145" s="190"/>
      <c r="B145" s="184"/>
      <c r="C145" s="184"/>
      <c r="D145" s="185"/>
      <c r="E145" s="185"/>
    </row>
    <row r="146" spans="1:5" ht="21.75" customHeight="1">
      <c r="A146" s="190"/>
      <c r="B146" s="184"/>
      <c r="C146" s="184"/>
      <c r="D146" s="185"/>
      <c r="E146" s="185"/>
    </row>
    <row r="147" spans="1:5" ht="21.75" customHeight="1">
      <c r="A147" s="190"/>
      <c r="B147" s="184"/>
      <c r="C147" s="184"/>
      <c r="D147" s="185"/>
      <c r="E147" s="185"/>
    </row>
    <row r="148" spans="1:5" ht="21.75" customHeight="1">
      <c r="A148" s="190"/>
      <c r="B148" s="184"/>
      <c r="C148" s="184"/>
      <c r="D148" s="185"/>
      <c r="E148" s="185"/>
    </row>
    <row r="149" spans="1:5" ht="21.75" customHeight="1">
      <c r="A149" s="190"/>
      <c r="B149" s="184"/>
      <c r="C149" s="184"/>
      <c r="D149" s="185"/>
      <c r="E149" s="185"/>
    </row>
    <row r="150" spans="1:5" ht="21.75" customHeight="1">
      <c r="A150" s="190"/>
      <c r="B150" s="184"/>
      <c r="C150" s="184"/>
      <c r="D150" s="185"/>
      <c r="E150" s="185"/>
    </row>
    <row r="151" spans="1:5" ht="21.75" customHeight="1">
      <c r="A151" s="190"/>
      <c r="B151" s="184"/>
      <c r="C151" s="184"/>
      <c r="D151" s="185"/>
      <c r="E151" s="185"/>
    </row>
    <row r="152" spans="1:5" ht="21.75" customHeight="1">
      <c r="A152" s="190"/>
      <c r="B152" s="184"/>
      <c r="C152" s="184"/>
      <c r="D152" s="185"/>
      <c r="E152" s="185"/>
    </row>
    <row r="153" spans="1:5" ht="21.75" customHeight="1">
      <c r="A153" s="190"/>
      <c r="B153" s="184"/>
      <c r="C153" s="184"/>
      <c r="D153" s="185"/>
      <c r="E153" s="185"/>
    </row>
    <row r="154" spans="1:5" ht="21.75" customHeight="1">
      <c r="A154" s="190"/>
      <c r="B154" s="184"/>
      <c r="C154" s="184"/>
      <c r="D154" s="185"/>
      <c r="E154" s="185"/>
    </row>
    <row r="155" spans="1:5" ht="21.75" customHeight="1">
      <c r="A155" s="190"/>
      <c r="B155" s="184"/>
      <c r="C155" s="184"/>
      <c r="D155" s="185"/>
      <c r="E155" s="185"/>
    </row>
    <row r="156" spans="1:5" ht="21.75" customHeight="1">
      <c r="A156" s="190"/>
      <c r="B156" s="184"/>
      <c r="C156" s="184"/>
      <c r="D156" s="185"/>
      <c r="E156" s="185"/>
    </row>
    <row r="157" spans="1:5" ht="21.75" customHeight="1">
      <c r="A157" s="190"/>
      <c r="B157" s="184"/>
      <c r="C157" s="184"/>
      <c r="D157" s="185"/>
      <c r="E157" s="185"/>
    </row>
    <row r="158" spans="1:5" ht="21.75" customHeight="1">
      <c r="A158" s="190"/>
      <c r="B158" s="184"/>
      <c r="C158" s="184"/>
      <c r="D158" s="185"/>
      <c r="E158" s="185"/>
    </row>
    <row r="159" spans="1:5" ht="21.75" customHeight="1">
      <c r="A159" s="190"/>
      <c r="B159" s="184"/>
      <c r="C159" s="184"/>
      <c r="D159" s="185"/>
      <c r="E159" s="185"/>
    </row>
    <row r="160" spans="1:5" ht="21.75" customHeight="1">
      <c r="A160" s="190"/>
      <c r="B160" s="184"/>
      <c r="C160" s="184"/>
      <c r="D160" s="185"/>
      <c r="E160" s="185"/>
    </row>
    <row r="161" spans="1:6" ht="21.75" customHeight="1">
      <c r="A161" s="190"/>
      <c r="B161" s="184"/>
      <c r="C161" s="184"/>
      <c r="D161" s="185"/>
      <c r="E161" s="185"/>
      <c r="F161" s="192"/>
    </row>
    <row r="162" spans="1:6" ht="21.75" customHeight="1">
      <c r="A162" s="190"/>
      <c r="B162" s="184"/>
      <c r="C162" s="184"/>
      <c r="D162" s="185"/>
      <c r="E162" s="185"/>
    </row>
    <row r="163" spans="1:6" ht="21.75" customHeight="1">
      <c r="A163" s="190"/>
      <c r="B163" s="184"/>
      <c r="C163" s="184"/>
      <c r="D163" s="185"/>
      <c r="E163" s="185"/>
    </row>
    <row r="164" spans="1:6" ht="21.75" customHeight="1">
      <c r="A164" s="190"/>
      <c r="B164" s="184"/>
      <c r="C164" s="184"/>
      <c r="D164" s="185"/>
      <c r="E164" s="185"/>
    </row>
    <row r="165" spans="1:6" ht="21.75" customHeight="1">
      <c r="A165" s="190"/>
      <c r="B165" s="184"/>
      <c r="C165" s="184"/>
      <c r="D165" s="185"/>
      <c r="E165" s="185"/>
    </row>
    <row r="166" spans="1:6" ht="21.75" customHeight="1">
      <c r="A166" s="190"/>
      <c r="B166" s="184"/>
      <c r="C166" s="184"/>
      <c r="D166" s="185"/>
      <c r="E166" s="185"/>
    </row>
    <row r="167" spans="1:6" ht="21.75" customHeight="1">
      <c r="A167" s="190"/>
      <c r="B167" s="184"/>
      <c r="C167" s="184"/>
      <c r="D167" s="185"/>
      <c r="E167" s="185"/>
    </row>
    <row r="168" spans="1:6" ht="21.75" customHeight="1">
      <c r="A168" s="190"/>
      <c r="B168" s="184"/>
      <c r="C168" s="184"/>
      <c r="D168" s="185"/>
      <c r="E168" s="185"/>
    </row>
    <row r="169" spans="1:6" ht="21.75" customHeight="1">
      <c r="A169" s="190"/>
      <c r="B169" s="184"/>
      <c r="C169" s="184"/>
      <c r="D169" s="185"/>
      <c r="E169" s="185"/>
    </row>
    <row r="170" spans="1:6" ht="21.75" customHeight="1">
      <c r="A170" s="190"/>
      <c r="B170" s="184"/>
      <c r="C170" s="184"/>
      <c r="D170" s="185"/>
      <c r="E170" s="185"/>
    </row>
    <row r="171" spans="1:6" ht="21.75" customHeight="1">
      <c r="A171" s="190"/>
      <c r="B171" s="184"/>
      <c r="C171" s="184"/>
      <c r="D171" s="185"/>
      <c r="E171" s="185"/>
    </row>
    <row r="172" spans="1:6" ht="21.75" customHeight="1">
      <c r="A172" s="186"/>
      <c r="B172" s="184"/>
      <c r="C172" s="184"/>
      <c r="D172" s="185"/>
      <c r="E172" s="185"/>
    </row>
    <row r="173" spans="1:6" ht="21.75" customHeight="1">
      <c r="A173" s="186"/>
      <c r="B173" s="184"/>
      <c r="C173" s="184"/>
      <c r="D173" s="185"/>
      <c r="E173" s="185"/>
    </row>
    <row r="174" spans="1:6" ht="21.75" customHeight="1">
      <c r="A174" s="186"/>
      <c r="B174" s="184"/>
      <c r="C174" s="184"/>
      <c r="D174" s="185"/>
      <c r="E174" s="185"/>
    </row>
    <row r="175" spans="1:6" ht="21.75" customHeight="1">
      <c r="A175" s="190"/>
      <c r="B175" s="184"/>
      <c r="C175" s="184"/>
      <c r="D175" s="185"/>
      <c r="E175" s="185"/>
    </row>
    <row r="176" spans="1:6" ht="21.75" customHeight="1">
      <c r="A176" s="190"/>
      <c r="B176" s="184"/>
      <c r="C176" s="184"/>
      <c r="D176" s="185"/>
      <c r="E176" s="185"/>
    </row>
    <row r="177" spans="1:6" ht="21.75" customHeight="1">
      <c r="A177" s="190"/>
      <c r="B177" s="184"/>
      <c r="C177" s="184"/>
      <c r="D177" s="185"/>
      <c r="E177" s="185"/>
    </row>
    <row r="178" spans="1:6" ht="21.75" customHeight="1">
      <c r="A178" s="190"/>
      <c r="B178" s="184"/>
      <c r="C178" s="184"/>
      <c r="D178" s="185"/>
      <c r="E178" s="185"/>
    </row>
    <row r="179" spans="1:6" ht="21.75" customHeight="1">
      <c r="A179" s="190"/>
      <c r="B179" s="184"/>
      <c r="C179" s="184"/>
      <c r="D179" s="185"/>
      <c r="E179" s="185"/>
    </row>
    <row r="180" spans="1:6" ht="21.75" customHeight="1">
      <c r="A180" s="190"/>
      <c r="B180" s="184"/>
      <c r="C180" s="184"/>
      <c r="D180" s="185"/>
      <c r="E180" s="185"/>
    </row>
    <row r="181" spans="1:6" ht="21.75" customHeight="1">
      <c r="A181" s="190"/>
      <c r="B181" s="184"/>
      <c r="C181" s="184"/>
      <c r="D181" s="185"/>
      <c r="E181" s="185"/>
    </row>
    <row r="182" spans="1:6" ht="21.75" customHeight="1">
      <c r="A182" s="190"/>
      <c r="B182" s="184"/>
      <c r="C182" s="184"/>
      <c r="D182" s="185"/>
      <c r="E182" s="185"/>
    </row>
    <row r="183" spans="1:6" ht="21.75" customHeight="1">
      <c r="A183" s="190"/>
      <c r="B183" s="184"/>
      <c r="C183" s="184"/>
      <c r="D183" s="185"/>
      <c r="E183" s="185"/>
    </row>
    <row r="184" spans="1:6" ht="21.75" customHeight="1">
      <c r="A184" s="190"/>
      <c r="B184" s="184"/>
      <c r="C184" s="184"/>
      <c r="D184" s="185"/>
      <c r="E184" s="185"/>
    </row>
    <row r="185" spans="1:6" ht="21.75" customHeight="1">
      <c r="A185" s="190"/>
      <c r="B185" s="184"/>
      <c r="C185" s="184"/>
      <c r="D185" s="185"/>
      <c r="E185" s="185"/>
      <c r="F185" s="192"/>
    </row>
    <row r="186" spans="1:6" ht="21.75" customHeight="1">
      <c r="A186" s="190"/>
      <c r="B186" s="184"/>
      <c r="C186" s="184"/>
      <c r="D186" s="185"/>
      <c r="E186" s="185"/>
    </row>
    <row r="187" spans="1:6" ht="21.75" customHeight="1">
      <c r="A187" s="190"/>
      <c r="B187" s="184"/>
      <c r="C187" s="184"/>
      <c r="D187" s="185"/>
      <c r="E187" s="185"/>
    </row>
    <row r="188" spans="1:6" ht="21.75" customHeight="1">
      <c r="A188" s="190"/>
      <c r="B188" s="184"/>
      <c r="C188" s="184"/>
      <c r="D188" s="185"/>
      <c r="E188" s="185"/>
    </row>
    <row r="189" spans="1:6" ht="21.75" customHeight="1">
      <c r="A189" s="190"/>
      <c r="B189" s="184"/>
      <c r="C189" s="184"/>
      <c r="D189" s="185"/>
      <c r="E189" s="185"/>
    </row>
    <row r="190" spans="1:6" ht="21.75" customHeight="1">
      <c r="A190" s="190"/>
      <c r="B190" s="184"/>
      <c r="C190" s="184"/>
      <c r="D190" s="185"/>
      <c r="E190" s="185"/>
    </row>
    <row r="191" spans="1:6" ht="21.75" customHeight="1">
      <c r="A191" s="190"/>
      <c r="B191" s="184"/>
      <c r="C191" s="184"/>
      <c r="D191" s="185"/>
      <c r="E191" s="185"/>
    </row>
    <row r="192" spans="1:6" ht="21.75" customHeight="1">
      <c r="A192" s="190"/>
      <c r="B192" s="184"/>
      <c r="C192" s="184"/>
      <c r="D192" s="185"/>
      <c r="E192" s="185"/>
    </row>
    <row r="193" spans="1:5" ht="21.75" customHeight="1">
      <c r="A193" s="190"/>
      <c r="B193" s="184"/>
      <c r="C193" s="184"/>
      <c r="D193" s="185"/>
      <c r="E193" s="185"/>
    </row>
    <row r="194" spans="1:5" ht="21.75" customHeight="1">
      <c r="A194" s="190"/>
      <c r="B194" s="184"/>
      <c r="C194" s="184"/>
      <c r="D194" s="185"/>
      <c r="E194" s="185"/>
    </row>
    <row r="195" spans="1:5" ht="21.75" customHeight="1">
      <c r="A195" s="186"/>
      <c r="B195" s="184"/>
      <c r="C195" s="184"/>
      <c r="D195" s="185"/>
      <c r="E195" s="185"/>
    </row>
    <row r="196" spans="1:5" ht="21.75" customHeight="1">
      <c r="A196" s="190"/>
      <c r="B196" s="184"/>
      <c r="C196" s="184"/>
      <c r="D196" s="185"/>
      <c r="E196" s="185"/>
    </row>
    <row r="197" spans="1:5" ht="21.75" customHeight="1">
      <c r="A197" s="190"/>
      <c r="B197" s="184"/>
      <c r="C197" s="184"/>
      <c r="D197" s="185"/>
      <c r="E197" s="185"/>
    </row>
    <row r="198" spans="1:5" ht="21.75" customHeight="1">
      <c r="A198" s="190"/>
      <c r="B198" s="184"/>
      <c r="C198" s="184"/>
      <c r="D198" s="185"/>
      <c r="E198" s="185"/>
    </row>
    <row r="199" spans="1:5" ht="21.75" customHeight="1">
      <c r="A199" s="190"/>
      <c r="B199" s="184"/>
      <c r="C199" s="184"/>
      <c r="D199" s="185"/>
      <c r="E199" s="185"/>
    </row>
    <row r="200" spans="1:5" ht="21.75" customHeight="1">
      <c r="A200" s="190"/>
      <c r="B200" s="184"/>
      <c r="C200" s="184"/>
      <c r="D200" s="185"/>
      <c r="E200" s="185"/>
    </row>
    <row r="201" spans="1:5" ht="21.75" customHeight="1">
      <c r="A201" s="190"/>
      <c r="B201" s="184"/>
      <c r="C201" s="184"/>
      <c r="D201" s="185"/>
      <c r="E201" s="185"/>
    </row>
    <row r="202" spans="1:5" ht="21.75" customHeight="1">
      <c r="A202" s="190"/>
      <c r="B202" s="184"/>
      <c r="C202" s="184"/>
      <c r="D202" s="185"/>
      <c r="E202" s="185"/>
    </row>
    <row r="203" spans="1:5" ht="21.75" customHeight="1">
      <c r="A203" s="190"/>
      <c r="B203" s="184"/>
      <c r="C203" s="184"/>
      <c r="D203" s="185"/>
      <c r="E203" s="185"/>
    </row>
    <row r="204" spans="1:5" ht="21.75" customHeight="1">
      <c r="A204" s="190"/>
      <c r="B204" s="184"/>
      <c r="C204" s="184"/>
      <c r="D204" s="185"/>
      <c r="E204" s="185"/>
    </row>
    <row r="205" spans="1:5" ht="21.75" customHeight="1">
      <c r="A205" s="190"/>
      <c r="B205" s="184"/>
      <c r="C205" s="184"/>
      <c r="D205" s="185"/>
      <c r="E205" s="185"/>
    </row>
    <row r="206" spans="1:5" ht="21.75" customHeight="1">
      <c r="A206" s="190"/>
      <c r="B206" s="184"/>
      <c r="C206" s="184"/>
      <c r="D206" s="185"/>
      <c r="E206" s="185"/>
    </row>
    <row r="207" spans="1:5" ht="21.75" customHeight="1">
      <c r="A207" s="190"/>
      <c r="B207" s="184"/>
      <c r="C207" s="184"/>
      <c r="D207" s="185"/>
      <c r="E207" s="185"/>
    </row>
    <row r="208" spans="1:5" ht="21.75" customHeight="1">
      <c r="A208" s="190"/>
      <c r="B208" s="184"/>
      <c r="C208" s="184"/>
      <c r="D208" s="185"/>
      <c r="E208" s="185"/>
    </row>
    <row r="209" spans="1:5" ht="21.75" customHeight="1">
      <c r="A209" s="190"/>
      <c r="B209" s="184"/>
      <c r="C209" s="184"/>
      <c r="D209" s="185"/>
      <c r="E209" s="185"/>
    </row>
    <row r="210" spans="1:5" ht="21.75" customHeight="1">
      <c r="A210" s="186"/>
      <c r="B210" s="184"/>
      <c r="C210" s="184"/>
      <c r="D210" s="185"/>
      <c r="E210" s="185"/>
    </row>
    <row r="211" spans="1:5" ht="21.75" customHeight="1">
      <c r="A211" s="186"/>
      <c r="B211" s="184"/>
      <c r="C211" s="184"/>
      <c r="D211" s="185"/>
      <c r="E211" s="185"/>
    </row>
    <row r="212" spans="1:5" ht="21.75" customHeight="1">
      <c r="A212" s="186"/>
      <c r="B212" s="184"/>
      <c r="C212" s="184"/>
      <c r="D212" s="185"/>
      <c r="E212" s="185"/>
    </row>
    <row r="213" spans="1:5" ht="21.75" customHeight="1">
      <c r="A213" s="186"/>
      <c r="B213" s="184"/>
      <c r="C213" s="184"/>
      <c r="D213" s="185"/>
      <c r="E213" s="185"/>
    </row>
    <row r="214" spans="1:5" ht="21.75" customHeight="1">
      <c r="A214" s="186"/>
      <c r="B214" s="184"/>
      <c r="C214" s="184"/>
      <c r="D214" s="185"/>
      <c r="E214" s="185"/>
    </row>
    <row r="215" spans="1:5" ht="21.75" customHeight="1">
      <c r="A215" s="186"/>
      <c r="B215" s="184"/>
      <c r="C215" s="184"/>
      <c r="D215" s="185"/>
      <c r="E215" s="185"/>
    </row>
    <row r="216" spans="1:5" ht="21.75" customHeight="1">
      <c r="A216" s="186"/>
      <c r="B216" s="184"/>
      <c r="C216" s="184"/>
      <c r="D216" s="185"/>
      <c r="E216" s="185"/>
    </row>
    <row r="217" spans="1:5" ht="21.75" customHeight="1">
      <c r="A217" s="186"/>
      <c r="B217" s="184"/>
      <c r="C217" s="184"/>
      <c r="D217" s="185"/>
      <c r="E217" s="185"/>
    </row>
    <row r="218" spans="1:5" ht="21.75" customHeight="1">
      <c r="A218" s="186"/>
      <c r="B218" s="184"/>
      <c r="C218" s="184"/>
      <c r="D218" s="185"/>
      <c r="E218" s="185"/>
    </row>
    <row r="219" spans="1:5" ht="21.75" customHeight="1">
      <c r="A219" s="186"/>
      <c r="B219" s="184"/>
      <c r="C219" s="184"/>
      <c r="D219" s="185"/>
      <c r="E219" s="185"/>
    </row>
    <row r="220" spans="1:5" ht="21.75" customHeight="1">
      <c r="A220" s="186"/>
      <c r="B220" s="184"/>
      <c r="C220" s="184"/>
      <c r="D220" s="185"/>
      <c r="E220" s="185"/>
    </row>
    <row r="221" spans="1:5" ht="21.75" customHeight="1">
      <c r="A221" s="186"/>
      <c r="B221" s="184"/>
      <c r="C221" s="184"/>
      <c r="D221" s="185"/>
      <c r="E221" s="185"/>
    </row>
    <row r="222" spans="1:5" ht="21.75" customHeight="1">
      <c r="A222" s="186"/>
      <c r="B222" s="184"/>
      <c r="C222" s="184"/>
      <c r="D222" s="185"/>
      <c r="E222" s="185"/>
    </row>
    <row r="223" spans="1:5" ht="21.75" customHeight="1">
      <c r="A223" s="186"/>
      <c r="B223" s="184"/>
      <c r="C223" s="184"/>
      <c r="D223" s="185"/>
      <c r="E223" s="185"/>
    </row>
    <row r="224" spans="1:5" ht="21.75" customHeight="1">
      <c r="A224" s="186"/>
      <c r="B224" s="184"/>
      <c r="C224" s="184"/>
      <c r="D224" s="185"/>
      <c r="E224" s="185"/>
    </row>
    <row r="225" spans="1:5" ht="21.75" customHeight="1">
      <c r="A225" s="186"/>
      <c r="B225" s="184"/>
      <c r="C225" s="184"/>
      <c r="D225" s="185"/>
      <c r="E225" s="185"/>
    </row>
    <row r="226" spans="1:5" ht="21.75" customHeight="1">
      <c r="A226" s="186"/>
      <c r="B226" s="184"/>
      <c r="C226" s="184"/>
      <c r="D226" s="185"/>
      <c r="E226" s="185"/>
    </row>
    <row r="227" spans="1:5" ht="21.75" customHeight="1">
      <c r="A227" s="186"/>
      <c r="B227" s="184"/>
      <c r="C227" s="184"/>
      <c r="D227" s="185"/>
      <c r="E227" s="185"/>
    </row>
    <row r="228" spans="1:5" ht="21.75" customHeight="1">
      <c r="A228" s="186"/>
      <c r="B228" s="184"/>
      <c r="C228" s="184"/>
      <c r="D228" s="185"/>
      <c r="E228" s="185"/>
    </row>
    <row r="229" spans="1:5" ht="21.75" customHeight="1">
      <c r="A229" s="186"/>
      <c r="B229" s="184"/>
      <c r="C229" s="184"/>
      <c r="D229" s="185"/>
      <c r="E229" s="185"/>
    </row>
    <row r="230" spans="1:5" ht="21.75" customHeight="1">
      <c r="A230" s="186"/>
      <c r="B230" s="184"/>
      <c r="C230" s="184"/>
      <c r="D230" s="185"/>
      <c r="E230" s="185"/>
    </row>
    <row r="231" spans="1:5" ht="21.75" customHeight="1">
      <c r="A231" s="186"/>
      <c r="B231" s="184"/>
      <c r="C231" s="184"/>
      <c r="D231" s="185"/>
      <c r="E231" s="185"/>
    </row>
    <row r="232" spans="1:5" ht="21.75" customHeight="1">
      <c r="A232" s="186"/>
      <c r="B232" s="184"/>
      <c r="C232" s="184"/>
      <c r="D232" s="185"/>
      <c r="E232" s="185"/>
    </row>
    <row r="233" spans="1:5" ht="21.75" customHeight="1">
      <c r="A233" s="186"/>
      <c r="B233" s="184"/>
      <c r="C233" s="184"/>
      <c r="D233" s="185"/>
      <c r="E233" s="185"/>
    </row>
    <row r="234" spans="1:5" ht="21.75" customHeight="1">
      <c r="A234" s="186"/>
      <c r="B234" s="184"/>
      <c r="C234" s="184"/>
      <c r="D234" s="185"/>
      <c r="E234" s="185"/>
    </row>
    <row r="235" spans="1:5" ht="21.75" customHeight="1">
      <c r="A235" s="186"/>
      <c r="B235" s="184"/>
      <c r="C235" s="184"/>
      <c r="D235" s="185"/>
      <c r="E235" s="185"/>
    </row>
    <row r="236" spans="1:5" ht="21.75" customHeight="1">
      <c r="A236" s="186"/>
      <c r="B236" s="184"/>
      <c r="C236" s="184"/>
      <c r="D236" s="185"/>
      <c r="E236" s="185"/>
    </row>
    <row r="237" spans="1:5" ht="21.75" customHeight="1">
      <c r="A237" s="186"/>
      <c r="B237" s="184"/>
      <c r="C237" s="184"/>
      <c r="D237" s="185"/>
      <c r="E237" s="185"/>
    </row>
    <row r="238" spans="1:5" ht="21.75" customHeight="1">
      <c r="A238" s="186"/>
      <c r="B238" s="184"/>
      <c r="C238" s="184"/>
      <c r="D238" s="185"/>
      <c r="E238" s="185"/>
    </row>
    <row r="239" spans="1:5" ht="21.75" customHeight="1">
      <c r="A239" s="186"/>
      <c r="B239" s="184"/>
      <c r="C239" s="184"/>
      <c r="D239" s="185"/>
      <c r="E239" s="185"/>
    </row>
    <row r="240" spans="1:5" ht="21.75" customHeight="1">
      <c r="A240" s="186"/>
      <c r="B240" s="184"/>
      <c r="C240" s="184"/>
      <c r="D240" s="185"/>
      <c r="E240" s="185"/>
    </row>
    <row r="241" spans="1:5" ht="21.75" customHeight="1">
      <c r="A241" s="186"/>
      <c r="B241" s="184"/>
      <c r="C241" s="184"/>
      <c r="D241" s="185"/>
      <c r="E241" s="185"/>
    </row>
    <row r="242" spans="1:5" ht="21.75" customHeight="1">
      <c r="A242" s="186"/>
      <c r="B242" s="184"/>
      <c r="C242" s="184"/>
      <c r="D242" s="185"/>
      <c r="E242" s="185"/>
    </row>
    <row r="243" spans="1:5" ht="21.75" customHeight="1">
      <c r="A243" s="186"/>
      <c r="B243" s="184"/>
      <c r="C243" s="184"/>
      <c r="D243" s="185"/>
      <c r="E243" s="185"/>
    </row>
    <row r="244" spans="1:5" ht="21.75" customHeight="1">
      <c r="A244" s="186"/>
      <c r="B244" s="184"/>
      <c r="C244" s="184"/>
      <c r="D244" s="185"/>
      <c r="E244" s="185"/>
    </row>
    <row r="245" spans="1:5" ht="21.75" customHeight="1">
      <c r="A245" s="186"/>
      <c r="B245" s="184"/>
      <c r="C245" s="184"/>
      <c r="D245" s="185"/>
      <c r="E245" s="185"/>
    </row>
    <row r="246" spans="1:5" ht="21.75" customHeight="1">
      <c r="A246" s="186"/>
      <c r="B246" s="184"/>
      <c r="C246" s="184"/>
      <c r="D246" s="185"/>
      <c r="E246" s="185"/>
    </row>
    <row r="247" spans="1:5" ht="21.75" customHeight="1">
      <c r="A247" s="186"/>
      <c r="B247" s="184"/>
      <c r="C247" s="184"/>
      <c r="D247" s="185"/>
      <c r="E247" s="185"/>
    </row>
    <row r="248" spans="1:5" ht="21.75" customHeight="1">
      <c r="A248" s="186"/>
      <c r="B248" s="184"/>
      <c r="C248" s="184"/>
      <c r="D248" s="185"/>
      <c r="E248" s="185"/>
    </row>
    <row r="249" spans="1:5" ht="21.75" customHeight="1">
      <c r="A249" s="186"/>
      <c r="B249" s="184"/>
      <c r="C249" s="184"/>
      <c r="D249" s="185"/>
      <c r="E249" s="185"/>
    </row>
    <row r="250" spans="1:5" ht="21.75" customHeight="1">
      <c r="A250" s="186"/>
      <c r="B250" s="184"/>
      <c r="C250" s="184"/>
      <c r="D250" s="185"/>
      <c r="E250" s="185"/>
    </row>
    <row r="251" spans="1:5" ht="21.75" customHeight="1">
      <c r="A251" s="186"/>
      <c r="B251" s="184"/>
      <c r="C251" s="184"/>
      <c r="D251" s="185"/>
      <c r="E251" s="185"/>
    </row>
    <row r="252" spans="1:5" ht="21.75" customHeight="1">
      <c r="A252" s="186"/>
      <c r="B252" s="184"/>
      <c r="C252" s="184"/>
      <c r="D252" s="185"/>
      <c r="E252" s="185"/>
    </row>
    <row r="253" spans="1:5" ht="21.75" customHeight="1">
      <c r="A253" s="186"/>
      <c r="B253" s="184"/>
      <c r="C253" s="184"/>
      <c r="D253" s="185"/>
      <c r="E253" s="185"/>
    </row>
    <row r="254" spans="1:5" ht="21.75" customHeight="1">
      <c r="A254" s="186"/>
      <c r="B254" s="184"/>
      <c r="C254" s="184"/>
      <c r="D254" s="185"/>
      <c r="E254" s="185"/>
    </row>
    <row r="255" spans="1:5" ht="21.75" customHeight="1">
      <c r="A255" s="186"/>
      <c r="B255" s="184"/>
      <c r="C255" s="184"/>
      <c r="D255" s="185"/>
      <c r="E255" s="185"/>
    </row>
    <row r="256" spans="1:5" ht="21.75" customHeight="1">
      <c r="A256" s="186"/>
      <c r="B256" s="184"/>
      <c r="C256" s="184"/>
      <c r="D256" s="185"/>
      <c r="E256" s="185"/>
    </row>
    <row r="257" spans="1:5" ht="21.75" customHeight="1">
      <c r="A257" s="186"/>
      <c r="B257" s="184"/>
      <c r="C257" s="184"/>
      <c r="D257" s="185"/>
      <c r="E257" s="185"/>
    </row>
    <row r="258" spans="1:5" ht="21.75" customHeight="1">
      <c r="A258" s="186"/>
      <c r="B258" s="184"/>
      <c r="C258" s="184"/>
      <c r="D258" s="185"/>
      <c r="E258" s="185"/>
    </row>
    <row r="259" spans="1:5" ht="21.75" customHeight="1">
      <c r="A259" s="186"/>
      <c r="B259" s="184"/>
      <c r="C259" s="184"/>
      <c r="D259" s="185"/>
      <c r="E259" s="185"/>
    </row>
    <row r="260" spans="1:5" ht="21.75" customHeight="1">
      <c r="A260" s="186"/>
      <c r="B260" s="184"/>
      <c r="C260" s="184"/>
      <c r="D260" s="185"/>
      <c r="E260" s="185"/>
    </row>
    <row r="261" spans="1:5" ht="21.75" customHeight="1">
      <c r="A261" s="186"/>
      <c r="B261" s="184"/>
      <c r="C261" s="184"/>
      <c r="D261" s="185"/>
      <c r="E261" s="185"/>
    </row>
    <row r="262" spans="1:5" ht="21.75" customHeight="1">
      <c r="A262" s="186"/>
      <c r="B262" s="184"/>
      <c r="C262" s="184"/>
      <c r="D262" s="185"/>
      <c r="E262" s="185"/>
    </row>
    <row r="263" spans="1:5" ht="21.75" customHeight="1">
      <c r="A263" s="186"/>
      <c r="B263" s="184"/>
      <c r="C263" s="184"/>
      <c r="D263" s="185"/>
      <c r="E263" s="185"/>
    </row>
    <row r="264" spans="1:5" ht="21.75" customHeight="1">
      <c r="A264" s="186"/>
      <c r="B264" s="184"/>
      <c r="C264" s="184"/>
      <c r="D264" s="185"/>
      <c r="E264" s="185"/>
    </row>
    <row r="265" spans="1:5" ht="21.75" customHeight="1">
      <c r="A265" s="186"/>
      <c r="B265" s="184"/>
      <c r="C265" s="184"/>
      <c r="D265" s="185"/>
      <c r="E265" s="185"/>
    </row>
    <row r="266" spans="1:5" ht="21.75" customHeight="1">
      <c r="A266" s="186"/>
      <c r="B266" s="184"/>
      <c r="C266" s="184"/>
      <c r="D266" s="185"/>
      <c r="E266" s="185"/>
    </row>
    <row r="267" spans="1:5" ht="21.75" customHeight="1">
      <c r="A267" s="186"/>
      <c r="B267" s="184"/>
      <c r="C267" s="184"/>
      <c r="D267" s="185"/>
      <c r="E267" s="185"/>
    </row>
    <row r="268" spans="1:5" ht="21.75" customHeight="1">
      <c r="A268" s="186"/>
      <c r="B268" s="184"/>
      <c r="C268" s="184"/>
      <c r="D268" s="185"/>
      <c r="E268" s="185"/>
    </row>
    <row r="269" spans="1:5" ht="21.75" customHeight="1">
      <c r="A269" s="186"/>
      <c r="B269" s="184"/>
      <c r="C269" s="184"/>
      <c r="D269" s="185"/>
      <c r="E269" s="185"/>
    </row>
    <row r="270" spans="1:5" ht="21.75" customHeight="1">
      <c r="A270" s="186"/>
      <c r="B270" s="184"/>
      <c r="C270" s="184"/>
      <c r="D270" s="185"/>
      <c r="E270" s="185"/>
    </row>
    <row r="271" spans="1:5" ht="21.75" customHeight="1">
      <c r="A271" s="186"/>
      <c r="B271" s="184"/>
      <c r="C271" s="184"/>
      <c r="D271" s="185"/>
      <c r="E271" s="185"/>
    </row>
    <row r="272" spans="1:5" ht="21.75" customHeight="1">
      <c r="A272" s="186"/>
      <c r="B272" s="184"/>
      <c r="C272" s="184"/>
      <c r="D272" s="185"/>
      <c r="E272" s="185"/>
    </row>
    <row r="273" spans="1:5" ht="21.75" customHeight="1">
      <c r="A273" s="186"/>
      <c r="B273" s="184"/>
      <c r="C273" s="184"/>
      <c r="D273" s="185"/>
      <c r="E273" s="185"/>
    </row>
    <row r="274" spans="1:5" ht="21.75" customHeight="1">
      <c r="A274" s="186"/>
      <c r="B274" s="184"/>
      <c r="C274" s="184"/>
      <c r="D274" s="185"/>
      <c r="E274" s="185"/>
    </row>
    <row r="275" spans="1:5" ht="21.75" customHeight="1">
      <c r="A275" s="186"/>
      <c r="B275" s="184"/>
      <c r="C275" s="184"/>
      <c r="D275" s="185"/>
      <c r="E275" s="185"/>
    </row>
    <row r="276" spans="1:5" ht="21.75" customHeight="1">
      <c r="A276" s="186"/>
      <c r="B276" s="184"/>
      <c r="C276" s="184"/>
      <c r="D276" s="185"/>
      <c r="E276" s="185"/>
    </row>
    <row r="277" spans="1:5" ht="21.75" customHeight="1">
      <c r="A277" s="186"/>
      <c r="B277" s="184"/>
      <c r="C277" s="184"/>
      <c r="D277" s="185"/>
      <c r="E277" s="185"/>
    </row>
    <row r="278" spans="1:5" ht="21.75" customHeight="1">
      <c r="A278" s="186"/>
      <c r="B278" s="184"/>
      <c r="C278" s="184"/>
      <c r="D278" s="185"/>
      <c r="E278" s="185"/>
    </row>
    <row r="279" spans="1:5" ht="21.75" customHeight="1">
      <c r="A279" s="186"/>
      <c r="B279" s="184"/>
      <c r="C279" s="184"/>
      <c r="D279" s="185"/>
      <c r="E279" s="185"/>
    </row>
    <row r="280" spans="1:5" ht="21.75" customHeight="1">
      <c r="A280" s="186"/>
      <c r="B280" s="184"/>
      <c r="C280" s="184"/>
      <c r="D280" s="185"/>
      <c r="E280" s="185"/>
    </row>
    <row r="281" spans="1:5" ht="21.75" customHeight="1">
      <c r="A281" s="186"/>
      <c r="B281" s="184"/>
      <c r="C281" s="184"/>
      <c r="D281" s="185"/>
      <c r="E281" s="185"/>
    </row>
    <row r="282" spans="1:5" ht="21.75" customHeight="1">
      <c r="A282" s="186"/>
      <c r="B282" s="184"/>
      <c r="C282" s="184"/>
      <c r="D282" s="185"/>
      <c r="E282" s="185"/>
    </row>
    <row r="283" spans="1:5" ht="21.75" customHeight="1">
      <c r="A283" s="186"/>
      <c r="B283" s="184"/>
      <c r="C283" s="184"/>
      <c r="D283" s="185"/>
      <c r="E283" s="185"/>
    </row>
    <row r="284" spans="1:5" ht="21.75" customHeight="1">
      <c r="A284" s="186"/>
      <c r="B284" s="184"/>
      <c r="C284" s="184"/>
      <c r="D284" s="185"/>
      <c r="E284" s="185"/>
    </row>
    <row r="285" spans="1:5" ht="21.75" customHeight="1">
      <c r="A285" s="186"/>
      <c r="B285" s="184"/>
      <c r="C285" s="184"/>
      <c r="D285" s="185"/>
      <c r="E285" s="185"/>
    </row>
    <row r="286" spans="1:5" ht="21.75" customHeight="1">
      <c r="A286" s="186"/>
      <c r="B286" s="184"/>
      <c r="C286" s="184"/>
      <c r="D286" s="185"/>
      <c r="E286" s="185"/>
    </row>
    <row r="287" spans="1:5" ht="21.75" customHeight="1">
      <c r="A287" s="186"/>
      <c r="B287" s="184"/>
      <c r="C287" s="184"/>
      <c r="D287" s="185"/>
      <c r="E287" s="185"/>
    </row>
    <row r="288" spans="1:5" ht="21.75" customHeight="1">
      <c r="A288" s="186"/>
      <c r="B288" s="184"/>
      <c r="C288" s="184"/>
      <c r="D288" s="185"/>
      <c r="E288" s="185"/>
    </row>
    <row r="289" spans="1:5" ht="21.75" customHeight="1">
      <c r="A289" s="186"/>
      <c r="B289" s="184"/>
      <c r="C289" s="184"/>
      <c r="D289" s="185"/>
      <c r="E289" s="185"/>
    </row>
    <row r="290" spans="1:5" ht="21.75" customHeight="1">
      <c r="A290" s="186"/>
      <c r="B290" s="184"/>
      <c r="C290" s="184"/>
      <c r="D290" s="185"/>
      <c r="E290" s="185"/>
    </row>
    <row r="291" spans="1:5" ht="21.75" customHeight="1">
      <c r="A291" s="186"/>
      <c r="B291" s="184"/>
      <c r="C291" s="184"/>
      <c r="D291" s="185"/>
      <c r="E291" s="185"/>
    </row>
    <row r="292" spans="1:5" ht="21.75" customHeight="1">
      <c r="A292" s="186"/>
      <c r="B292" s="184"/>
      <c r="C292" s="184"/>
      <c r="D292" s="185"/>
      <c r="E292" s="185"/>
    </row>
    <row r="293" spans="1:5" ht="21.75" customHeight="1">
      <c r="A293" s="186"/>
      <c r="B293" s="184"/>
      <c r="C293" s="184"/>
      <c r="D293" s="185"/>
      <c r="E293" s="185"/>
    </row>
    <row r="294" spans="1:5" ht="21.75" customHeight="1">
      <c r="A294" s="186"/>
      <c r="B294" s="184"/>
      <c r="C294" s="184"/>
      <c r="D294" s="185"/>
      <c r="E294" s="185"/>
    </row>
    <row r="295" spans="1:5" ht="21.75" customHeight="1">
      <c r="A295" s="186"/>
      <c r="B295" s="184"/>
      <c r="C295" s="184"/>
      <c r="D295" s="185"/>
      <c r="E295" s="185"/>
    </row>
    <row r="296" spans="1:5" ht="21.75" customHeight="1">
      <c r="A296" s="186"/>
      <c r="B296" s="184"/>
      <c r="C296" s="184"/>
      <c r="D296" s="185"/>
      <c r="E296" s="185"/>
    </row>
    <row r="297" spans="1:5" ht="21.75" customHeight="1">
      <c r="A297" s="186"/>
      <c r="B297" s="184"/>
      <c r="C297" s="184"/>
      <c r="D297" s="185"/>
      <c r="E297" s="185"/>
    </row>
    <row r="298" spans="1:5" ht="21.75" customHeight="1">
      <c r="A298" s="186"/>
      <c r="B298" s="184"/>
      <c r="C298" s="184"/>
      <c r="D298" s="185"/>
      <c r="E298" s="185"/>
    </row>
    <row r="299" spans="1:5" ht="21.75" customHeight="1">
      <c r="A299" s="186"/>
      <c r="B299" s="184"/>
      <c r="C299" s="184"/>
      <c r="D299" s="185"/>
      <c r="E299" s="185"/>
    </row>
    <row r="300" spans="1:5" ht="21.75" customHeight="1">
      <c r="A300" s="186"/>
      <c r="B300" s="184"/>
      <c r="C300" s="184"/>
      <c r="D300" s="185"/>
      <c r="E300" s="185"/>
    </row>
    <row r="301" spans="1:5" ht="21.75" customHeight="1">
      <c r="A301" s="186"/>
      <c r="B301" s="184"/>
      <c r="C301" s="184"/>
      <c r="D301" s="185"/>
      <c r="E301" s="185"/>
    </row>
    <row r="302" spans="1:5" ht="21.75" customHeight="1">
      <c r="A302" s="186"/>
      <c r="B302" s="184"/>
      <c r="C302" s="184"/>
      <c r="D302" s="185"/>
      <c r="E302" s="185"/>
    </row>
    <row r="303" spans="1:5" ht="21.75" customHeight="1">
      <c r="A303" s="186"/>
      <c r="B303" s="184"/>
      <c r="C303" s="184"/>
      <c r="D303" s="185"/>
      <c r="E303" s="185"/>
    </row>
    <row r="304" spans="1:5" ht="21.75" customHeight="1">
      <c r="A304" s="186"/>
      <c r="B304" s="184"/>
      <c r="C304" s="184"/>
      <c r="D304" s="185"/>
      <c r="E304" s="185"/>
    </row>
    <row r="305" spans="1:5" ht="21.75" customHeight="1">
      <c r="A305" s="186"/>
      <c r="B305" s="184"/>
      <c r="C305" s="184"/>
      <c r="D305" s="185"/>
      <c r="E305" s="185"/>
    </row>
    <row r="306" spans="1:5" ht="21.75" customHeight="1">
      <c r="A306" s="186"/>
      <c r="B306" s="184"/>
      <c r="C306" s="184"/>
      <c r="D306" s="185"/>
      <c r="E306" s="185"/>
    </row>
    <row r="307" spans="1:5" ht="21.75" customHeight="1">
      <c r="A307" s="186"/>
      <c r="B307" s="184"/>
      <c r="C307" s="184"/>
      <c r="D307" s="185"/>
      <c r="E307" s="185"/>
    </row>
    <row r="308" spans="1:5" ht="21.75" customHeight="1">
      <c r="A308" s="186"/>
      <c r="B308" s="184"/>
      <c r="C308" s="184"/>
      <c r="D308" s="185"/>
      <c r="E308" s="185"/>
    </row>
    <row r="309" spans="1:5" ht="21.75" customHeight="1">
      <c r="A309" s="186"/>
      <c r="B309" s="184"/>
      <c r="C309" s="184"/>
      <c r="D309" s="185"/>
      <c r="E309" s="185"/>
    </row>
    <row r="310" spans="1:5" ht="21.75" customHeight="1">
      <c r="A310" s="186"/>
      <c r="B310" s="184"/>
      <c r="C310" s="184"/>
      <c r="D310" s="185"/>
      <c r="E310" s="185"/>
    </row>
    <row r="311" spans="1:5" ht="21.75" customHeight="1">
      <c r="A311" s="186"/>
      <c r="B311" s="184"/>
      <c r="C311" s="184"/>
      <c r="D311" s="185"/>
      <c r="E311" s="185"/>
    </row>
    <row r="312" spans="1:5" ht="21.75" customHeight="1">
      <c r="A312" s="186"/>
      <c r="B312" s="184"/>
      <c r="C312" s="184"/>
      <c r="D312" s="185"/>
      <c r="E312" s="185"/>
    </row>
    <row r="313" spans="1:5" ht="21.75" customHeight="1">
      <c r="A313" s="186"/>
      <c r="B313" s="184"/>
      <c r="C313" s="184"/>
      <c r="D313" s="185"/>
      <c r="E313" s="185"/>
    </row>
    <row r="314" spans="1:5" ht="21.75" customHeight="1">
      <c r="A314" s="186"/>
      <c r="B314" s="184"/>
      <c r="C314" s="184"/>
      <c r="D314" s="185"/>
      <c r="E314" s="185"/>
    </row>
    <row r="315" spans="1:5" ht="21.75" customHeight="1">
      <c r="A315" s="186"/>
      <c r="B315" s="184"/>
      <c r="C315" s="184"/>
      <c r="D315" s="185"/>
      <c r="E315" s="185"/>
    </row>
    <row r="316" spans="1:5" ht="21.75" customHeight="1">
      <c r="A316" s="186"/>
      <c r="B316" s="184"/>
      <c r="C316" s="184"/>
      <c r="D316" s="185"/>
      <c r="E316" s="185"/>
    </row>
    <row r="317" spans="1:5" ht="21.75" customHeight="1">
      <c r="A317" s="186"/>
      <c r="B317" s="184"/>
      <c r="C317" s="184"/>
      <c r="D317" s="185"/>
      <c r="E317" s="185"/>
    </row>
    <row r="318" spans="1:5" ht="21.75" customHeight="1">
      <c r="A318" s="186"/>
      <c r="B318" s="184"/>
      <c r="C318" s="184"/>
      <c r="D318" s="185"/>
      <c r="E318" s="185"/>
    </row>
    <row r="319" spans="1:5" ht="21.75" customHeight="1">
      <c r="A319" s="186"/>
      <c r="B319" s="184"/>
      <c r="C319" s="184"/>
      <c r="D319" s="185"/>
      <c r="E319" s="185"/>
    </row>
    <row r="320" spans="1:5" ht="21.75" customHeight="1">
      <c r="A320" s="186"/>
      <c r="B320" s="184"/>
      <c r="C320" s="184"/>
      <c r="D320" s="185"/>
      <c r="E320" s="185"/>
    </row>
    <row r="321" spans="1:5" ht="21.75" customHeight="1">
      <c r="A321" s="186"/>
      <c r="B321" s="184"/>
      <c r="C321" s="184"/>
      <c r="D321" s="185"/>
      <c r="E321" s="185"/>
    </row>
    <row r="322" spans="1:5" ht="21.75" customHeight="1">
      <c r="A322" s="186"/>
      <c r="B322" s="184"/>
      <c r="C322" s="184"/>
      <c r="D322" s="185"/>
      <c r="E322" s="185"/>
    </row>
    <row r="323" spans="1:5" ht="21.75" customHeight="1">
      <c r="A323" s="186"/>
      <c r="B323" s="184"/>
      <c r="C323" s="184"/>
      <c r="D323" s="185"/>
      <c r="E323" s="185"/>
    </row>
    <row r="324" spans="1:5" ht="21.75" customHeight="1">
      <c r="A324" s="186"/>
      <c r="B324" s="184"/>
      <c r="C324" s="184"/>
      <c r="D324" s="185"/>
      <c r="E324" s="185"/>
    </row>
    <row r="325" spans="1:5" ht="21.75" customHeight="1">
      <c r="A325" s="186"/>
      <c r="B325" s="184"/>
      <c r="C325" s="184"/>
      <c r="D325" s="185"/>
      <c r="E325" s="185"/>
    </row>
    <row r="326" spans="1:5" ht="21.75" customHeight="1">
      <c r="A326" s="186"/>
      <c r="B326" s="184"/>
      <c r="C326" s="184"/>
      <c r="D326" s="185"/>
      <c r="E326" s="185"/>
    </row>
    <row r="327" spans="1:5" ht="21.75" customHeight="1">
      <c r="A327" s="186"/>
      <c r="B327" s="184"/>
      <c r="C327" s="184"/>
      <c r="D327" s="185"/>
      <c r="E327" s="185"/>
    </row>
    <row r="328" spans="1:5" ht="21.75" customHeight="1">
      <c r="A328" s="186"/>
      <c r="B328" s="184"/>
      <c r="C328" s="184"/>
      <c r="D328" s="185"/>
      <c r="E328" s="185"/>
    </row>
    <row r="329" spans="1:5" ht="21.75" customHeight="1">
      <c r="A329" s="186"/>
      <c r="B329" s="184"/>
      <c r="C329" s="184"/>
      <c r="D329" s="185"/>
      <c r="E329" s="185"/>
    </row>
    <row r="330" spans="1:5" ht="21.75" customHeight="1">
      <c r="A330" s="186"/>
      <c r="B330" s="184"/>
      <c r="C330" s="184"/>
      <c r="D330" s="185"/>
      <c r="E330" s="185"/>
    </row>
    <row r="331" spans="1:5" ht="21.75" customHeight="1">
      <c r="A331" s="186"/>
      <c r="B331" s="184"/>
      <c r="C331" s="184"/>
      <c r="D331" s="185"/>
      <c r="E331" s="185"/>
    </row>
    <row r="332" spans="1:5" ht="21.75" customHeight="1">
      <c r="A332" s="186"/>
      <c r="B332" s="184"/>
      <c r="C332" s="184"/>
      <c r="D332" s="185"/>
      <c r="E332" s="185"/>
    </row>
    <row r="333" spans="1:5" ht="21.75" customHeight="1">
      <c r="A333" s="186"/>
      <c r="B333" s="184"/>
      <c r="C333" s="184"/>
      <c r="D333" s="185"/>
      <c r="E333" s="185"/>
    </row>
    <row r="334" spans="1:5" ht="21.75" customHeight="1">
      <c r="A334" s="186"/>
      <c r="B334" s="184"/>
      <c r="C334" s="184"/>
      <c r="D334" s="185"/>
      <c r="E334" s="185"/>
    </row>
    <row r="335" spans="1:5" ht="21.75" customHeight="1">
      <c r="A335" s="186"/>
      <c r="B335" s="184"/>
      <c r="C335" s="184"/>
      <c r="D335" s="185"/>
      <c r="E335" s="185"/>
    </row>
    <row r="336" spans="1:5" ht="21.75" customHeight="1">
      <c r="A336" s="186"/>
      <c r="B336" s="184"/>
      <c r="C336" s="184"/>
      <c r="D336" s="185"/>
      <c r="E336" s="185"/>
    </row>
    <row r="337" spans="1:5" ht="21.75" customHeight="1">
      <c r="A337" s="186"/>
      <c r="B337" s="184"/>
      <c r="C337" s="184"/>
      <c r="D337" s="185"/>
      <c r="E337" s="185"/>
    </row>
    <row r="338" spans="1:5" ht="21.75" customHeight="1">
      <c r="A338" s="186"/>
      <c r="B338" s="184"/>
      <c r="C338" s="184"/>
      <c r="D338" s="185"/>
      <c r="E338" s="185"/>
    </row>
    <row r="339" spans="1:5" ht="21.75" customHeight="1">
      <c r="A339" s="186"/>
      <c r="B339" s="184"/>
      <c r="C339" s="184"/>
      <c r="D339" s="185"/>
      <c r="E339" s="185"/>
    </row>
    <row r="340" spans="1:5" ht="21.75" customHeight="1">
      <c r="A340" s="186"/>
      <c r="B340" s="184"/>
      <c r="C340" s="184"/>
      <c r="D340" s="185"/>
      <c r="E340" s="185"/>
    </row>
    <row r="341" spans="1:5" ht="21.75" customHeight="1">
      <c r="A341" s="186"/>
      <c r="B341" s="184"/>
      <c r="C341" s="184"/>
      <c r="D341" s="185"/>
      <c r="E341" s="185"/>
    </row>
    <row r="342" spans="1:5" ht="21.75" customHeight="1">
      <c r="A342" s="186"/>
      <c r="B342" s="184"/>
      <c r="C342" s="184"/>
      <c r="D342" s="185"/>
      <c r="E342" s="185"/>
    </row>
    <row r="343" spans="1:5" ht="21.75" customHeight="1">
      <c r="A343" s="186"/>
      <c r="B343" s="184"/>
      <c r="C343" s="184"/>
      <c r="D343" s="185"/>
      <c r="E343" s="185"/>
    </row>
    <row r="344" spans="1:5" ht="21.75" customHeight="1">
      <c r="A344" s="186"/>
      <c r="B344" s="184"/>
      <c r="C344" s="184"/>
      <c r="D344" s="185"/>
      <c r="E344" s="185"/>
    </row>
    <row r="345" spans="1:5" ht="21.75" customHeight="1">
      <c r="A345" s="186"/>
      <c r="B345" s="184"/>
      <c r="C345" s="184"/>
      <c r="D345" s="185"/>
      <c r="E345" s="185"/>
    </row>
    <row r="346" spans="1:5" ht="21.75" customHeight="1">
      <c r="A346" s="186"/>
      <c r="B346" s="184"/>
      <c r="C346" s="184"/>
      <c r="D346" s="185"/>
      <c r="E346" s="185"/>
    </row>
    <row r="347" spans="1:5" ht="21.75" customHeight="1">
      <c r="A347" s="186"/>
      <c r="B347" s="184"/>
      <c r="C347" s="184"/>
      <c r="D347" s="185"/>
      <c r="E347" s="185"/>
    </row>
    <row r="348" spans="1:5" ht="21.75" customHeight="1">
      <c r="A348" s="186"/>
      <c r="B348" s="184"/>
      <c r="C348" s="184"/>
      <c r="D348" s="185"/>
      <c r="E348" s="185"/>
    </row>
    <row r="349" spans="1:5" ht="21.75" customHeight="1">
      <c r="A349" s="186"/>
      <c r="B349" s="184"/>
      <c r="C349" s="184"/>
      <c r="D349" s="185"/>
      <c r="E349" s="185"/>
    </row>
    <row r="350" spans="1:5" ht="21.75" customHeight="1">
      <c r="A350" s="186"/>
      <c r="B350" s="184"/>
      <c r="C350" s="184"/>
      <c r="D350" s="185"/>
      <c r="E350" s="185"/>
    </row>
    <row r="351" spans="1:5" ht="21.75" customHeight="1">
      <c r="A351" s="186"/>
      <c r="B351" s="184"/>
      <c r="C351" s="184"/>
      <c r="D351" s="185"/>
      <c r="E351" s="185"/>
    </row>
    <row r="352" spans="1:5" ht="21.75" customHeight="1">
      <c r="A352" s="186"/>
      <c r="B352" s="184"/>
      <c r="C352" s="184"/>
      <c r="D352" s="185"/>
      <c r="E352" s="185"/>
    </row>
    <row r="353" spans="1:5" ht="21.75" customHeight="1">
      <c r="A353" s="186"/>
      <c r="B353" s="184"/>
      <c r="C353" s="184"/>
      <c r="D353" s="185"/>
      <c r="E353" s="185"/>
    </row>
    <row r="354" spans="1:5" ht="21.75" customHeight="1">
      <c r="A354" s="186"/>
      <c r="B354" s="184"/>
      <c r="C354" s="184"/>
      <c r="D354" s="185"/>
      <c r="E354" s="185"/>
    </row>
    <row r="355" spans="1:5" ht="21.75" customHeight="1">
      <c r="A355" s="186"/>
      <c r="B355" s="184"/>
      <c r="C355" s="184"/>
      <c r="D355" s="185"/>
      <c r="E355" s="185"/>
    </row>
    <row r="356" spans="1:5" ht="21.75" customHeight="1">
      <c r="A356" s="186"/>
      <c r="B356" s="184"/>
      <c r="C356" s="184"/>
      <c r="D356" s="185"/>
      <c r="E356" s="185"/>
    </row>
    <row r="357" spans="1:5" ht="21.75" customHeight="1">
      <c r="A357" s="186"/>
      <c r="B357" s="184"/>
      <c r="C357" s="184"/>
      <c r="D357" s="185"/>
      <c r="E357" s="185"/>
    </row>
    <row r="358" spans="1:5" ht="21.75" customHeight="1">
      <c r="A358" s="186"/>
      <c r="B358" s="184"/>
      <c r="C358" s="184"/>
      <c r="D358" s="185"/>
      <c r="E358" s="185"/>
    </row>
    <row r="359" spans="1:5" ht="21.75" customHeight="1">
      <c r="A359" s="186"/>
      <c r="B359" s="184"/>
      <c r="C359" s="184"/>
      <c r="D359" s="185"/>
      <c r="E359" s="185"/>
    </row>
    <row r="360" spans="1:5" ht="21.75" customHeight="1">
      <c r="A360" s="186"/>
      <c r="B360" s="184"/>
      <c r="C360" s="184"/>
      <c r="D360" s="185"/>
      <c r="E360" s="185"/>
    </row>
    <row r="361" spans="1:5" ht="21.75" customHeight="1">
      <c r="A361" s="186"/>
      <c r="B361" s="184"/>
      <c r="C361" s="184"/>
      <c r="D361" s="185"/>
      <c r="E361" s="185"/>
    </row>
    <row r="362" spans="1:5" ht="21.75" customHeight="1">
      <c r="A362" s="186"/>
      <c r="B362" s="184"/>
      <c r="C362" s="184"/>
      <c r="D362" s="185"/>
      <c r="E362" s="185"/>
    </row>
    <row r="363" spans="1:5" ht="21.75" customHeight="1">
      <c r="A363" s="186"/>
      <c r="B363" s="184"/>
      <c r="C363" s="184"/>
      <c r="D363" s="185"/>
      <c r="E363" s="185"/>
    </row>
    <row r="364" spans="1:5" ht="21.75" customHeight="1">
      <c r="A364" s="186"/>
      <c r="B364" s="184"/>
      <c r="C364" s="184"/>
      <c r="D364" s="185"/>
      <c r="E364" s="185"/>
    </row>
    <row r="365" spans="1:5" ht="21.75" customHeight="1">
      <c r="A365" s="186"/>
      <c r="B365" s="184"/>
      <c r="C365" s="184"/>
      <c r="D365" s="185"/>
      <c r="E365" s="185"/>
    </row>
    <row r="366" spans="1:5" ht="21.75" customHeight="1">
      <c r="A366" s="186"/>
      <c r="B366" s="184"/>
      <c r="C366" s="184"/>
      <c r="D366" s="185"/>
      <c r="E366" s="185"/>
    </row>
    <row r="367" spans="1:5" ht="21.75" customHeight="1">
      <c r="A367" s="186"/>
      <c r="B367" s="184"/>
      <c r="C367" s="184"/>
      <c r="D367" s="185"/>
      <c r="E367" s="185"/>
    </row>
    <row r="368" spans="1:5" ht="21.75" customHeight="1">
      <c r="A368" s="186"/>
      <c r="B368" s="184"/>
      <c r="C368" s="184"/>
      <c r="D368" s="185"/>
      <c r="E368" s="185"/>
    </row>
    <row r="369" spans="1:5" ht="21.75" customHeight="1">
      <c r="A369" s="186"/>
      <c r="B369" s="184"/>
      <c r="C369" s="184"/>
      <c r="D369" s="185"/>
      <c r="E369" s="185"/>
    </row>
    <row r="370" spans="1:5" ht="21.75" customHeight="1">
      <c r="A370" s="186"/>
      <c r="B370" s="184"/>
      <c r="C370" s="184"/>
      <c r="D370" s="185"/>
      <c r="E370" s="185"/>
    </row>
    <row r="371" spans="1:5" ht="21.75" customHeight="1">
      <c r="A371" s="186"/>
      <c r="B371" s="184"/>
      <c r="C371" s="184"/>
      <c r="D371" s="185"/>
      <c r="E371" s="185"/>
    </row>
    <row r="372" spans="1:5" ht="21.75" customHeight="1">
      <c r="A372" s="186"/>
      <c r="B372" s="184"/>
      <c r="C372" s="184"/>
      <c r="D372" s="185"/>
      <c r="E372" s="185"/>
    </row>
    <row r="373" spans="1:5" ht="21.75" customHeight="1">
      <c r="A373" s="186"/>
      <c r="B373" s="184"/>
      <c r="C373" s="184"/>
      <c r="D373" s="185"/>
      <c r="E373" s="185"/>
    </row>
    <row r="374" spans="1:5" ht="21.75" customHeight="1">
      <c r="A374" s="186"/>
      <c r="B374" s="184"/>
      <c r="C374" s="184"/>
      <c r="D374" s="185"/>
      <c r="E374" s="185"/>
    </row>
    <row r="375" spans="1:5" ht="21.75" customHeight="1">
      <c r="A375" s="186"/>
      <c r="B375" s="184"/>
      <c r="C375" s="184"/>
      <c r="D375" s="185"/>
      <c r="E375" s="185"/>
    </row>
    <row r="376" spans="1:5" ht="21.75" customHeight="1">
      <c r="A376" s="186"/>
      <c r="B376" s="184"/>
      <c r="C376" s="184"/>
      <c r="D376" s="185"/>
      <c r="E376" s="185"/>
    </row>
    <row r="377" spans="1:5" ht="21.75" customHeight="1">
      <c r="A377" s="186"/>
      <c r="B377" s="184"/>
      <c r="C377" s="184"/>
      <c r="D377" s="185"/>
      <c r="E377" s="185"/>
    </row>
    <row r="378" spans="1:5" ht="21.75" customHeight="1">
      <c r="A378" s="186"/>
      <c r="B378" s="184"/>
      <c r="C378" s="184"/>
      <c r="D378" s="185"/>
      <c r="E378" s="185"/>
    </row>
    <row r="379" spans="1:5" ht="21.75" customHeight="1">
      <c r="A379" s="186"/>
      <c r="B379" s="184"/>
      <c r="C379" s="184"/>
      <c r="D379" s="185"/>
      <c r="E379" s="185"/>
    </row>
    <row r="380" spans="1:5" ht="21.75" customHeight="1">
      <c r="A380" s="186"/>
      <c r="B380" s="184"/>
      <c r="C380" s="184"/>
      <c r="D380" s="185"/>
      <c r="E380" s="185"/>
    </row>
    <row r="381" spans="1:5" ht="21.75" customHeight="1">
      <c r="A381" s="186"/>
      <c r="B381" s="184"/>
      <c r="C381" s="184"/>
      <c r="D381" s="185"/>
      <c r="E381" s="185"/>
    </row>
    <row r="382" spans="1:5" ht="21.75" customHeight="1">
      <c r="A382" s="186"/>
      <c r="B382" s="184"/>
      <c r="C382" s="184"/>
      <c r="D382" s="185"/>
      <c r="E382" s="185"/>
    </row>
    <row r="383" spans="1:5" ht="21.75" customHeight="1">
      <c r="A383" s="186"/>
      <c r="B383" s="184"/>
      <c r="C383" s="184"/>
      <c r="D383" s="185"/>
      <c r="E383" s="185"/>
    </row>
    <row r="384" spans="1:5" ht="21.75" customHeight="1">
      <c r="A384" s="186"/>
      <c r="B384" s="184"/>
      <c r="C384" s="184"/>
      <c r="D384" s="185"/>
      <c r="E384" s="185"/>
    </row>
    <row r="385" spans="1:5" ht="21.75" customHeight="1">
      <c r="A385" s="186"/>
      <c r="B385" s="184"/>
      <c r="C385" s="184"/>
      <c r="D385" s="185"/>
      <c r="E385" s="185"/>
    </row>
    <row r="386" spans="1:5" ht="21.75" customHeight="1">
      <c r="A386" s="186"/>
      <c r="B386" s="184"/>
      <c r="C386" s="184"/>
      <c r="D386" s="185"/>
      <c r="E386" s="185"/>
    </row>
    <row r="387" spans="1:5" ht="21.75" customHeight="1">
      <c r="A387" s="186"/>
      <c r="B387" s="184"/>
      <c r="C387" s="184"/>
      <c r="D387" s="185"/>
      <c r="E387" s="185"/>
    </row>
    <row r="388" spans="1:5" ht="21.75" customHeight="1">
      <c r="A388" s="186"/>
      <c r="B388" s="184"/>
      <c r="C388" s="184"/>
      <c r="D388" s="185"/>
      <c r="E388" s="185"/>
    </row>
    <row r="389" spans="1:5" ht="21.75" customHeight="1">
      <c r="A389" s="186"/>
      <c r="B389" s="184"/>
      <c r="C389" s="184"/>
      <c r="D389" s="185"/>
      <c r="E389" s="185"/>
    </row>
    <row r="390" spans="1:5" ht="21.75" customHeight="1">
      <c r="A390" s="186"/>
      <c r="B390" s="184"/>
      <c r="C390" s="184"/>
      <c r="D390" s="185"/>
      <c r="E390" s="185"/>
    </row>
    <row r="391" spans="1:5" ht="21.75" customHeight="1">
      <c r="A391" s="186"/>
      <c r="B391" s="184"/>
      <c r="C391" s="184"/>
      <c r="D391" s="185"/>
      <c r="E391" s="185"/>
    </row>
    <row r="392" spans="1:5" ht="21.75" customHeight="1">
      <c r="A392" s="186"/>
      <c r="B392" s="184"/>
      <c r="C392" s="184"/>
      <c r="D392" s="185"/>
      <c r="E392" s="185"/>
    </row>
    <row r="393" spans="1:5" ht="21.75" customHeight="1">
      <c r="A393" s="186"/>
      <c r="B393" s="184"/>
      <c r="C393" s="184"/>
      <c r="D393" s="185"/>
      <c r="E393" s="185"/>
    </row>
    <row r="394" spans="1:5" ht="21.75" customHeight="1">
      <c r="A394" s="186"/>
      <c r="B394" s="184"/>
      <c r="C394" s="184"/>
      <c r="D394" s="185"/>
      <c r="E394" s="185"/>
    </row>
    <row r="395" spans="1:5" ht="21.75" customHeight="1">
      <c r="A395" s="186"/>
      <c r="B395" s="184"/>
      <c r="C395" s="184"/>
      <c r="D395" s="185"/>
      <c r="E395" s="185"/>
    </row>
    <row r="396" spans="1:5" ht="21.75" customHeight="1">
      <c r="A396" s="186"/>
      <c r="B396" s="184"/>
      <c r="C396" s="184"/>
      <c r="D396" s="185"/>
      <c r="E396" s="185"/>
    </row>
    <row r="397" spans="1:5" ht="21.75" customHeight="1">
      <c r="A397" s="186"/>
      <c r="B397" s="184"/>
      <c r="C397" s="184"/>
      <c r="D397" s="185"/>
      <c r="E397" s="185"/>
    </row>
    <row r="398" spans="1:5" ht="21.75" customHeight="1">
      <c r="A398" s="186"/>
      <c r="B398" s="184"/>
      <c r="C398" s="184"/>
      <c r="D398" s="185"/>
      <c r="E398" s="185"/>
    </row>
    <row r="399" spans="1:5" ht="21.75" customHeight="1">
      <c r="A399" s="186"/>
      <c r="B399" s="184"/>
      <c r="C399" s="184"/>
      <c r="D399" s="185"/>
      <c r="E399" s="185"/>
    </row>
    <row r="400" spans="1:5" ht="21.75" customHeight="1">
      <c r="A400" s="186"/>
      <c r="B400" s="184"/>
      <c r="C400" s="184"/>
      <c r="D400" s="185"/>
      <c r="E400" s="185"/>
    </row>
    <row r="401" spans="1:5" ht="21.75" customHeight="1">
      <c r="A401" s="186"/>
      <c r="B401" s="184"/>
      <c r="C401" s="184"/>
      <c r="D401" s="185"/>
      <c r="E401" s="185"/>
    </row>
    <row r="402" spans="1:5" ht="21.75" customHeight="1">
      <c r="A402" s="186"/>
      <c r="B402" s="184"/>
      <c r="C402" s="184"/>
      <c r="D402" s="185"/>
      <c r="E402" s="185"/>
    </row>
    <row r="403" spans="1:5" ht="21.75" customHeight="1">
      <c r="A403" s="186"/>
      <c r="B403" s="184"/>
      <c r="C403" s="184"/>
      <c r="D403" s="185"/>
      <c r="E403" s="185"/>
    </row>
    <row r="404" spans="1:5" ht="21.75" customHeight="1">
      <c r="A404" s="186"/>
      <c r="B404" s="184"/>
      <c r="C404" s="184"/>
      <c r="D404" s="185"/>
      <c r="E404" s="185"/>
    </row>
    <row r="405" spans="1:5" ht="21.75" customHeight="1">
      <c r="A405" s="186"/>
      <c r="B405" s="184"/>
      <c r="C405" s="184"/>
      <c r="D405" s="185"/>
      <c r="E405" s="185"/>
    </row>
    <row r="406" spans="1:5" ht="21.75" customHeight="1">
      <c r="A406" s="186"/>
      <c r="B406" s="184"/>
      <c r="C406" s="184"/>
      <c r="D406" s="185"/>
      <c r="E406" s="185"/>
    </row>
    <row r="407" spans="1:5" ht="21.75" customHeight="1">
      <c r="A407" s="186"/>
      <c r="B407" s="184"/>
      <c r="C407" s="184"/>
      <c r="D407" s="185"/>
      <c r="E407" s="185"/>
    </row>
    <row r="408" spans="1:5" ht="21.75" customHeight="1">
      <c r="A408" s="186"/>
      <c r="B408" s="184"/>
      <c r="C408" s="184"/>
      <c r="D408" s="185"/>
      <c r="E408" s="185"/>
    </row>
    <row r="409" spans="1:5" ht="21.75" customHeight="1">
      <c r="A409" s="186"/>
      <c r="B409" s="184"/>
      <c r="C409" s="184"/>
      <c r="D409" s="185"/>
      <c r="E409" s="185"/>
    </row>
    <row r="410" spans="1:5" ht="21.75" customHeight="1">
      <c r="A410" s="186"/>
      <c r="B410" s="184"/>
      <c r="C410" s="184"/>
      <c r="D410" s="185"/>
      <c r="E410" s="185"/>
    </row>
    <row r="411" spans="1:5" ht="21.75" customHeight="1">
      <c r="A411" s="186"/>
      <c r="B411" s="184"/>
      <c r="C411" s="184"/>
      <c r="D411" s="185"/>
      <c r="E411" s="185"/>
    </row>
    <row r="412" spans="1:5" ht="21.75" customHeight="1">
      <c r="A412" s="186"/>
      <c r="B412" s="184"/>
      <c r="C412" s="184"/>
      <c r="D412" s="185"/>
      <c r="E412" s="185"/>
    </row>
    <row r="413" spans="1:5" ht="21.75" customHeight="1">
      <c r="A413" s="186"/>
      <c r="B413" s="184"/>
      <c r="C413" s="184"/>
      <c r="D413" s="185"/>
      <c r="E413" s="185"/>
    </row>
    <row r="414" spans="1:5" ht="21.75" customHeight="1">
      <c r="A414" s="186"/>
      <c r="B414" s="184"/>
      <c r="C414" s="184"/>
      <c r="D414" s="185"/>
      <c r="E414" s="185"/>
    </row>
    <row r="415" spans="1:5" ht="21.75" customHeight="1">
      <c r="A415" s="186"/>
      <c r="B415" s="184"/>
      <c r="C415" s="184"/>
      <c r="D415" s="185"/>
      <c r="E415" s="185"/>
    </row>
    <row r="416" spans="1:5" ht="21.75" customHeight="1">
      <c r="A416" s="186"/>
      <c r="B416" s="184"/>
      <c r="C416" s="184"/>
      <c r="D416" s="185"/>
      <c r="E416" s="185"/>
    </row>
    <row r="417" spans="1:5" ht="21.75" customHeight="1">
      <c r="A417" s="186"/>
      <c r="B417" s="184"/>
      <c r="C417" s="184"/>
      <c r="D417" s="185"/>
      <c r="E417" s="185"/>
    </row>
    <row r="418" spans="1:5" ht="21.75" customHeight="1">
      <c r="A418" s="186"/>
      <c r="B418" s="184"/>
      <c r="C418" s="184"/>
      <c r="D418" s="185"/>
      <c r="E418" s="185"/>
    </row>
    <row r="419" spans="1:5" ht="21.75" customHeight="1">
      <c r="A419" s="186"/>
      <c r="B419" s="184"/>
      <c r="C419" s="184"/>
      <c r="D419" s="185"/>
      <c r="E419" s="185"/>
    </row>
    <row r="420" spans="1:5" ht="21.75" customHeight="1">
      <c r="A420" s="186"/>
      <c r="B420" s="184"/>
      <c r="C420" s="184"/>
      <c r="D420" s="185"/>
      <c r="E420" s="185"/>
    </row>
    <row r="421" spans="1:5" ht="21.75" customHeight="1">
      <c r="A421" s="186"/>
      <c r="B421" s="184"/>
      <c r="C421" s="184"/>
      <c r="D421" s="185"/>
      <c r="E421" s="185"/>
    </row>
    <row r="422" spans="1:5" ht="21.75" customHeight="1">
      <c r="A422" s="186"/>
      <c r="B422" s="184"/>
      <c r="C422" s="184"/>
      <c r="D422" s="185"/>
      <c r="E422" s="185"/>
    </row>
    <row r="423" spans="1:5" ht="21.75" customHeight="1">
      <c r="A423" s="186"/>
      <c r="B423" s="184"/>
      <c r="C423" s="184"/>
      <c r="D423" s="185"/>
      <c r="E423" s="185"/>
    </row>
    <row r="424" spans="1:5" ht="21.75" customHeight="1">
      <c r="A424" s="186"/>
      <c r="B424" s="184"/>
      <c r="C424" s="184"/>
      <c r="D424" s="185"/>
      <c r="E424" s="185"/>
    </row>
    <row r="425" spans="1:5" ht="21.75" customHeight="1">
      <c r="A425" s="186"/>
      <c r="B425" s="184"/>
      <c r="C425" s="184"/>
      <c r="D425" s="185"/>
      <c r="E425" s="185"/>
    </row>
    <row r="426" spans="1:5" ht="21.75" customHeight="1">
      <c r="A426" s="186"/>
      <c r="B426" s="184"/>
      <c r="C426" s="184"/>
      <c r="D426" s="185"/>
      <c r="E426" s="185"/>
    </row>
    <row r="427" spans="1:5" ht="21.75" customHeight="1">
      <c r="A427" s="186"/>
      <c r="B427" s="184"/>
      <c r="C427" s="184"/>
      <c r="D427" s="185"/>
      <c r="E427" s="185"/>
    </row>
    <row r="428" spans="1:5" ht="21.75" customHeight="1">
      <c r="A428" s="186"/>
      <c r="B428" s="184"/>
      <c r="C428" s="184"/>
      <c r="D428" s="185"/>
      <c r="E428" s="185"/>
    </row>
    <row r="429" spans="1:5" ht="21.75" customHeight="1">
      <c r="A429" s="186"/>
      <c r="B429" s="184"/>
      <c r="C429" s="184"/>
      <c r="D429" s="185"/>
      <c r="E429" s="185"/>
    </row>
    <row r="430" spans="1:5" ht="21.75" customHeight="1">
      <c r="A430" s="186"/>
      <c r="B430" s="184"/>
      <c r="C430" s="184"/>
      <c r="D430" s="185"/>
      <c r="E430" s="185"/>
    </row>
    <row r="431" spans="1:5" ht="21.75" customHeight="1">
      <c r="A431" s="186"/>
      <c r="B431" s="184"/>
      <c r="C431" s="184"/>
      <c r="D431" s="185"/>
      <c r="E431" s="185"/>
    </row>
    <row r="432" spans="1:5" ht="21.75" customHeight="1">
      <c r="A432" s="186"/>
      <c r="B432" s="184"/>
      <c r="C432" s="184"/>
      <c r="D432" s="185"/>
      <c r="E432" s="185"/>
    </row>
    <row r="433" spans="1:5" ht="21.75" customHeight="1">
      <c r="A433" s="186"/>
      <c r="B433" s="184"/>
      <c r="C433" s="184"/>
      <c r="D433" s="185"/>
      <c r="E433" s="185"/>
    </row>
    <row r="434" spans="1:5" ht="21.75" customHeight="1">
      <c r="A434" s="186"/>
      <c r="B434" s="184"/>
      <c r="C434" s="184"/>
      <c r="D434" s="185"/>
      <c r="E434" s="185"/>
    </row>
    <row r="435" spans="1:5" ht="21.75" customHeight="1">
      <c r="A435" s="186"/>
      <c r="B435" s="184"/>
      <c r="C435" s="184"/>
      <c r="D435" s="185"/>
      <c r="E435" s="185"/>
    </row>
    <row r="436" spans="1:5" ht="21.75" customHeight="1">
      <c r="A436" s="186"/>
      <c r="B436" s="184"/>
      <c r="C436" s="184"/>
      <c r="D436" s="185"/>
      <c r="E436" s="185"/>
    </row>
    <row r="437" spans="1:5" ht="21.75" customHeight="1">
      <c r="A437" s="186"/>
      <c r="B437" s="184"/>
      <c r="C437" s="184"/>
      <c r="D437" s="185"/>
      <c r="E437" s="185"/>
    </row>
    <row r="438" spans="1:5" ht="21.75" customHeight="1">
      <c r="A438" s="186"/>
      <c r="B438" s="184"/>
      <c r="C438" s="184"/>
      <c r="D438" s="185"/>
      <c r="E438" s="185"/>
    </row>
    <row r="439" spans="1:5" ht="21.75" customHeight="1">
      <c r="A439" s="186"/>
      <c r="B439" s="184"/>
      <c r="C439" s="184"/>
      <c r="D439" s="185"/>
      <c r="E439" s="185"/>
    </row>
    <row r="440" spans="1:5" ht="21.75" customHeight="1">
      <c r="A440" s="186"/>
      <c r="B440" s="184"/>
      <c r="C440" s="184"/>
      <c r="D440" s="185"/>
      <c r="E440" s="185"/>
    </row>
    <row r="441" spans="1:5" ht="21.75" customHeight="1">
      <c r="A441" s="186"/>
      <c r="B441" s="184"/>
      <c r="C441" s="184"/>
      <c r="D441" s="185"/>
      <c r="E441" s="185"/>
    </row>
    <row r="442" spans="1:5" ht="21.75" customHeight="1">
      <c r="A442" s="186"/>
      <c r="B442" s="184"/>
      <c r="C442" s="184"/>
      <c r="D442" s="185"/>
      <c r="E442" s="185"/>
    </row>
    <row r="443" spans="1:5" ht="21.75" customHeight="1">
      <c r="A443" s="186"/>
      <c r="B443" s="184"/>
      <c r="C443" s="184"/>
      <c r="D443" s="185"/>
      <c r="E443" s="185"/>
    </row>
    <row r="444" spans="1:5" ht="21.75" customHeight="1">
      <c r="A444" s="186"/>
      <c r="B444" s="184"/>
      <c r="C444" s="184"/>
      <c r="D444" s="185"/>
      <c r="E444" s="185"/>
    </row>
    <row r="445" spans="1:5" ht="21.75" customHeight="1">
      <c r="A445" s="186"/>
      <c r="B445" s="184"/>
      <c r="C445" s="184"/>
      <c r="D445" s="185"/>
      <c r="E445" s="185"/>
    </row>
    <row r="446" spans="1:5" ht="21.75" customHeight="1">
      <c r="A446" s="186"/>
      <c r="B446" s="184"/>
      <c r="C446" s="184"/>
      <c r="D446" s="185"/>
      <c r="E446" s="185"/>
    </row>
    <row r="447" spans="1:5" ht="21.75" customHeight="1">
      <c r="A447" s="186"/>
      <c r="B447" s="184"/>
      <c r="C447" s="184"/>
      <c r="D447" s="185"/>
      <c r="E447" s="185"/>
    </row>
    <row r="448" spans="1:5" ht="21.75" customHeight="1">
      <c r="A448" s="186"/>
      <c r="B448" s="184"/>
      <c r="C448" s="184"/>
      <c r="D448" s="185"/>
      <c r="E448" s="185"/>
    </row>
    <row r="449" spans="1:5" ht="21.75" customHeight="1">
      <c r="A449" s="186"/>
      <c r="B449" s="184"/>
      <c r="C449" s="184"/>
      <c r="D449" s="185"/>
      <c r="E449" s="185"/>
    </row>
    <row r="450" spans="1:5" ht="21.75" customHeight="1">
      <c r="A450" s="186"/>
      <c r="B450" s="184"/>
      <c r="C450" s="184"/>
      <c r="D450" s="185"/>
      <c r="E450" s="185"/>
    </row>
    <row r="451" spans="1:5" ht="21.75" customHeight="1">
      <c r="A451" s="186"/>
      <c r="B451" s="184"/>
      <c r="C451" s="184"/>
      <c r="D451" s="185"/>
      <c r="E451" s="185"/>
    </row>
    <row r="452" spans="1:5" ht="21.75" customHeight="1">
      <c r="A452" s="186"/>
      <c r="B452" s="184"/>
      <c r="C452" s="184"/>
      <c r="D452" s="185"/>
      <c r="E452" s="185"/>
    </row>
    <row r="453" spans="1:5" ht="21.75" customHeight="1">
      <c r="A453" s="186"/>
      <c r="B453" s="184"/>
      <c r="C453" s="184"/>
      <c r="D453" s="185"/>
      <c r="E453" s="185"/>
    </row>
    <row r="454" spans="1:5" ht="21.75" customHeight="1">
      <c r="A454" s="186"/>
      <c r="B454" s="184"/>
      <c r="C454" s="184"/>
      <c r="D454" s="185"/>
      <c r="E454" s="185"/>
    </row>
    <row r="455" spans="1:5" ht="21.75" customHeight="1">
      <c r="A455" s="186"/>
      <c r="B455" s="184"/>
      <c r="C455" s="184"/>
      <c r="D455" s="185"/>
      <c r="E455" s="185"/>
    </row>
    <row r="456" spans="1:5" ht="21.75" customHeight="1">
      <c r="A456" s="186"/>
      <c r="B456" s="184"/>
      <c r="C456" s="184"/>
      <c r="D456" s="185"/>
      <c r="E456" s="185"/>
    </row>
    <row r="457" spans="1:5" ht="21.75" customHeight="1">
      <c r="A457" s="186"/>
      <c r="B457" s="184"/>
      <c r="C457" s="184"/>
      <c r="D457" s="185"/>
      <c r="E457" s="185"/>
    </row>
    <row r="458" spans="1:5" ht="21.75" customHeight="1">
      <c r="A458" s="186"/>
      <c r="B458" s="184"/>
      <c r="C458" s="184"/>
      <c r="D458" s="185"/>
      <c r="E458" s="185"/>
    </row>
    <row r="459" spans="1:5" ht="21.75" customHeight="1">
      <c r="A459" s="186"/>
      <c r="B459" s="184"/>
      <c r="C459" s="184"/>
      <c r="D459" s="185"/>
      <c r="E459" s="185"/>
    </row>
    <row r="460" spans="1:5" ht="21.75" customHeight="1">
      <c r="A460" s="186"/>
      <c r="B460" s="184"/>
      <c r="C460" s="184"/>
      <c r="D460" s="185"/>
      <c r="E460" s="185"/>
    </row>
    <row r="461" spans="1:5" ht="21.75" customHeight="1">
      <c r="A461" s="186"/>
      <c r="B461" s="184"/>
      <c r="C461" s="184"/>
      <c r="D461" s="185"/>
      <c r="E461" s="185"/>
    </row>
    <row r="462" spans="1:5" ht="21.75" customHeight="1">
      <c r="A462" s="186"/>
      <c r="B462" s="184"/>
      <c r="C462" s="184"/>
      <c r="D462" s="185"/>
      <c r="E462" s="185"/>
    </row>
    <row r="463" spans="1:5" ht="21.75" customHeight="1">
      <c r="A463" s="186"/>
      <c r="B463" s="184"/>
      <c r="C463" s="184"/>
      <c r="D463" s="185"/>
      <c r="E463" s="185"/>
    </row>
    <row r="464" spans="1:5" ht="21.75" customHeight="1">
      <c r="A464" s="186"/>
      <c r="B464" s="184"/>
      <c r="C464" s="184"/>
      <c r="D464" s="185"/>
      <c r="E464" s="185"/>
    </row>
    <row r="465" spans="1:5" ht="21.75" customHeight="1">
      <c r="A465" s="186"/>
      <c r="B465" s="184"/>
      <c r="C465" s="184"/>
      <c r="D465" s="185"/>
      <c r="E465" s="185"/>
    </row>
    <row r="466" spans="1:5" ht="21.75" customHeight="1">
      <c r="A466" s="186"/>
      <c r="B466" s="184"/>
      <c r="C466" s="184"/>
      <c r="D466" s="185"/>
      <c r="E466" s="185"/>
    </row>
    <row r="467" spans="1:5" ht="21.75" customHeight="1">
      <c r="A467" s="186"/>
      <c r="B467" s="184"/>
      <c r="C467" s="184"/>
      <c r="D467" s="185"/>
      <c r="E467" s="185"/>
    </row>
    <row r="468" spans="1:5" ht="21.75" customHeight="1">
      <c r="A468" s="186"/>
      <c r="B468" s="184"/>
      <c r="C468" s="184"/>
      <c r="D468" s="185"/>
      <c r="E468" s="185"/>
    </row>
    <row r="469" spans="1:5" ht="21.75" customHeight="1">
      <c r="A469" s="186"/>
      <c r="B469" s="184"/>
      <c r="C469" s="184"/>
      <c r="D469" s="185"/>
      <c r="E469" s="185"/>
    </row>
    <row r="470" spans="1:5" ht="21.75" customHeight="1">
      <c r="A470" s="186"/>
      <c r="B470" s="184"/>
      <c r="C470" s="184"/>
      <c r="D470" s="185"/>
      <c r="E470" s="185"/>
    </row>
    <row r="471" spans="1:5" ht="21.75" customHeight="1">
      <c r="A471" s="186"/>
      <c r="B471" s="184"/>
      <c r="C471" s="184"/>
      <c r="D471" s="185"/>
      <c r="E471" s="185"/>
    </row>
    <row r="472" spans="1:5" ht="21.75" customHeight="1">
      <c r="A472" s="186"/>
      <c r="B472" s="184"/>
      <c r="C472" s="184"/>
      <c r="D472" s="185"/>
      <c r="E472" s="185"/>
    </row>
    <row r="473" spans="1:5" ht="21.75" customHeight="1">
      <c r="A473" s="186"/>
      <c r="B473" s="184"/>
      <c r="C473" s="184"/>
      <c r="D473" s="185"/>
      <c r="E473" s="185"/>
    </row>
    <row r="474" spans="1:5" ht="21.75" customHeight="1">
      <c r="A474" s="186"/>
      <c r="B474" s="184"/>
      <c r="C474" s="184"/>
      <c r="D474" s="185"/>
      <c r="E474" s="185"/>
    </row>
    <row r="475" spans="1:5" ht="21.75" customHeight="1">
      <c r="A475" s="186"/>
      <c r="B475" s="184"/>
      <c r="C475" s="184"/>
      <c r="D475" s="185"/>
      <c r="E475" s="185"/>
    </row>
    <row r="476" spans="1:5" ht="21.75" customHeight="1">
      <c r="A476" s="186"/>
      <c r="B476" s="184"/>
      <c r="C476" s="184"/>
      <c r="D476" s="185"/>
      <c r="E476" s="185"/>
    </row>
    <row r="477" spans="1:5" ht="21.75" customHeight="1">
      <c r="A477" s="186"/>
      <c r="B477" s="184"/>
      <c r="C477" s="184"/>
      <c r="D477" s="185"/>
      <c r="E477" s="185"/>
    </row>
    <row r="478" spans="1:5" ht="21.75" customHeight="1">
      <c r="A478" s="186"/>
      <c r="B478" s="184"/>
      <c r="C478" s="184"/>
      <c r="D478" s="185"/>
      <c r="E478" s="185"/>
    </row>
    <row r="479" spans="1:5" ht="21.75" customHeight="1">
      <c r="A479" s="186"/>
      <c r="B479" s="184"/>
      <c r="C479" s="184"/>
      <c r="D479" s="185"/>
      <c r="E479" s="185"/>
    </row>
    <row r="480" spans="1:5" ht="21.75" customHeight="1">
      <c r="A480" s="186"/>
      <c r="B480" s="184"/>
      <c r="C480" s="184"/>
      <c r="D480" s="185"/>
      <c r="E480" s="185"/>
    </row>
    <row r="481" spans="1:5" ht="21.75" customHeight="1">
      <c r="A481" s="186"/>
      <c r="B481" s="184"/>
      <c r="C481" s="184"/>
      <c r="D481" s="185"/>
      <c r="E481" s="185"/>
    </row>
    <row r="482" spans="1:5" ht="21.75" customHeight="1">
      <c r="A482" s="186"/>
      <c r="B482" s="184"/>
      <c r="C482" s="184"/>
      <c r="D482" s="185"/>
      <c r="E482" s="185"/>
    </row>
    <row r="483" spans="1:5" ht="21.75" customHeight="1">
      <c r="A483" s="186"/>
      <c r="B483" s="184"/>
      <c r="C483" s="184"/>
      <c r="D483" s="185"/>
      <c r="E483" s="185"/>
    </row>
    <row r="484" spans="1:5" ht="21.75" customHeight="1">
      <c r="A484" s="186"/>
      <c r="B484" s="184"/>
      <c r="C484" s="184"/>
      <c r="D484" s="185"/>
      <c r="E484" s="185"/>
    </row>
    <row r="485" spans="1:5" ht="21.75" customHeight="1">
      <c r="A485" s="186"/>
      <c r="B485" s="184"/>
      <c r="C485" s="184"/>
      <c r="D485" s="185"/>
      <c r="E485" s="185"/>
    </row>
    <row r="486" spans="1:5" ht="21.75" customHeight="1">
      <c r="A486" s="186"/>
      <c r="B486" s="184"/>
      <c r="C486" s="184"/>
      <c r="D486" s="185"/>
      <c r="E486" s="185"/>
    </row>
    <row r="487" spans="1:5" ht="21.75" customHeight="1">
      <c r="A487" s="186"/>
      <c r="B487" s="184"/>
      <c r="C487" s="184"/>
      <c r="D487" s="185"/>
      <c r="E487" s="185"/>
    </row>
    <row r="488" spans="1:5" ht="21.75" customHeight="1">
      <c r="A488" s="186"/>
      <c r="B488" s="184"/>
      <c r="C488" s="184"/>
      <c r="D488" s="185"/>
      <c r="E488" s="185"/>
    </row>
    <row r="489" spans="1:5" ht="21.75" customHeight="1">
      <c r="A489" s="186"/>
      <c r="B489" s="184"/>
      <c r="C489" s="184"/>
      <c r="D489" s="185"/>
      <c r="E489" s="185"/>
    </row>
    <row r="490" spans="1:5" ht="21.75" customHeight="1">
      <c r="A490" s="186"/>
      <c r="B490" s="184"/>
      <c r="C490" s="184"/>
      <c r="D490" s="185"/>
      <c r="E490" s="185"/>
    </row>
    <row r="491" spans="1:5" ht="21.75" customHeight="1">
      <c r="A491" s="186"/>
      <c r="B491" s="184"/>
      <c r="C491" s="184"/>
      <c r="D491" s="185"/>
      <c r="E491" s="185"/>
    </row>
    <row r="492" spans="1:5" ht="21.75" customHeight="1">
      <c r="A492" s="186"/>
      <c r="B492" s="184"/>
      <c r="C492" s="184"/>
      <c r="D492" s="185"/>
      <c r="E492" s="185"/>
    </row>
    <row r="493" spans="1:5" ht="21.75" customHeight="1">
      <c r="A493" s="186"/>
      <c r="B493" s="184"/>
      <c r="C493" s="184"/>
      <c r="D493" s="185"/>
      <c r="E493" s="185"/>
    </row>
    <row r="494" spans="1:5" ht="21.75" customHeight="1">
      <c r="A494" s="186"/>
      <c r="B494" s="184"/>
      <c r="C494" s="184"/>
      <c r="D494" s="185"/>
      <c r="E494" s="185"/>
    </row>
    <row r="495" spans="1:5" ht="21.75" customHeight="1">
      <c r="A495" s="186"/>
      <c r="B495" s="184"/>
      <c r="C495" s="184"/>
      <c r="D495" s="185"/>
      <c r="E495" s="185"/>
    </row>
    <row r="496" spans="1:5" ht="21.75" customHeight="1">
      <c r="A496" s="186"/>
      <c r="B496" s="184"/>
      <c r="C496" s="184"/>
      <c r="D496" s="185"/>
      <c r="E496" s="185"/>
    </row>
    <row r="497" spans="1:5" ht="21.75" customHeight="1">
      <c r="A497" s="186"/>
      <c r="B497" s="184"/>
      <c r="C497" s="184"/>
      <c r="D497" s="185"/>
      <c r="E497" s="185"/>
    </row>
    <row r="498" spans="1:5" ht="21.75" customHeight="1">
      <c r="A498" s="186"/>
      <c r="B498" s="184"/>
      <c r="C498" s="184"/>
      <c r="D498" s="185"/>
      <c r="E498" s="185"/>
    </row>
    <row r="499" spans="1:5" ht="21.75" customHeight="1">
      <c r="A499" s="186"/>
      <c r="B499" s="184"/>
      <c r="C499" s="184"/>
      <c r="D499" s="185"/>
      <c r="E499" s="185"/>
    </row>
    <row r="500" spans="1:5" ht="21.75" customHeight="1">
      <c r="A500" s="186"/>
      <c r="B500" s="184"/>
      <c r="C500" s="184"/>
      <c r="D500" s="185"/>
      <c r="E500" s="185"/>
    </row>
    <row r="501" spans="1:5" ht="21.75" customHeight="1">
      <c r="A501" s="186"/>
      <c r="B501" s="184"/>
      <c r="C501" s="184"/>
      <c r="D501" s="185"/>
      <c r="E501" s="185"/>
    </row>
    <row r="502" spans="1:5" ht="21.75" customHeight="1">
      <c r="A502" s="186"/>
      <c r="B502" s="184"/>
      <c r="C502" s="184"/>
      <c r="D502" s="185"/>
      <c r="E502" s="185"/>
    </row>
    <row r="503" spans="1:5" ht="21.75" customHeight="1">
      <c r="A503" s="186"/>
      <c r="B503" s="184"/>
      <c r="C503" s="184"/>
      <c r="D503" s="185"/>
      <c r="E503" s="185"/>
    </row>
    <row r="504" spans="1:5" ht="21.75" customHeight="1">
      <c r="A504" s="186"/>
      <c r="B504" s="184"/>
      <c r="C504" s="184"/>
      <c r="D504" s="185"/>
      <c r="E504" s="185"/>
    </row>
    <row r="505" spans="1:5" ht="21.75" customHeight="1">
      <c r="A505" s="186"/>
      <c r="B505" s="184"/>
      <c r="C505" s="184"/>
      <c r="D505" s="185"/>
      <c r="E505" s="185"/>
    </row>
    <row r="506" spans="1:5" ht="21.75" customHeight="1">
      <c r="A506" s="186"/>
      <c r="B506" s="184"/>
      <c r="C506" s="184"/>
      <c r="D506" s="185"/>
      <c r="E506" s="185"/>
    </row>
    <row r="507" spans="1:5" ht="21.75" customHeight="1">
      <c r="A507" s="186"/>
      <c r="B507" s="184"/>
      <c r="C507" s="184"/>
      <c r="D507" s="185"/>
      <c r="E507" s="185"/>
    </row>
    <row r="508" spans="1:5" ht="21.75" customHeight="1">
      <c r="A508" s="186"/>
      <c r="B508" s="184"/>
      <c r="C508" s="184"/>
      <c r="D508" s="185"/>
      <c r="E508" s="185"/>
    </row>
    <row r="509" spans="1:5" ht="21.75" customHeight="1">
      <c r="A509" s="186"/>
      <c r="B509" s="184"/>
      <c r="C509" s="184"/>
      <c r="D509" s="185"/>
      <c r="E509" s="185"/>
    </row>
    <row r="510" spans="1:5" ht="21.75" customHeight="1">
      <c r="A510" s="186"/>
      <c r="B510" s="184"/>
      <c r="C510" s="184"/>
      <c r="D510" s="185"/>
      <c r="E510" s="185"/>
    </row>
    <row r="511" spans="1:5" ht="21.75" customHeight="1">
      <c r="A511" s="186"/>
      <c r="B511" s="184"/>
      <c r="C511" s="184"/>
      <c r="D511" s="185"/>
      <c r="E511" s="185"/>
    </row>
    <row r="512" spans="1:5" ht="21.75" customHeight="1">
      <c r="A512" s="186"/>
      <c r="B512" s="184"/>
      <c r="C512" s="184"/>
      <c r="D512" s="185"/>
      <c r="E512" s="185"/>
    </row>
    <row r="513" spans="1:5" ht="21.75" customHeight="1">
      <c r="A513" s="186"/>
      <c r="B513" s="184"/>
      <c r="C513" s="184"/>
      <c r="D513" s="185"/>
      <c r="E513" s="185"/>
    </row>
    <row r="514" spans="1:5" ht="21.75" customHeight="1">
      <c r="A514" s="186"/>
      <c r="B514" s="184"/>
      <c r="C514" s="184"/>
      <c r="D514" s="185"/>
      <c r="E514" s="185"/>
    </row>
    <row r="515" spans="1:5" ht="21.75" customHeight="1">
      <c r="A515" s="186"/>
      <c r="B515" s="184"/>
      <c r="C515" s="184"/>
      <c r="D515" s="185"/>
      <c r="E515" s="185"/>
    </row>
    <row r="516" spans="1:5" ht="21.75" customHeight="1">
      <c r="A516" s="186"/>
      <c r="B516" s="184"/>
      <c r="C516" s="184"/>
      <c r="D516" s="185"/>
      <c r="E516" s="185"/>
    </row>
    <row r="517" spans="1:5" ht="21.75" customHeight="1">
      <c r="A517" s="186"/>
      <c r="B517" s="184"/>
      <c r="C517" s="184"/>
      <c r="D517" s="185"/>
      <c r="E517" s="185"/>
    </row>
    <row r="518" spans="1:5" ht="21.75" customHeight="1">
      <c r="A518" s="186"/>
      <c r="B518" s="184"/>
      <c r="C518" s="184"/>
      <c r="D518" s="185"/>
      <c r="E518" s="185"/>
    </row>
    <row r="519" spans="1:5" ht="21.75" customHeight="1">
      <c r="A519" s="186"/>
      <c r="B519" s="184"/>
      <c r="C519" s="184"/>
      <c r="D519" s="185"/>
      <c r="E519" s="185"/>
    </row>
    <row r="520" spans="1:5" ht="21.75" customHeight="1">
      <c r="A520" s="186"/>
      <c r="B520" s="184"/>
      <c r="C520" s="184"/>
      <c r="D520" s="185"/>
      <c r="E520" s="185"/>
    </row>
    <row r="521" spans="1:5" ht="21.75" customHeight="1">
      <c r="A521" s="186"/>
      <c r="B521" s="184"/>
      <c r="C521" s="184"/>
      <c r="D521" s="185"/>
      <c r="E521" s="185"/>
    </row>
    <row r="522" spans="1:5" ht="21.75" customHeight="1">
      <c r="A522" s="186"/>
      <c r="B522" s="184"/>
      <c r="C522" s="184"/>
      <c r="D522" s="185"/>
      <c r="E522" s="185"/>
    </row>
    <row r="523" spans="1:5" ht="21.75" customHeight="1">
      <c r="A523" s="186"/>
      <c r="B523" s="184"/>
      <c r="C523" s="184"/>
      <c r="D523" s="185"/>
      <c r="E523" s="185"/>
    </row>
    <row r="524" spans="1:5" ht="21.75" customHeight="1">
      <c r="A524" s="186"/>
      <c r="B524" s="184"/>
      <c r="C524" s="184"/>
      <c r="D524" s="185"/>
      <c r="E524" s="185"/>
    </row>
    <row r="525" spans="1:5" ht="21.75" customHeight="1">
      <c r="A525" s="186"/>
      <c r="B525" s="184"/>
      <c r="C525" s="184"/>
      <c r="D525" s="185"/>
      <c r="E525" s="185"/>
    </row>
    <row r="526" spans="1:5" ht="21.75" customHeight="1">
      <c r="A526" s="186"/>
      <c r="B526" s="184"/>
      <c r="C526" s="184"/>
      <c r="D526" s="185"/>
      <c r="E526" s="185"/>
    </row>
    <row r="527" spans="1:5" ht="21.75" customHeight="1">
      <c r="A527" s="186"/>
      <c r="B527" s="184"/>
      <c r="C527" s="184"/>
      <c r="D527" s="185"/>
      <c r="E527" s="185"/>
    </row>
    <row r="528" spans="1:5" ht="21.75" customHeight="1">
      <c r="A528" s="186"/>
      <c r="B528" s="184"/>
      <c r="C528" s="184"/>
      <c r="D528" s="185"/>
      <c r="E528" s="185"/>
    </row>
    <row r="529" spans="1:5" ht="21.75" customHeight="1">
      <c r="A529" s="186"/>
      <c r="B529" s="184"/>
      <c r="C529" s="184"/>
      <c r="D529" s="185"/>
      <c r="E529" s="185"/>
    </row>
    <row r="530" spans="1:5" ht="21.75" customHeight="1">
      <c r="A530" s="186"/>
      <c r="B530" s="184"/>
      <c r="C530" s="184"/>
      <c r="D530" s="185"/>
      <c r="E530" s="185"/>
    </row>
    <row r="531" spans="1:5" ht="21.75" customHeight="1">
      <c r="A531" s="186"/>
      <c r="B531" s="184"/>
      <c r="C531" s="184"/>
      <c r="D531" s="185"/>
      <c r="E531" s="185"/>
    </row>
    <row r="532" spans="1:5" ht="21.75" customHeight="1">
      <c r="A532" s="186"/>
      <c r="B532" s="184"/>
      <c r="C532" s="184"/>
      <c r="D532" s="185"/>
      <c r="E532" s="185"/>
    </row>
    <row r="533" spans="1:5" ht="21.75" customHeight="1">
      <c r="A533" s="186"/>
      <c r="B533" s="184"/>
      <c r="C533" s="184"/>
      <c r="D533" s="185"/>
      <c r="E533" s="185"/>
    </row>
    <row r="534" spans="1:5" ht="21.75" customHeight="1">
      <c r="A534" s="186"/>
      <c r="B534" s="184"/>
      <c r="C534" s="184"/>
      <c r="D534" s="185"/>
      <c r="E534" s="185"/>
    </row>
    <row r="535" spans="1:5" ht="21.75" customHeight="1">
      <c r="A535" s="186"/>
      <c r="B535" s="184"/>
      <c r="C535" s="184"/>
      <c r="D535" s="185"/>
      <c r="E535" s="185"/>
    </row>
    <row r="536" spans="1:5" ht="21.75" customHeight="1">
      <c r="A536" s="186"/>
      <c r="B536" s="184"/>
      <c r="C536" s="184"/>
      <c r="D536" s="185"/>
      <c r="E536" s="185"/>
    </row>
    <row r="537" spans="1:5" ht="21.75" customHeight="1">
      <c r="A537" s="186"/>
      <c r="B537" s="184"/>
      <c r="C537" s="184"/>
      <c r="D537" s="185"/>
      <c r="E537" s="185"/>
    </row>
    <row r="538" spans="1:5" ht="21.75" customHeight="1">
      <c r="A538" s="186"/>
      <c r="B538" s="184"/>
      <c r="C538" s="184"/>
      <c r="D538" s="185"/>
      <c r="E538" s="185"/>
    </row>
    <row r="539" spans="1:5" ht="21.75" customHeight="1">
      <c r="A539" s="186"/>
      <c r="B539" s="184"/>
      <c r="C539" s="184"/>
      <c r="D539" s="185"/>
      <c r="E539" s="185"/>
    </row>
    <row r="540" spans="1:5" ht="21.75" customHeight="1">
      <c r="A540" s="186"/>
      <c r="B540" s="184"/>
      <c r="C540" s="184"/>
      <c r="D540" s="185"/>
      <c r="E540" s="185"/>
    </row>
    <row r="541" spans="1:5" ht="21.75" customHeight="1">
      <c r="A541" s="186"/>
      <c r="B541" s="184"/>
      <c r="C541" s="184"/>
      <c r="D541" s="185"/>
      <c r="E541" s="185"/>
    </row>
    <row r="542" spans="1:5" ht="21.75" customHeight="1">
      <c r="A542" s="186"/>
      <c r="B542" s="184"/>
      <c r="C542" s="184"/>
      <c r="D542" s="185"/>
      <c r="E542" s="185"/>
    </row>
    <row r="543" spans="1:5" ht="21.75" customHeight="1">
      <c r="A543" s="186"/>
      <c r="B543" s="184"/>
      <c r="C543" s="184"/>
      <c r="D543" s="185"/>
      <c r="E543" s="185"/>
    </row>
    <row r="544" spans="1:5" ht="21.75" customHeight="1">
      <c r="A544" s="186"/>
      <c r="B544" s="184"/>
      <c r="C544" s="184"/>
      <c r="D544" s="185"/>
      <c r="E544" s="185"/>
    </row>
    <row r="545" spans="1:5" ht="21.75" customHeight="1">
      <c r="A545" s="186"/>
      <c r="B545" s="184"/>
      <c r="C545" s="184"/>
      <c r="D545" s="185"/>
      <c r="E545" s="185"/>
    </row>
    <row r="546" spans="1:5" ht="21.75" customHeight="1">
      <c r="A546" s="186"/>
      <c r="B546" s="184"/>
      <c r="C546" s="184"/>
      <c r="D546" s="185"/>
      <c r="E546" s="185"/>
    </row>
    <row r="547" spans="1:5" ht="21.75" customHeight="1">
      <c r="A547" s="186"/>
      <c r="B547" s="184"/>
      <c r="C547" s="184"/>
      <c r="D547" s="185"/>
      <c r="E547" s="185"/>
    </row>
    <row r="548" spans="1:5" ht="21.75" customHeight="1">
      <c r="A548" s="186"/>
      <c r="B548" s="184"/>
      <c r="C548" s="184"/>
      <c r="D548" s="185"/>
      <c r="E548" s="185"/>
    </row>
    <row r="549" spans="1:5" ht="21.75" customHeight="1">
      <c r="A549" s="186"/>
      <c r="B549" s="184"/>
      <c r="C549" s="184"/>
      <c r="D549" s="185"/>
      <c r="E549" s="185"/>
    </row>
    <row r="550" spans="1:5" ht="21.75" customHeight="1">
      <c r="A550" s="186"/>
      <c r="B550" s="184"/>
      <c r="C550" s="184"/>
      <c r="D550" s="185"/>
      <c r="E550" s="185"/>
    </row>
    <row r="551" spans="1:5" ht="21.75" customHeight="1">
      <c r="A551" s="186"/>
      <c r="B551" s="184"/>
      <c r="C551" s="184"/>
      <c r="D551" s="185"/>
      <c r="E551" s="185"/>
    </row>
    <row r="552" spans="1:5" ht="21.75" customHeight="1">
      <c r="A552" s="186"/>
      <c r="B552" s="184"/>
      <c r="C552" s="184"/>
      <c r="D552" s="185"/>
      <c r="E552" s="185"/>
    </row>
    <row r="553" spans="1:5" ht="21.75" customHeight="1">
      <c r="A553" s="186"/>
      <c r="B553" s="184"/>
      <c r="C553" s="184"/>
      <c r="D553" s="185"/>
      <c r="E553" s="185"/>
    </row>
    <row r="554" spans="1:5" ht="21.75" customHeight="1">
      <c r="A554" s="186"/>
      <c r="B554" s="184"/>
      <c r="C554" s="184"/>
      <c r="D554" s="185"/>
      <c r="E554" s="185"/>
    </row>
    <row r="555" spans="1:5" ht="21.75" customHeight="1">
      <c r="A555" s="186"/>
      <c r="B555" s="184"/>
      <c r="C555" s="184"/>
      <c r="D555" s="185"/>
      <c r="E555" s="185"/>
    </row>
    <row r="556" spans="1:5" ht="21.75" customHeight="1">
      <c r="A556" s="186"/>
      <c r="B556" s="184"/>
      <c r="C556" s="184"/>
      <c r="D556" s="185"/>
      <c r="E556" s="185"/>
    </row>
    <row r="557" spans="1:5" ht="21.75" customHeight="1">
      <c r="A557" s="186"/>
      <c r="B557" s="184"/>
      <c r="C557" s="184"/>
      <c r="D557" s="185"/>
      <c r="E557" s="185"/>
    </row>
    <row r="558" spans="1:5" ht="21.75" customHeight="1">
      <c r="A558" s="186"/>
      <c r="B558" s="184"/>
      <c r="C558" s="184"/>
      <c r="D558" s="185"/>
      <c r="E558" s="185"/>
    </row>
    <row r="559" spans="1:5" ht="21.75" customHeight="1">
      <c r="A559" s="186"/>
      <c r="B559" s="184"/>
      <c r="C559" s="184"/>
      <c r="D559" s="185"/>
      <c r="E559" s="185"/>
    </row>
    <row r="560" spans="1:5" ht="21.75" customHeight="1">
      <c r="A560" s="186"/>
      <c r="B560" s="184"/>
      <c r="C560" s="184"/>
      <c r="D560" s="185"/>
      <c r="E560" s="185"/>
    </row>
    <row r="561" spans="1:5" ht="21.75" customHeight="1">
      <c r="A561" s="186"/>
      <c r="B561" s="184"/>
      <c r="C561" s="184"/>
      <c r="D561" s="185"/>
      <c r="E561" s="185"/>
    </row>
    <row r="562" spans="1:5" ht="21.75" customHeight="1">
      <c r="A562" s="186"/>
      <c r="B562" s="184"/>
      <c r="C562" s="184"/>
      <c r="D562" s="185"/>
      <c r="E562" s="185"/>
    </row>
    <row r="563" spans="1:5" ht="21.75" customHeight="1">
      <c r="A563" s="186"/>
      <c r="B563" s="184"/>
      <c r="C563" s="184"/>
      <c r="D563" s="185"/>
      <c r="E563" s="185"/>
    </row>
    <row r="564" spans="1:5" ht="21.75" customHeight="1">
      <c r="A564" s="186"/>
      <c r="B564" s="184"/>
      <c r="C564" s="184"/>
      <c r="D564" s="185"/>
      <c r="E564" s="185"/>
    </row>
    <row r="565" spans="1:5" ht="21.75" customHeight="1">
      <c r="A565" s="186"/>
      <c r="B565" s="184"/>
      <c r="C565" s="184"/>
      <c r="D565" s="185"/>
      <c r="E565" s="185"/>
    </row>
    <row r="566" spans="1:5" ht="21.75" customHeight="1">
      <c r="A566" s="186"/>
      <c r="B566" s="184"/>
      <c r="C566" s="184"/>
      <c r="D566" s="185"/>
      <c r="E566" s="185"/>
    </row>
    <row r="567" spans="1:5" ht="21.75" customHeight="1">
      <c r="A567" s="186"/>
      <c r="B567" s="184"/>
      <c r="C567" s="184"/>
      <c r="D567" s="185"/>
      <c r="E567" s="185"/>
    </row>
    <row r="568" spans="1:5" ht="21.75" customHeight="1">
      <c r="A568" s="186"/>
      <c r="B568" s="184"/>
      <c r="C568" s="184"/>
      <c r="D568" s="185"/>
      <c r="E568" s="185"/>
    </row>
    <row r="569" spans="1:5" ht="21.75" customHeight="1">
      <c r="A569" s="186"/>
      <c r="B569" s="184"/>
      <c r="C569" s="184"/>
      <c r="D569" s="185"/>
      <c r="E569" s="185"/>
    </row>
    <row r="570" spans="1:5" ht="21.75" customHeight="1">
      <c r="A570" s="186"/>
      <c r="B570" s="184"/>
      <c r="C570" s="184"/>
      <c r="D570" s="185"/>
      <c r="E570" s="185"/>
    </row>
    <row r="571" spans="1:5" ht="21.75" customHeight="1">
      <c r="A571" s="186"/>
      <c r="B571" s="184"/>
      <c r="C571" s="184"/>
      <c r="D571" s="185"/>
      <c r="E571" s="185"/>
    </row>
    <row r="572" spans="1:5" ht="21.75" customHeight="1">
      <c r="A572" s="186"/>
      <c r="B572" s="184"/>
      <c r="C572" s="184"/>
      <c r="D572" s="185"/>
      <c r="E572" s="185"/>
    </row>
    <row r="573" spans="1:5" ht="21.75" customHeight="1">
      <c r="A573" s="186"/>
      <c r="B573" s="184"/>
      <c r="C573" s="184"/>
      <c r="D573" s="185"/>
      <c r="E573" s="185"/>
    </row>
    <row r="574" spans="1:5" ht="21.75" customHeight="1">
      <c r="A574" s="186"/>
      <c r="B574" s="184"/>
      <c r="C574" s="184"/>
      <c r="D574" s="185"/>
      <c r="E574" s="185"/>
    </row>
    <row r="575" spans="1:5" ht="21.75" customHeight="1">
      <c r="A575" s="186"/>
      <c r="B575" s="184"/>
      <c r="C575" s="184"/>
      <c r="D575" s="185"/>
      <c r="E575" s="185"/>
    </row>
    <row r="576" spans="1:5" ht="21.75" customHeight="1">
      <c r="A576" s="186"/>
      <c r="B576" s="184"/>
      <c r="C576" s="184"/>
      <c r="D576" s="185"/>
      <c r="E576" s="185"/>
    </row>
    <row r="577" spans="1:5" ht="21.75" customHeight="1">
      <c r="A577" s="186"/>
      <c r="B577" s="184"/>
      <c r="C577" s="184"/>
      <c r="D577" s="185"/>
      <c r="E577" s="185"/>
    </row>
    <row r="578" spans="1:5" ht="21.75" customHeight="1">
      <c r="A578" s="186"/>
      <c r="B578" s="184"/>
      <c r="C578" s="184"/>
      <c r="D578" s="185"/>
      <c r="E578" s="185"/>
    </row>
    <row r="579" spans="1:5" ht="21.75" customHeight="1">
      <c r="A579" s="186"/>
      <c r="B579" s="184"/>
      <c r="C579" s="184"/>
      <c r="D579" s="185"/>
      <c r="E579" s="185"/>
    </row>
    <row r="580" spans="1:5" ht="21.75" customHeight="1">
      <c r="A580" s="186"/>
      <c r="B580" s="184"/>
      <c r="C580" s="184"/>
      <c r="D580" s="185"/>
      <c r="E580" s="185"/>
    </row>
    <row r="581" spans="1:5" ht="21.75" customHeight="1">
      <c r="A581" s="186"/>
      <c r="B581" s="184"/>
      <c r="C581" s="184"/>
      <c r="D581" s="185"/>
      <c r="E581" s="185"/>
    </row>
    <row r="582" spans="1:5" ht="21.75" customHeight="1">
      <c r="A582" s="186"/>
      <c r="B582" s="184"/>
      <c r="C582" s="184"/>
      <c r="D582" s="185"/>
      <c r="E582" s="185"/>
    </row>
    <row r="583" spans="1:5" ht="21.75" customHeight="1">
      <c r="A583" s="186"/>
      <c r="B583" s="184"/>
      <c r="C583" s="184"/>
      <c r="D583" s="185"/>
      <c r="E583" s="185"/>
    </row>
    <row r="584" spans="1:5" ht="21.75" customHeight="1">
      <c r="A584" s="186"/>
      <c r="B584" s="184"/>
      <c r="C584" s="184"/>
      <c r="D584" s="185"/>
      <c r="E584" s="185"/>
    </row>
    <row r="585" spans="1:5" ht="21.75" customHeight="1">
      <c r="A585" s="186"/>
      <c r="B585" s="184"/>
      <c r="C585" s="184"/>
      <c r="D585" s="185"/>
      <c r="E585" s="185"/>
    </row>
    <row r="586" spans="1:5" ht="21.75" customHeight="1">
      <c r="A586" s="186"/>
      <c r="B586" s="184"/>
      <c r="C586" s="184"/>
      <c r="D586" s="185"/>
      <c r="E586" s="185"/>
    </row>
    <row r="587" spans="1:5" ht="21.75" customHeight="1">
      <c r="A587" s="186"/>
      <c r="B587" s="184"/>
      <c r="C587" s="184"/>
      <c r="D587" s="185"/>
      <c r="E587" s="185"/>
    </row>
    <row r="588" spans="1:5" ht="21.75" customHeight="1">
      <c r="A588" s="186"/>
      <c r="B588" s="184"/>
      <c r="C588" s="184"/>
      <c r="D588" s="185"/>
      <c r="E588" s="185"/>
    </row>
    <row r="589" spans="1:5" ht="21.75" customHeight="1">
      <c r="A589" s="186"/>
      <c r="B589" s="184"/>
      <c r="C589" s="184"/>
      <c r="D589" s="185"/>
      <c r="E589" s="185"/>
    </row>
    <row r="590" spans="1:5" ht="21.75" customHeight="1">
      <c r="A590" s="186"/>
      <c r="B590" s="184"/>
      <c r="C590" s="184"/>
      <c r="D590" s="185"/>
      <c r="E590" s="185"/>
    </row>
    <row r="591" spans="1:5" ht="21.75" customHeight="1">
      <c r="A591" s="186"/>
      <c r="B591" s="184"/>
      <c r="C591" s="184"/>
      <c r="D591" s="185"/>
      <c r="E591" s="185"/>
    </row>
    <row r="592" spans="1:5" ht="21.75" customHeight="1">
      <c r="A592" s="186"/>
      <c r="B592" s="184"/>
      <c r="C592" s="184"/>
      <c r="D592" s="185"/>
      <c r="E592" s="185"/>
    </row>
    <row r="593" spans="1:5" ht="21.75" customHeight="1">
      <c r="A593" s="186"/>
      <c r="B593" s="184"/>
      <c r="C593" s="184"/>
      <c r="D593" s="185"/>
      <c r="E593" s="185"/>
    </row>
    <row r="594" spans="1:5" ht="21.75" customHeight="1">
      <c r="A594" s="186"/>
      <c r="B594" s="184"/>
      <c r="C594" s="184"/>
      <c r="D594" s="185"/>
      <c r="E594" s="185"/>
    </row>
    <row r="595" spans="1:5" ht="21.75" customHeight="1">
      <c r="A595" s="186"/>
      <c r="B595" s="184"/>
      <c r="C595" s="184"/>
      <c r="D595" s="185"/>
      <c r="E595" s="185"/>
    </row>
    <row r="596" spans="1:5" ht="21.75" customHeight="1">
      <c r="A596" s="186"/>
      <c r="B596" s="184"/>
      <c r="C596" s="184"/>
      <c r="D596" s="185"/>
      <c r="E596" s="185"/>
    </row>
    <row r="597" spans="1:5" ht="21.75" customHeight="1">
      <c r="A597" s="186"/>
      <c r="B597" s="184"/>
      <c r="C597" s="184"/>
      <c r="D597" s="185"/>
      <c r="E597" s="185"/>
    </row>
    <row r="598" spans="1:5" ht="21.75" customHeight="1">
      <c r="A598" s="186"/>
      <c r="B598" s="184"/>
      <c r="C598" s="184"/>
      <c r="D598" s="185"/>
      <c r="E598" s="185"/>
    </row>
    <row r="599" spans="1:5" ht="21.75" customHeight="1">
      <c r="A599" s="186"/>
      <c r="B599" s="184"/>
      <c r="C599" s="184"/>
      <c r="D599" s="185"/>
      <c r="E599" s="185"/>
    </row>
    <row r="600" spans="1:5" ht="21.75" customHeight="1">
      <c r="A600" s="186"/>
      <c r="B600" s="184"/>
      <c r="C600" s="184"/>
      <c r="D600" s="185"/>
      <c r="E600" s="185"/>
    </row>
    <row r="601" spans="1:5" ht="21.75" customHeight="1">
      <c r="A601" s="186"/>
      <c r="B601" s="184"/>
      <c r="C601" s="184"/>
      <c r="D601" s="185"/>
      <c r="E601" s="185"/>
    </row>
    <row r="602" spans="1:5" ht="21.75" customHeight="1">
      <c r="A602" s="186"/>
      <c r="B602" s="184"/>
      <c r="C602" s="184"/>
      <c r="D602" s="185"/>
      <c r="E602" s="185"/>
    </row>
    <row r="603" spans="1:5" ht="21.75" customHeight="1">
      <c r="A603" s="186"/>
      <c r="B603" s="184"/>
      <c r="C603" s="184"/>
      <c r="D603" s="185"/>
      <c r="E603" s="185"/>
    </row>
    <row r="604" spans="1:5" ht="21.75" customHeight="1">
      <c r="A604" s="186"/>
      <c r="B604" s="184"/>
      <c r="C604" s="184"/>
      <c r="D604" s="185"/>
      <c r="E604" s="185"/>
    </row>
    <row r="605" spans="1:5" ht="21.75" customHeight="1">
      <c r="A605" s="186"/>
      <c r="B605" s="184"/>
      <c r="C605" s="184"/>
      <c r="D605" s="185"/>
      <c r="E605" s="185"/>
    </row>
    <row r="606" spans="1:5" ht="21.75" customHeight="1">
      <c r="A606" s="186"/>
      <c r="B606" s="184"/>
      <c r="C606" s="184"/>
      <c r="D606" s="185"/>
      <c r="E606" s="185"/>
    </row>
    <row r="607" spans="1:5" ht="21.75" customHeight="1">
      <c r="A607" s="186"/>
      <c r="B607" s="184"/>
      <c r="C607" s="184"/>
      <c r="D607" s="185"/>
      <c r="E607" s="185"/>
    </row>
    <row r="608" spans="1:5" ht="21.75" customHeight="1">
      <c r="A608" s="186"/>
      <c r="B608" s="184"/>
      <c r="C608" s="184"/>
      <c r="D608" s="185"/>
      <c r="E608" s="185"/>
    </row>
    <row r="609" spans="1:5" ht="21.75" customHeight="1">
      <c r="A609" s="186"/>
      <c r="B609" s="184"/>
      <c r="C609" s="184"/>
      <c r="D609" s="185"/>
      <c r="E609" s="185"/>
    </row>
    <row r="610" spans="1:5" ht="21.75" customHeight="1">
      <c r="A610" s="186"/>
      <c r="B610" s="184"/>
      <c r="C610" s="184"/>
      <c r="D610" s="185"/>
      <c r="E610" s="185"/>
    </row>
    <row r="611" spans="1:5" ht="21.75" customHeight="1">
      <c r="A611" s="186"/>
      <c r="B611" s="184"/>
      <c r="C611" s="184"/>
      <c r="D611" s="185"/>
      <c r="E611" s="185"/>
    </row>
    <row r="612" spans="1:5" ht="21.75" customHeight="1">
      <c r="A612" s="186"/>
      <c r="B612" s="184"/>
      <c r="C612" s="184"/>
      <c r="D612" s="185"/>
      <c r="E612" s="185"/>
    </row>
    <row r="613" spans="1:5" ht="21.75" customHeight="1">
      <c r="A613" s="186"/>
      <c r="B613" s="184"/>
      <c r="C613" s="184"/>
      <c r="D613" s="185"/>
      <c r="E613" s="185"/>
    </row>
    <row r="614" spans="1:5" ht="21.75" customHeight="1">
      <c r="A614" s="186"/>
      <c r="B614" s="184"/>
      <c r="C614" s="184"/>
      <c r="D614" s="185"/>
      <c r="E614" s="185"/>
    </row>
    <row r="615" spans="1:5" ht="21.75" customHeight="1">
      <c r="A615" s="186"/>
      <c r="B615" s="184"/>
      <c r="C615" s="184"/>
      <c r="D615" s="185"/>
      <c r="E615" s="185"/>
    </row>
    <row r="616" spans="1:5" ht="21.75" customHeight="1">
      <c r="A616" s="186"/>
      <c r="B616" s="184"/>
      <c r="C616" s="184"/>
      <c r="D616" s="185"/>
      <c r="E616" s="185"/>
    </row>
    <row r="617" spans="1:5" ht="21.75" customHeight="1">
      <c r="A617" s="186"/>
      <c r="B617" s="184"/>
      <c r="C617" s="184"/>
      <c r="D617" s="185"/>
      <c r="E617" s="185"/>
    </row>
    <row r="618" spans="1:5" ht="21.75" customHeight="1">
      <c r="A618" s="186"/>
      <c r="B618" s="184"/>
      <c r="C618" s="184"/>
      <c r="D618" s="185"/>
      <c r="E618" s="185"/>
    </row>
    <row r="619" spans="1:5" ht="21.75" customHeight="1">
      <c r="A619" s="186"/>
      <c r="B619" s="184"/>
      <c r="C619" s="184"/>
      <c r="D619" s="185"/>
      <c r="E619" s="185"/>
    </row>
    <row r="620" spans="1:5" ht="21.75" customHeight="1">
      <c r="A620" s="186"/>
      <c r="B620" s="184"/>
      <c r="C620" s="184"/>
      <c r="D620" s="185"/>
      <c r="E620" s="185"/>
    </row>
    <row r="621" spans="1:5" ht="21.75" customHeight="1">
      <c r="A621" s="186"/>
      <c r="B621" s="184"/>
      <c r="C621" s="184"/>
      <c r="D621" s="185"/>
      <c r="E621" s="185"/>
    </row>
    <row r="622" spans="1:5" ht="21.75" customHeight="1">
      <c r="A622" s="186"/>
      <c r="B622" s="184"/>
      <c r="C622" s="184"/>
      <c r="D622" s="185"/>
      <c r="E622" s="185"/>
    </row>
    <row r="623" spans="1:5" ht="21.75" customHeight="1">
      <c r="A623" s="186"/>
      <c r="B623" s="184"/>
      <c r="C623" s="184"/>
      <c r="D623" s="185"/>
      <c r="E623" s="185"/>
    </row>
    <row r="624" spans="1:5" ht="21.75" customHeight="1">
      <c r="A624" s="186"/>
      <c r="B624" s="184"/>
      <c r="C624" s="184"/>
      <c r="D624" s="185"/>
      <c r="E624" s="185"/>
    </row>
    <row r="625" spans="1:5" ht="21.75" customHeight="1">
      <c r="A625" s="186"/>
      <c r="B625" s="184"/>
      <c r="C625" s="184"/>
      <c r="D625" s="185"/>
      <c r="E625" s="185"/>
    </row>
    <row r="626" spans="1:5" ht="21.75" customHeight="1">
      <c r="A626" s="186"/>
      <c r="B626" s="184"/>
      <c r="C626" s="184"/>
      <c r="D626" s="185"/>
      <c r="E626" s="185"/>
    </row>
    <row r="627" spans="1:5" ht="21.75" customHeight="1">
      <c r="A627" s="186"/>
      <c r="B627" s="184"/>
      <c r="C627" s="184"/>
      <c r="D627" s="185"/>
      <c r="E627" s="185"/>
    </row>
    <row r="628" spans="1:5" ht="21.75" customHeight="1">
      <c r="A628" s="186"/>
      <c r="B628" s="184"/>
      <c r="C628" s="184"/>
      <c r="D628" s="185"/>
      <c r="E628" s="185"/>
    </row>
    <row r="629" spans="1:5" ht="21.75" customHeight="1">
      <c r="A629" s="186"/>
      <c r="B629" s="184"/>
      <c r="C629" s="184"/>
      <c r="D629" s="185"/>
      <c r="E629" s="185"/>
    </row>
    <row r="630" spans="1:5" ht="21.75" customHeight="1">
      <c r="A630" s="186"/>
      <c r="B630" s="184"/>
      <c r="C630" s="184"/>
      <c r="D630" s="185"/>
      <c r="E630" s="185"/>
    </row>
    <row r="631" spans="1:5" ht="21.75" customHeight="1">
      <c r="A631" s="186"/>
      <c r="B631" s="184"/>
      <c r="C631" s="184"/>
      <c r="D631" s="185"/>
      <c r="E631" s="185"/>
    </row>
    <row r="632" spans="1:5" ht="21.75" customHeight="1">
      <c r="A632" s="186"/>
      <c r="B632" s="184"/>
      <c r="C632" s="184"/>
      <c r="D632" s="185"/>
      <c r="E632" s="185"/>
    </row>
    <row r="633" spans="1:5" ht="21.75" customHeight="1">
      <c r="A633" s="186"/>
      <c r="B633" s="184"/>
      <c r="C633" s="184"/>
      <c r="D633" s="185"/>
      <c r="E633" s="185"/>
    </row>
    <row r="634" spans="1:5" ht="21.75" customHeight="1">
      <c r="A634" s="186"/>
      <c r="B634" s="184"/>
      <c r="C634" s="184"/>
      <c r="D634" s="185"/>
      <c r="E634" s="185"/>
    </row>
    <row r="635" spans="1:5" ht="21.75" customHeight="1">
      <c r="A635" s="186"/>
      <c r="B635" s="184"/>
      <c r="C635" s="184"/>
      <c r="D635" s="185"/>
      <c r="E635" s="185"/>
    </row>
    <row r="636" spans="1:5" ht="21.75" customHeight="1">
      <c r="A636" s="186"/>
      <c r="B636" s="184"/>
      <c r="C636" s="184"/>
      <c r="D636" s="185"/>
      <c r="E636" s="185"/>
    </row>
    <row r="637" spans="1:5" ht="21.75" customHeight="1">
      <c r="A637" s="186"/>
      <c r="B637" s="184"/>
      <c r="C637" s="184"/>
      <c r="D637" s="185"/>
      <c r="E637" s="185"/>
    </row>
    <row r="638" spans="1:5" ht="21.75" customHeight="1">
      <c r="A638" s="186"/>
      <c r="B638" s="184"/>
      <c r="C638" s="184"/>
      <c r="D638" s="185"/>
      <c r="E638" s="185"/>
    </row>
    <row r="639" spans="1:5" ht="21.75" customHeight="1">
      <c r="A639" s="186"/>
      <c r="B639" s="184"/>
      <c r="C639" s="184"/>
      <c r="D639" s="185"/>
      <c r="E639" s="185"/>
    </row>
    <row r="640" spans="1:5" ht="21.75" customHeight="1">
      <c r="A640" s="186"/>
      <c r="B640" s="184"/>
      <c r="C640" s="184"/>
      <c r="D640" s="185"/>
      <c r="E640" s="185"/>
    </row>
    <row r="641" spans="1:5" ht="21.75" customHeight="1">
      <c r="A641" s="186"/>
      <c r="B641" s="184"/>
      <c r="C641" s="184"/>
      <c r="D641" s="185"/>
      <c r="E641" s="185"/>
    </row>
    <row r="642" spans="1:5" ht="21.75" customHeight="1">
      <c r="A642" s="186"/>
      <c r="B642" s="184"/>
      <c r="C642" s="184"/>
      <c r="D642" s="185"/>
      <c r="E642" s="185"/>
    </row>
    <row r="643" spans="1:5" ht="21.75" customHeight="1">
      <c r="A643" s="186"/>
      <c r="B643" s="184"/>
      <c r="C643" s="184"/>
      <c r="D643" s="185"/>
      <c r="E643" s="185"/>
    </row>
    <row r="644" spans="1:5" ht="21.75" customHeight="1">
      <c r="A644" s="186"/>
      <c r="B644" s="184"/>
      <c r="C644" s="184"/>
      <c r="D644" s="185"/>
      <c r="E644" s="185"/>
    </row>
    <row r="645" spans="1:5" ht="21.75" customHeight="1">
      <c r="A645" s="186"/>
      <c r="B645" s="184"/>
      <c r="C645" s="184"/>
      <c r="D645" s="185"/>
      <c r="E645" s="185"/>
    </row>
    <row r="646" spans="1:5" ht="21.75" customHeight="1">
      <c r="A646" s="186"/>
      <c r="B646" s="184"/>
      <c r="C646" s="184"/>
      <c r="D646" s="185"/>
      <c r="E646" s="185"/>
    </row>
    <row r="647" spans="1:5" ht="21.75" customHeight="1">
      <c r="A647" s="186"/>
      <c r="B647" s="184"/>
      <c r="C647" s="184"/>
      <c r="D647" s="185"/>
      <c r="E647" s="185"/>
    </row>
    <row r="648" spans="1:5" ht="21.75" customHeight="1">
      <c r="A648" s="186"/>
      <c r="B648" s="184"/>
      <c r="C648" s="184"/>
      <c r="D648" s="185"/>
      <c r="E648" s="185"/>
    </row>
    <row r="649" spans="1:5" ht="21.75" customHeight="1">
      <c r="A649" s="186"/>
      <c r="B649" s="184"/>
      <c r="C649" s="184"/>
      <c r="D649" s="185"/>
      <c r="E649" s="185"/>
    </row>
    <row r="650" spans="1:5" ht="21.75" customHeight="1">
      <c r="A650" s="186"/>
      <c r="B650" s="184"/>
      <c r="C650" s="184"/>
      <c r="D650" s="185"/>
      <c r="E650" s="185"/>
    </row>
    <row r="651" spans="1:5" ht="21.75" customHeight="1">
      <c r="A651" s="186"/>
      <c r="B651" s="184"/>
      <c r="C651" s="184"/>
      <c r="D651" s="185"/>
      <c r="E651" s="185"/>
    </row>
    <row r="652" spans="1:5" ht="21.75" customHeight="1">
      <c r="A652" s="186"/>
      <c r="B652" s="184"/>
      <c r="C652" s="184"/>
      <c r="D652" s="185"/>
      <c r="E652" s="185"/>
    </row>
    <row r="653" spans="1:5" ht="21.75" customHeight="1">
      <c r="A653" s="186"/>
      <c r="B653" s="184"/>
      <c r="C653" s="184"/>
      <c r="D653" s="185"/>
      <c r="E653" s="185"/>
    </row>
    <row r="654" spans="1:5" ht="21.75" customHeight="1">
      <c r="A654" s="186"/>
      <c r="B654" s="184"/>
      <c r="C654" s="184"/>
      <c r="D654" s="185"/>
      <c r="E654" s="185"/>
    </row>
    <row r="655" spans="1:5" ht="21.75" customHeight="1">
      <c r="A655" s="186"/>
      <c r="B655" s="184"/>
      <c r="C655" s="184"/>
      <c r="D655" s="185"/>
      <c r="E655" s="185"/>
    </row>
    <row r="656" spans="1:5" ht="21.75" customHeight="1">
      <c r="A656" s="186"/>
      <c r="B656" s="184"/>
      <c r="C656" s="184"/>
      <c r="D656" s="185"/>
      <c r="E656" s="185"/>
    </row>
    <row r="657" spans="1:5" ht="21.75" customHeight="1">
      <c r="A657" s="186"/>
      <c r="B657" s="184"/>
      <c r="C657" s="184"/>
      <c r="D657" s="185"/>
      <c r="E657" s="185"/>
    </row>
    <row r="658" spans="1:5" ht="21.75" customHeight="1">
      <c r="A658" s="186"/>
      <c r="B658" s="184"/>
      <c r="C658" s="184"/>
      <c r="D658" s="185"/>
      <c r="E658" s="185"/>
    </row>
    <row r="659" spans="1:5" ht="21.75" customHeight="1">
      <c r="A659" s="186"/>
      <c r="B659" s="184"/>
      <c r="C659" s="184"/>
      <c r="D659" s="185"/>
      <c r="E659" s="185"/>
    </row>
    <row r="660" spans="1:5" ht="21.75" customHeight="1">
      <c r="A660" s="186"/>
      <c r="B660" s="184"/>
      <c r="C660" s="184"/>
      <c r="D660" s="185"/>
      <c r="E660" s="185"/>
    </row>
    <row r="661" spans="1:5" ht="21.75" customHeight="1">
      <c r="A661" s="186"/>
      <c r="B661" s="184"/>
      <c r="C661" s="184"/>
      <c r="D661" s="185"/>
      <c r="E661" s="185"/>
    </row>
    <row r="662" spans="1:5" ht="21.75" customHeight="1">
      <c r="A662" s="186"/>
      <c r="B662" s="184"/>
      <c r="C662" s="184"/>
      <c r="D662" s="185"/>
      <c r="E662" s="185"/>
    </row>
    <row r="663" spans="1:5" ht="21.75" customHeight="1">
      <c r="A663" s="186"/>
      <c r="B663" s="184"/>
      <c r="C663" s="184"/>
      <c r="D663" s="185"/>
      <c r="E663" s="185"/>
    </row>
    <row r="664" spans="1:5" ht="21.75" customHeight="1">
      <c r="A664" s="186"/>
      <c r="B664" s="184"/>
      <c r="C664" s="184"/>
      <c r="D664" s="185"/>
      <c r="E664" s="185"/>
    </row>
    <row r="665" spans="1:5" ht="21.75" customHeight="1">
      <c r="A665" s="186"/>
      <c r="B665" s="184"/>
      <c r="C665" s="184"/>
      <c r="D665" s="185"/>
      <c r="E665" s="185"/>
    </row>
    <row r="666" spans="1:5" ht="21.75" customHeight="1">
      <c r="A666" s="186"/>
      <c r="B666" s="184"/>
      <c r="C666" s="184"/>
      <c r="D666" s="185"/>
      <c r="E666" s="185"/>
    </row>
    <row r="667" spans="1:5" ht="21.75" customHeight="1">
      <c r="A667" s="186"/>
      <c r="B667" s="184"/>
      <c r="C667" s="184"/>
      <c r="D667" s="185"/>
      <c r="E667" s="185"/>
    </row>
    <row r="668" spans="1:5" ht="21.75" customHeight="1">
      <c r="A668" s="186"/>
      <c r="B668" s="184"/>
      <c r="C668" s="184"/>
      <c r="D668" s="185"/>
      <c r="E668" s="185"/>
    </row>
    <row r="669" spans="1:5" ht="21.75" customHeight="1">
      <c r="A669" s="186"/>
      <c r="B669" s="184"/>
      <c r="C669" s="184"/>
      <c r="D669" s="185"/>
      <c r="E669" s="185"/>
    </row>
    <row r="670" spans="1:5" ht="21.75" customHeight="1">
      <c r="A670" s="186"/>
      <c r="B670" s="184"/>
      <c r="C670" s="184"/>
      <c r="D670" s="185"/>
      <c r="E670" s="185"/>
    </row>
    <row r="671" spans="1:5" ht="21.75" customHeight="1">
      <c r="A671" s="186"/>
      <c r="B671" s="184"/>
      <c r="C671" s="184"/>
      <c r="D671" s="185"/>
      <c r="E671" s="185"/>
    </row>
    <row r="672" spans="1:5" ht="21.75" customHeight="1">
      <c r="A672" s="186"/>
      <c r="B672" s="184"/>
      <c r="C672" s="184"/>
      <c r="D672" s="185"/>
      <c r="E672" s="185"/>
    </row>
    <row r="673" spans="1:5" ht="21.75" customHeight="1">
      <c r="A673" s="186"/>
      <c r="B673" s="184"/>
      <c r="C673" s="184"/>
      <c r="D673" s="185"/>
      <c r="E673" s="185"/>
    </row>
    <row r="674" spans="1:5" ht="21.75" customHeight="1">
      <c r="A674" s="186"/>
      <c r="B674" s="184"/>
      <c r="C674" s="184"/>
      <c r="D674" s="185"/>
      <c r="E674" s="185"/>
    </row>
    <row r="675" spans="1:5" ht="21.75" customHeight="1">
      <c r="A675" s="186"/>
      <c r="B675" s="184"/>
      <c r="C675" s="184"/>
      <c r="D675" s="185"/>
      <c r="E675" s="185"/>
    </row>
    <row r="676" spans="1:5" ht="21.75" customHeight="1">
      <c r="A676" s="186"/>
      <c r="B676" s="184"/>
      <c r="C676" s="184"/>
      <c r="D676" s="185"/>
      <c r="E676" s="185"/>
    </row>
    <row r="677" spans="1:5" ht="21.75" customHeight="1">
      <c r="A677" s="186"/>
      <c r="B677" s="184"/>
      <c r="C677" s="184"/>
      <c r="D677" s="185"/>
      <c r="E677" s="185"/>
    </row>
    <row r="678" spans="1:5" ht="21.75" customHeight="1">
      <c r="A678" s="186"/>
      <c r="B678" s="184"/>
      <c r="C678" s="184"/>
      <c r="D678" s="185"/>
      <c r="E678" s="185"/>
    </row>
    <row r="679" spans="1:5" ht="21.75" customHeight="1">
      <c r="A679" s="186"/>
      <c r="B679" s="184"/>
      <c r="C679" s="184"/>
      <c r="D679" s="185"/>
      <c r="E679" s="185"/>
    </row>
    <row r="680" spans="1:5" ht="21.75" customHeight="1">
      <c r="A680" s="186"/>
      <c r="B680" s="184"/>
      <c r="C680" s="184"/>
      <c r="D680" s="185"/>
      <c r="E680" s="185"/>
    </row>
    <row r="681" spans="1:5" ht="21.75" customHeight="1">
      <c r="A681" s="186"/>
      <c r="B681" s="184"/>
      <c r="C681" s="184"/>
      <c r="D681" s="185"/>
      <c r="E681" s="185"/>
    </row>
    <row r="682" spans="1:5" ht="21.75" customHeight="1">
      <c r="A682" s="186"/>
      <c r="B682" s="184"/>
      <c r="C682" s="184"/>
      <c r="D682" s="185"/>
      <c r="E682" s="185"/>
    </row>
    <row r="683" spans="1:5" ht="21.75" customHeight="1">
      <c r="A683" s="186"/>
      <c r="B683" s="184"/>
      <c r="C683" s="184"/>
      <c r="D683" s="185"/>
      <c r="E683" s="185"/>
    </row>
    <row r="684" spans="1:5" ht="21.75" customHeight="1">
      <c r="A684" s="186"/>
      <c r="B684" s="184"/>
      <c r="C684" s="184"/>
      <c r="D684" s="185"/>
      <c r="E684" s="185"/>
    </row>
    <row r="685" spans="1:5" ht="21.75" customHeight="1">
      <c r="A685" s="186"/>
      <c r="B685" s="184"/>
      <c r="C685" s="184"/>
      <c r="D685" s="185"/>
      <c r="E685" s="185"/>
    </row>
    <row r="686" spans="1:5" ht="21.75" customHeight="1">
      <c r="A686" s="186"/>
      <c r="B686" s="184"/>
      <c r="C686" s="184"/>
      <c r="D686" s="185"/>
      <c r="E686" s="185"/>
    </row>
    <row r="687" spans="1:5" ht="21.75" customHeight="1">
      <c r="A687" s="186"/>
      <c r="B687" s="184"/>
      <c r="C687" s="184"/>
      <c r="D687" s="185"/>
      <c r="E687" s="185"/>
    </row>
    <row r="688" spans="1:5" ht="21.75" customHeight="1">
      <c r="A688" s="186"/>
      <c r="B688" s="184"/>
      <c r="C688" s="184"/>
      <c r="D688" s="185"/>
      <c r="E688" s="185"/>
    </row>
    <row r="689" spans="1:5" ht="21.75" customHeight="1">
      <c r="A689" s="186"/>
      <c r="B689" s="184"/>
      <c r="C689" s="184"/>
      <c r="D689" s="185"/>
      <c r="E689" s="185"/>
    </row>
    <row r="690" spans="1:5" ht="21.75" customHeight="1">
      <c r="A690" s="186"/>
      <c r="B690" s="184"/>
      <c r="C690" s="184"/>
      <c r="D690" s="185"/>
      <c r="E690" s="185"/>
    </row>
    <row r="691" spans="1:5" ht="21.75" customHeight="1">
      <c r="A691" s="186"/>
      <c r="B691" s="184"/>
      <c r="C691" s="184"/>
      <c r="D691" s="185"/>
      <c r="E691" s="185"/>
    </row>
    <row r="692" spans="1:5" ht="21.75" customHeight="1">
      <c r="A692" s="186"/>
      <c r="B692" s="184"/>
      <c r="C692" s="184"/>
      <c r="D692" s="185"/>
      <c r="E692" s="185"/>
    </row>
    <row r="693" spans="1:5" ht="21.75" customHeight="1">
      <c r="A693" s="186"/>
      <c r="B693" s="184"/>
      <c r="C693" s="184"/>
      <c r="D693" s="185"/>
      <c r="E693" s="185"/>
    </row>
    <row r="694" spans="1:5" ht="21.75" customHeight="1">
      <c r="A694" s="186"/>
      <c r="B694" s="184"/>
      <c r="C694" s="184"/>
      <c r="D694" s="185"/>
      <c r="E694" s="185"/>
    </row>
    <row r="695" spans="1:5" ht="21.75" customHeight="1">
      <c r="A695" s="186"/>
      <c r="B695" s="184"/>
      <c r="C695" s="184"/>
      <c r="D695" s="185"/>
      <c r="E695" s="185"/>
    </row>
    <row r="696" spans="1:5" ht="21.75" customHeight="1">
      <c r="A696" s="186"/>
      <c r="B696" s="184"/>
      <c r="C696" s="184"/>
      <c r="D696" s="185"/>
      <c r="E696" s="185"/>
    </row>
    <row r="697" spans="1:5" ht="21.75" customHeight="1">
      <c r="A697" s="186"/>
      <c r="B697" s="184"/>
      <c r="C697" s="184"/>
      <c r="D697" s="185"/>
      <c r="E697" s="185"/>
    </row>
    <row r="698" spans="1:5" ht="21.75" customHeight="1">
      <c r="A698" s="186"/>
      <c r="B698" s="184"/>
      <c r="C698" s="184"/>
      <c r="D698" s="185"/>
      <c r="E698" s="185"/>
    </row>
    <row r="699" spans="1:5" ht="21.75" customHeight="1">
      <c r="A699" s="186"/>
      <c r="B699" s="184"/>
      <c r="C699" s="184"/>
      <c r="D699" s="185"/>
      <c r="E699" s="185"/>
    </row>
    <row r="700" spans="1:5" ht="21.75" customHeight="1">
      <c r="A700" s="186"/>
      <c r="B700" s="184"/>
      <c r="C700" s="184"/>
      <c r="D700" s="185"/>
      <c r="E700" s="185"/>
    </row>
    <row r="701" spans="1:5" ht="21.75" customHeight="1">
      <c r="A701" s="186"/>
      <c r="B701" s="184"/>
      <c r="C701" s="184"/>
      <c r="D701" s="185"/>
      <c r="E701" s="185"/>
    </row>
    <row r="702" spans="1:5" ht="21.75" customHeight="1">
      <c r="A702" s="186"/>
      <c r="B702" s="184"/>
      <c r="C702" s="184"/>
      <c r="D702" s="185"/>
      <c r="E702" s="185"/>
    </row>
    <row r="703" spans="1:5" ht="21.75" customHeight="1">
      <c r="A703" s="186"/>
      <c r="B703" s="184"/>
      <c r="C703" s="184"/>
      <c r="D703" s="185"/>
      <c r="E703" s="185"/>
    </row>
    <row r="704" spans="1:5" ht="21.75" customHeight="1">
      <c r="A704" s="186"/>
      <c r="B704" s="184"/>
      <c r="C704" s="184"/>
      <c r="D704" s="185"/>
      <c r="E704" s="185"/>
    </row>
    <row r="705" spans="1:5" ht="21.75" customHeight="1">
      <c r="A705" s="186"/>
      <c r="B705" s="184"/>
      <c r="C705" s="184"/>
      <c r="D705" s="185"/>
      <c r="E705" s="185"/>
    </row>
    <row r="706" spans="1:5" ht="21.75" customHeight="1">
      <c r="A706" s="186"/>
      <c r="B706" s="184"/>
      <c r="C706" s="184"/>
      <c r="D706" s="185"/>
      <c r="E706" s="185"/>
    </row>
    <row r="707" spans="1:5" ht="21.75" customHeight="1">
      <c r="A707" s="186"/>
      <c r="B707" s="184"/>
      <c r="C707" s="184"/>
      <c r="D707" s="185"/>
      <c r="E707" s="185"/>
    </row>
    <row r="708" spans="1:5" ht="21.75" customHeight="1">
      <c r="A708" s="186"/>
      <c r="B708" s="184"/>
      <c r="C708" s="184"/>
      <c r="D708" s="185"/>
      <c r="E708" s="185"/>
    </row>
    <row r="709" spans="1:5" ht="21.75" customHeight="1">
      <c r="A709" s="186"/>
      <c r="B709" s="184"/>
      <c r="C709" s="184"/>
      <c r="D709" s="185"/>
      <c r="E709" s="185"/>
    </row>
    <row r="710" spans="1:5" ht="21.75" customHeight="1">
      <c r="A710" s="186"/>
      <c r="B710" s="184"/>
      <c r="C710" s="184"/>
      <c r="D710" s="185"/>
      <c r="E710" s="185"/>
    </row>
    <row r="711" spans="1:5" ht="21.75" customHeight="1">
      <c r="A711" s="186"/>
      <c r="B711" s="184"/>
      <c r="C711" s="184"/>
      <c r="D711" s="185"/>
      <c r="E711" s="185"/>
    </row>
    <row r="712" spans="1:5" ht="21.75" customHeight="1">
      <c r="A712" s="186"/>
      <c r="B712" s="184"/>
      <c r="C712" s="184"/>
      <c r="D712" s="185"/>
      <c r="E712" s="185"/>
    </row>
    <row r="713" spans="1:5" ht="21.75" customHeight="1">
      <c r="A713" s="186"/>
      <c r="B713" s="184"/>
      <c r="C713" s="184"/>
      <c r="D713" s="185"/>
      <c r="E713" s="185"/>
    </row>
    <row r="714" spans="1:5" ht="21.75" customHeight="1">
      <c r="A714" s="186"/>
      <c r="B714" s="184"/>
      <c r="C714" s="184"/>
      <c r="D714" s="185"/>
      <c r="E714" s="185"/>
    </row>
    <row r="715" spans="1:5" ht="21.75" customHeight="1">
      <c r="A715" s="186"/>
      <c r="B715" s="184"/>
      <c r="C715" s="184"/>
      <c r="D715" s="185"/>
      <c r="E715" s="185"/>
    </row>
    <row r="716" spans="1:5" ht="21.75" customHeight="1">
      <c r="A716" s="186"/>
      <c r="B716" s="184"/>
      <c r="C716" s="184"/>
      <c r="D716" s="185"/>
      <c r="E716" s="185"/>
    </row>
    <row r="717" spans="1:5" ht="21.75" customHeight="1">
      <c r="A717" s="186"/>
      <c r="B717" s="184"/>
      <c r="C717" s="184"/>
      <c r="D717" s="185"/>
      <c r="E717" s="185"/>
    </row>
    <row r="718" spans="1:5" ht="21.75" customHeight="1">
      <c r="A718" s="186"/>
      <c r="B718" s="184"/>
      <c r="C718" s="184"/>
      <c r="D718" s="185"/>
      <c r="E718" s="185"/>
    </row>
    <row r="719" spans="1:5" ht="21.75" customHeight="1">
      <c r="A719" s="186"/>
      <c r="B719" s="184"/>
      <c r="C719" s="184"/>
      <c r="D719" s="185"/>
      <c r="E719" s="185"/>
    </row>
    <row r="720" spans="1:5" ht="21.75" customHeight="1">
      <c r="A720" s="186"/>
      <c r="B720" s="184"/>
      <c r="C720" s="184"/>
      <c r="D720" s="185"/>
      <c r="E720" s="185"/>
    </row>
    <row r="721" spans="1:5" ht="21.75" customHeight="1">
      <c r="A721" s="186"/>
      <c r="B721" s="184"/>
      <c r="C721" s="184"/>
      <c r="D721" s="185"/>
      <c r="E721" s="185"/>
    </row>
    <row r="722" spans="1:5" ht="21.75" customHeight="1">
      <c r="A722" s="186"/>
      <c r="B722" s="184"/>
      <c r="C722" s="184"/>
      <c r="D722" s="185"/>
      <c r="E722" s="185"/>
    </row>
    <row r="723" spans="1:5" ht="21.75" customHeight="1">
      <c r="A723" s="186"/>
      <c r="B723" s="184"/>
      <c r="C723" s="184"/>
      <c r="D723" s="185"/>
      <c r="E723" s="185"/>
    </row>
    <row r="724" spans="1:5" ht="21.75" customHeight="1">
      <c r="A724" s="186"/>
      <c r="B724" s="184"/>
      <c r="C724" s="184"/>
      <c r="D724" s="185"/>
      <c r="E724" s="185"/>
    </row>
    <row r="725" spans="1:5" ht="21.75" customHeight="1">
      <c r="A725" s="186"/>
      <c r="B725" s="184"/>
      <c r="C725" s="184"/>
      <c r="D725" s="185"/>
      <c r="E725" s="185"/>
    </row>
    <row r="726" spans="1:5" ht="21.75" customHeight="1">
      <c r="A726" s="186"/>
      <c r="B726" s="184"/>
      <c r="C726" s="184"/>
      <c r="D726" s="185"/>
      <c r="E726" s="185"/>
    </row>
    <row r="727" spans="1:5" ht="21.75" customHeight="1">
      <c r="A727" s="186"/>
      <c r="B727" s="184"/>
      <c r="C727" s="184"/>
      <c r="D727" s="185"/>
      <c r="E727" s="185"/>
    </row>
    <row r="728" spans="1:5" ht="21.75" customHeight="1">
      <c r="A728" s="186"/>
      <c r="B728" s="184"/>
      <c r="C728" s="184"/>
      <c r="D728" s="185"/>
      <c r="E728" s="185"/>
    </row>
    <row r="729" spans="1:5" ht="21.75" customHeight="1">
      <c r="A729" s="186"/>
      <c r="B729" s="184"/>
      <c r="C729" s="184"/>
      <c r="D729" s="185"/>
      <c r="E729" s="185"/>
    </row>
    <row r="730" spans="1:5" ht="21.75" customHeight="1">
      <c r="A730" s="186"/>
      <c r="B730" s="184"/>
      <c r="C730" s="184"/>
      <c r="D730" s="185"/>
      <c r="E730" s="185"/>
    </row>
    <row r="731" spans="1:5" ht="21.75" customHeight="1">
      <c r="A731" s="186"/>
      <c r="B731" s="184"/>
      <c r="C731" s="184"/>
      <c r="D731" s="185"/>
      <c r="E731" s="185"/>
    </row>
    <row r="732" spans="1:5" ht="21.75" customHeight="1">
      <c r="A732" s="186"/>
      <c r="B732" s="184"/>
      <c r="C732" s="184"/>
      <c r="D732" s="185"/>
      <c r="E732" s="185"/>
    </row>
    <row r="733" spans="1:5" ht="21.75" customHeight="1">
      <c r="A733" s="186"/>
      <c r="B733" s="184"/>
      <c r="C733" s="184"/>
      <c r="D733" s="185"/>
      <c r="E733" s="185"/>
    </row>
    <row r="734" spans="1:5" ht="21.75" customHeight="1">
      <c r="A734" s="186"/>
      <c r="B734" s="184"/>
      <c r="C734" s="184"/>
      <c r="D734" s="185"/>
      <c r="E734" s="185"/>
    </row>
    <row r="735" spans="1:5" ht="21.75" customHeight="1">
      <c r="A735" s="186"/>
      <c r="B735" s="184"/>
      <c r="C735" s="184"/>
      <c r="D735" s="185"/>
      <c r="E735" s="185"/>
    </row>
    <row r="736" spans="1:5" ht="21.75" customHeight="1">
      <c r="A736" s="186"/>
      <c r="B736" s="184"/>
      <c r="C736" s="184"/>
      <c r="D736" s="185"/>
      <c r="E736" s="185"/>
    </row>
    <row r="737" spans="1:5" ht="21.75" customHeight="1">
      <c r="A737" s="186"/>
      <c r="B737" s="184"/>
      <c r="C737" s="184"/>
      <c r="D737" s="185"/>
      <c r="E737" s="185"/>
    </row>
    <row r="738" spans="1:5" ht="21.75" customHeight="1">
      <c r="A738" s="186"/>
      <c r="B738" s="184"/>
      <c r="C738" s="184"/>
      <c r="D738" s="185"/>
      <c r="E738" s="185"/>
    </row>
    <row r="739" spans="1:5" ht="21.75" customHeight="1">
      <c r="A739" s="186"/>
      <c r="B739" s="184"/>
      <c r="C739" s="184"/>
      <c r="D739" s="185"/>
      <c r="E739" s="185"/>
    </row>
    <row r="740" spans="1:5" ht="21.75" customHeight="1">
      <c r="A740" s="186"/>
      <c r="B740" s="184"/>
      <c r="C740" s="184"/>
      <c r="D740" s="185"/>
      <c r="E740" s="185"/>
    </row>
    <row r="741" spans="1:5" ht="21.75" customHeight="1">
      <c r="A741" s="186"/>
      <c r="B741" s="184"/>
      <c r="C741" s="184"/>
      <c r="D741" s="185"/>
      <c r="E741" s="185"/>
    </row>
    <row r="742" spans="1:5" ht="21.75" customHeight="1">
      <c r="A742" s="186"/>
      <c r="B742" s="184"/>
      <c r="C742" s="184"/>
      <c r="D742" s="185"/>
      <c r="E742" s="185"/>
    </row>
    <row r="743" spans="1:5" ht="21.75" customHeight="1">
      <c r="A743" s="186"/>
      <c r="B743" s="184"/>
      <c r="C743" s="184"/>
      <c r="D743" s="185"/>
      <c r="E743" s="185"/>
    </row>
    <row r="744" spans="1:5" ht="21.75" customHeight="1">
      <c r="A744" s="186"/>
      <c r="B744" s="184"/>
      <c r="C744" s="184"/>
      <c r="D744" s="185"/>
      <c r="E744" s="185"/>
    </row>
    <row r="745" spans="1:5" ht="21.75" customHeight="1">
      <c r="A745" s="186"/>
      <c r="B745" s="184"/>
      <c r="C745" s="184"/>
      <c r="D745" s="185"/>
      <c r="E745" s="185"/>
    </row>
    <row r="746" spans="1:5" ht="21.75" customHeight="1">
      <c r="A746" s="186"/>
      <c r="B746" s="184"/>
      <c r="C746" s="184"/>
      <c r="D746" s="185"/>
      <c r="E746" s="185"/>
    </row>
    <row r="747" spans="1:5" ht="21.75" customHeight="1">
      <c r="A747" s="186"/>
      <c r="B747" s="184"/>
      <c r="C747" s="184"/>
      <c r="D747" s="185"/>
      <c r="E747" s="185"/>
    </row>
    <row r="748" spans="1:5" ht="21.75" customHeight="1">
      <c r="A748" s="186"/>
      <c r="B748" s="184"/>
      <c r="C748" s="184"/>
      <c r="D748" s="185"/>
      <c r="E748" s="185"/>
    </row>
    <row r="749" spans="1:5" ht="21.75" customHeight="1">
      <c r="A749" s="186"/>
      <c r="B749" s="184"/>
      <c r="C749" s="184"/>
      <c r="D749" s="185"/>
      <c r="E749" s="185"/>
    </row>
    <row r="750" spans="1:5" ht="21.75" customHeight="1">
      <c r="A750" s="186"/>
      <c r="B750" s="184"/>
      <c r="C750" s="184"/>
      <c r="D750" s="185"/>
      <c r="E750" s="185"/>
    </row>
    <row r="751" spans="1:5" ht="21.75" customHeight="1">
      <c r="A751" s="186"/>
      <c r="B751" s="184"/>
      <c r="C751" s="184"/>
      <c r="D751" s="185"/>
      <c r="E751" s="185"/>
    </row>
    <row r="752" spans="1:5" ht="21.75" customHeight="1">
      <c r="A752" s="186"/>
      <c r="B752" s="184"/>
      <c r="C752" s="184"/>
      <c r="D752" s="185"/>
      <c r="E752" s="185"/>
    </row>
    <row r="753" spans="1:5" ht="21.75" customHeight="1">
      <c r="A753" s="186"/>
      <c r="B753" s="184"/>
      <c r="C753" s="184"/>
      <c r="D753" s="185"/>
      <c r="E753" s="185"/>
    </row>
    <row r="754" spans="1:5" ht="21.75" customHeight="1">
      <c r="A754" s="186"/>
      <c r="B754" s="184"/>
      <c r="C754" s="184"/>
      <c r="D754" s="185"/>
      <c r="E754" s="185"/>
    </row>
    <row r="755" spans="1:5" ht="21.75" customHeight="1">
      <c r="A755" s="186"/>
      <c r="B755" s="184"/>
      <c r="C755" s="184"/>
      <c r="D755" s="185"/>
      <c r="E755" s="185"/>
    </row>
    <row r="756" spans="1:5" ht="21.75" customHeight="1">
      <c r="A756" s="186"/>
      <c r="B756" s="184"/>
      <c r="C756" s="184"/>
      <c r="D756" s="185"/>
      <c r="E756" s="185"/>
    </row>
    <row r="757" spans="1:5" ht="21.75" customHeight="1">
      <c r="A757" s="186"/>
      <c r="B757" s="184"/>
      <c r="C757" s="184"/>
      <c r="D757" s="185"/>
      <c r="E757" s="185"/>
    </row>
    <row r="758" spans="1:5" ht="21.75" customHeight="1">
      <c r="A758" s="186"/>
      <c r="B758" s="184"/>
      <c r="C758" s="184"/>
      <c r="D758" s="185"/>
      <c r="E758" s="185"/>
    </row>
    <row r="759" spans="1:5" ht="21.75" customHeight="1">
      <c r="A759" s="186"/>
      <c r="B759" s="184"/>
      <c r="C759" s="184"/>
      <c r="D759" s="185"/>
      <c r="E759" s="185"/>
    </row>
    <row r="760" spans="1:5" ht="21.75" customHeight="1">
      <c r="A760" s="186"/>
      <c r="B760" s="184"/>
      <c r="C760" s="184"/>
      <c r="D760" s="185"/>
      <c r="E760" s="185"/>
    </row>
    <row r="761" spans="1:5" ht="21.75" customHeight="1">
      <c r="A761" s="186"/>
      <c r="B761" s="184"/>
      <c r="C761" s="184"/>
      <c r="D761" s="185"/>
      <c r="E761" s="185"/>
    </row>
    <row r="762" spans="1:5" ht="21.75" customHeight="1">
      <c r="A762" s="186"/>
      <c r="B762" s="184"/>
      <c r="C762" s="184"/>
      <c r="D762" s="185"/>
      <c r="E762" s="185"/>
    </row>
    <row r="763" spans="1:5" ht="21.75" customHeight="1">
      <c r="A763" s="186"/>
      <c r="B763" s="184"/>
      <c r="C763" s="184"/>
      <c r="D763" s="185"/>
      <c r="E763" s="185"/>
    </row>
    <row r="764" spans="1:5" ht="21.75" customHeight="1">
      <c r="A764" s="186"/>
      <c r="B764" s="184"/>
      <c r="C764" s="184"/>
      <c r="D764" s="185"/>
      <c r="E764" s="185"/>
    </row>
    <row r="765" spans="1:5" ht="21.75" customHeight="1">
      <c r="A765" s="186"/>
      <c r="B765" s="184"/>
      <c r="C765" s="184"/>
      <c r="D765" s="185"/>
      <c r="E765" s="185"/>
    </row>
    <row r="766" spans="1:5" ht="21.75" customHeight="1">
      <c r="A766" s="186"/>
      <c r="B766" s="184"/>
      <c r="C766" s="184"/>
      <c r="D766" s="185"/>
      <c r="E766" s="185"/>
    </row>
    <row r="767" spans="1:5" ht="21.75" customHeight="1">
      <c r="A767" s="186"/>
      <c r="B767" s="184"/>
      <c r="C767" s="184"/>
      <c r="D767" s="185"/>
      <c r="E767" s="185"/>
    </row>
    <row r="768" spans="1:5" ht="21.75" customHeight="1">
      <c r="A768" s="186"/>
      <c r="B768" s="184"/>
      <c r="C768" s="184"/>
      <c r="D768" s="185"/>
      <c r="E768" s="185"/>
    </row>
    <row r="769" spans="1:5" ht="21.75" customHeight="1">
      <c r="A769" s="186"/>
      <c r="B769" s="184"/>
      <c r="C769" s="184"/>
      <c r="D769" s="185"/>
      <c r="E769" s="185"/>
    </row>
    <row r="770" spans="1:5" ht="21.75" customHeight="1">
      <c r="A770" s="186"/>
      <c r="B770" s="184"/>
      <c r="C770" s="184"/>
      <c r="D770" s="185"/>
      <c r="E770" s="185"/>
    </row>
    <row r="771" spans="1:5" ht="21.75" customHeight="1">
      <c r="A771" s="186"/>
      <c r="B771" s="184"/>
      <c r="C771" s="184"/>
      <c r="D771" s="185"/>
      <c r="E771" s="185"/>
    </row>
    <row r="772" spans="1:5" ht="21.75" customHeight="1">
      <c r="A772" s="186"/>
      <c r="B772" s="184"/>
      <c r="C772" s="184"/>
      <c r="D772" s="185"/>
      <c r="E772" s="185"/>
    </row>
    <row r="773" spans="1:5" ht="21.75" customHeight="1">
      <c r="A773" s="186"/>
      <c r="B773" s="184"/>
      <c r="C773" s="184"/>
      <c r="D773" s="185"/>
      <c r="E773" s="185"/>
    </row>
    <row r="774" spans="1:5" ht="21.75" customHeight="1">
      <c r="A774" s="186"/>
      <c r="B774" s="184"/>
      <c r="C774" s="184"/>
      <c r="D774" s="185"/>
      <c r="E774" s="185"/>
    </row>
    <row r="775" spans="1:5" ht="21.75" customHeight="1">
      <c r="A775" s="186"/>
      <c r="B775" s="184"/>
      <c r="C775" s="184"/>
      <c r="D775" s="185"/>
      <c r="E775" s="185"/>
    </row>
    <row r="776" spans="1:5" ht="21.75" customHeight="1">
      <c r="A776" s="186"/>
      <c r="B776" s="184"/>
      <c r="C776" s="184"/>
      <c r="D776" s="185"/>
      <c r="E776" s="185"/>
    </row>
    <row r="777" spans="1:5" ht="21.75" customHeight="1">
      <c r="A777" s="186"/>
      <c r="B777" s="184"/>
      <c r="C777" s="184"/>
      <c r="D777" s="185"/>
      <c r="E777" s="185"/>
    </row>
    <row r="778" spans="1:5" ht="21.75" customHeight="1">
      <c r="A778" s="186"/>
      <c r="B778" s="184"/>
      <c r="C778" s="184"/>
      <c r="D778" s="185"/>
      <c r="E778" s="185"/>
    </row>
    <row r="779" spans="1:5" ht="21.75" customHeight="1">
      <c r="A779" s="186"/>
      <c r="B779" s="184"/>
      <c r="C779" s="184"/>
      <c r="D779" s="185"/>
      <c r="E779" s="185"/>
    </row>
    <row r="780" spans="1:5" ht="21.75" customHeight="1">
      <c r="A780" s="186"/>
      <c r="B780" s="184"/>
      <c r="C780" s="184"/>
      <c r="D780" s="185"/>
      <c r="E780" s="185"/>
    </row>
    <row r="781" spans="1:5" ht="21.75" customHeight="1">
      <c r="A781" s="186"/>
      <c r="B781" s="184"/>
      <c r="C781" s="184"/>
      <c r="D781" s="185"/>
      <c r="E781" s="185"/>
    </row>
    <row r="782" spans="1:5" ht="21.75" customHeight="1">
      <c r="A782" s="186"/>
      <c r="B782" s="184"/>
      <c r="C782" s="184"/>
      <c r="D782" s="185"/>
      <c r="E782" s="185"/>
    </row>
    <row r="783" spans="1:5" ht="21.75" customHeight="1">
      <c r="A783" s="186"/>
      <c r="B783" s="184"/>
      <c r="C783" s="184"/>
      <c r="D783" s="185"/>
      <c r="E783" s="185"/>
    </row>
    <row r="784" spans="1:5" ht="21.75" customHeight="1">
      <c r="A784" s="186"/>
      <c r="B784" s="184"/>
      <c r="C784" s="184"/>
      <c r="D784" s="185"/>
      <c r="E784" s="185"/>
    </row>
    <row r="785" spans="1:5" ht="21.75" customHeight="1">
      <c r="A785" s="186"/>
      <c r="B785" s="184"/>
      <c r="C785" s="184"/>
      <c r="D785" s="185"/>
      <c r="E785" s="185"/>
    </row>
    <row r="786" spans="1:5" ht="21.75" customHeight="1">
      <c r="A786" s="186"/>
      <c r="B786" s="184"/>
      <c r="C786" s="184"/>
      <c r="D786" s="185"/>
      <c r="E786" s="185"/>
    </row>
    <row r="787" spans="1:5" ht="21.75" customHeight="1">
      <c r="A787" s="186"/>
      <c r="B787" s="184"/>
      <c r="C787" s="184"/>
      <c r="D787" s="185"/>
      <c r="E787" s="185"/>
    </row>
    <row r="788" spans="1:5" ht="21.75" customHeight="1">
      <c r="A788" s="186"/>
      <c r="B788" s="184"/>
      <c r="C788" s="184"/>
      <c r="D788" s="185"/>
      <c r="E788" s="185"/>
    </row>
    <row r="789" spans="1:5" ht="21.75" customHeight="1">
      <c r="A789" s="186"/>
      <c r="B789" s="184"/>
      <c r="C789" s="184"/>
      <c r="D789" s="185"/>
      <c r="E789" s="185"/>
    </row>
    <row r="790" spans="1:5" ht="21.75" customHeight="1">
      <c r="A790" s="186"/>
      <c r="B790" s="184"/>
      <c r="C790" s="184"/>
      <c r="D790" s="185"/>
      <c r="E790" s="185"/>
    </row>
    <row r="791" spans="1:5" ht="21.75" customHeight="1">
      <c r="A791" s="186"/>
      <c r="B791" s="184"/>
      <c r="C791" s="184"/>
      <c r="D791" s="185"/>
      <c r="E791" s="185"/>
    </row>
    <row r="792" spans="1:5" ht="21.75" customHeight="1">
      <c r="A792" s="186"/>
      <c r="B792" s="184"/>
      <c r="C792" s="184"/>
      <c r="D792" s="185"/>
      <c r="E792" s="185"/>
    </row>
    <row r="793" spans="1:5" ht="21.75" customHeight="1">
      <c r="A793" s="186"/>
      <c r="B793" s="184"/>
      <c r="C793" s="184"/>
      <c r="D793" s="185"/>
      <c r="E793" s="185"/>
    </row>
    <row r="794" spans="1:5" ht="21.75" customHeight="1">
      <c r="A794" s="186"/>
      <c r="B794" s="184"/>
      <c r="C794" s="184"/>
      <c r="D794" s="185"/>
      <c r="E794" s="185"/>
    </row>
    <row r="795" spans="1:5" ht="21.75" customHeight="1">
      <c r="A795" s="186"/>
      <c r="B795" s="184"/>
      <c r="C795" s="184"/>
      <c r="D795" s="185"/>
      <c r="E795" s="185"/>
    </row>
    <row r="796" spans="1:5" ht="21.75" customHeight="1">
      <c r="A796" s="186"/>
      <c r="B796" s="184"/>
      <c r="C796" s="184"/>
      <c r="D796" s="185"/>
      <c r="E796" s="185"/>
    </row>
    <row r="797" spans="1:5" ht="21.75" customHeight="1">
      <c r="A797" s="186"/>
      <c r="B797" s="184"/>
      <c r="C797" s="184"/>
      <c r="D797" s="185"/>
      <c r="E797" s="185"/>
    </row>
    <row r="798" spans="1:5" ht="21.75" customHeight="1">
      <c r="A798" s="186"/>
      <c r="B798" s="184"/>
      <c r="C798" s="184"/>
      <c r="D798" s="185"/>
      <c r="E798" s="185"/>
    </row>
    <row r="799" spans="1:5" ht="21.75" customHeight="1">
      <c r="A799" s="186"/>
      <c r="B799" s="184"/>
      <c r="C799" s="184"/>
      <c r="D799" s="185"/>
      <c r="E799" s="185"/>
    </row>
    <row r="800" spans="1:5" ht="21.75" customHeight="1">
      <c r="A800" s="186"/>
      <c r="B800" s="184"/>
      <c r="C800" s="184"/>
      <c r="D800" s="185"/>
      <c r="E800" s="185"/>
    </row>
    <row r="801" spans="1:5" ht="21.75" customHeight="1">
      <c r="A801" s="186"/>
      <c r="B801" s="184"/>
      <c r="C801" s="184"/>
      <c r="D801" s="185"/>
      <c r="E801" s="185"/>
    </row>
    <row r="802" spans="1:5" ht="21.75" customHeight="1">
      <c r="A802" s="186"/>
      <c r="B802" s="184"/>
      <c r="C802" s="184"/>
      <c r="D802" s="185"/>
      <c r="E802" s="185"/>
    </row>
    <row r="803" spans="1:5" ht="21.75" customHeight="1">
      <c r="A803" s="186"/>
      <c r="B803" s="184"/>
      <c r="C803" s="184"/>
      <c r="D803" s="185"/>
      <c r="E803" s="185"/>
    </row>
    <row r="804" spans="1:5" ht="21.75" customHeight="1">
      <c r="A804" s="186"/>
      <c r="B804" s="184"/>
      <c r="C804" s="184"/>
      <c r="D804" s="185"/>
      <c r="E804" s="185"/>
    </row>
    <row r="805" spans="1:5" ht="21.75" customHeight="1">
      <c r="A805" s="186"/>
      <c r="B805" s="184"/>
      <c r="C805" s="184"/>
      <c r="D805" s="185"/>
      <c r="E805" s="185"/>
    </row>
    <row r="806" spans="1:5" ht="21.75" customHeight="1">
      <c r="A806" s="186"/>
      <c r="B806" s="184"/>
      <c r="C806" s="184"/>
      <c r="D806" s="185"/>
      <c r="E806" s="185"/>
    </row>
    <row r="807" spans="1:5" ht="21.75" customHeight="1">
      <c r="A807" s="186"/>
      <c r="B807" s="184"/>
      <c r="C807" s="184"/>
      <c r="D807" s="185"/>
      <c r="E807" s="185"/>
    </row>
    <row r="808" spans="1:5" ht="21.75" customHeight="1">
      <c r="A808" s="186"/>
      <c r="B808" s="184"/>
      <c r="C808" s="184"/>
      <c r="D808" s="185"/>
      <c r="E808" s="185"/>
    </row>
    <row r="809" spans="1:5" ht="21.75" customHeight="1">
      <c r="A809" s="186"/>
      <c r="B809" s="184"/>
      <c r="C809" s="184"/>
      <c r="D809" s="185"/>
      <c r="E809" s="185"/>
    </row>
    <row r="810" spans="1:5" ht="21.75" customHeight="1">
      <c r="A810" s="186"/>
      <c r="B810" s="184"/>
      <c r="C810" s="184"/>
      <c r="D810" s="185"/>
      <c r="E810" s="185"/>
    </row>
    <row r="811" spans="1:5" ht="21.75" customHeight="1">
      <c r="A811" s="186"/>
      <c r="B811" s="184"/>
      <c r="C811" s="184"/>
      <c r="D811" s="185"/>
      <c r="E811" s="185"/>
    </row>
    <row r="812" spans="1:5" ht="21.75" customHeight="1">
      <c r="A812" s="186"/>
      <c r="B812" s="184"/>
      <c r="C812" s="184"/>
      <c r="D812" s="185"/>
      <c r="E812" s="185"/>
    </row>
    <row r="813" spans="1:5" ht="21.75" customHeight="1">
      <c r="A813" s="186"/>
      <c r="B813" s="184"/>
      <c r="C813" s="184"/>
      <c r="D813" s="185"/>
      <c r="E813" s="185"/>
    </row>
    <row r="814" spans="1:5" ht="21.75" customHeight="1">
      <c r="A814" s="186"/>
      <c r="B814" s="184"/>
      <c r="C814" s="184"/>
      <c r="D814" s="185"/>
      <c r="E814" s="185"/>
    </row>
    <row r="815" spans="1:5" ht="21.75" customHeight="1">
      <c r="A815" s="186"/>
      <c r="B815" s="184"/>
      <c r="C815" s="184"/>
      <c r="D815" s="185"/>
      <c r="E815" s="185"/>
    </row>
    <row r="816" spans="1:5" ht="21.75" customHeight="1">
      <c r="A816" s="186"/>
      <c r="B816" s="184"/>
      <c r="C816" s="184"/>
      <c r="D816" s="185"/>
      <c r="E816" s="185"/>
    </row>
    <row r="817" spans="1:5" ht="21.75" customHeight="1">
      <c r="A817" s="186"/>
      <c r="B817" s="184"/>
      <c r="C817" s="184"/>
      <c r="D817" s="185"/>
      <c r="E817" s="185"/>
    </row>
    <row r="818" spans="1:5" ht="21.75" customHeight="1">
      <c r="A818" s="186"/>
      <c r="B818" s="184"/>
      <c r="C818" s="184"/>
      <c r="D818" s="185"/>
      <c r="E818" s="185"/>
    </row>
    <row r="819" spans="1:5" ht="21.75" customHeight="1">
      <c r="A819" s="186"/>
      <c r="B819" s="184"/>
      <c r="C819" s="184"/>
      <c r="D819" s="185"/>
      <c r="E819" s="185"/>
    </row>
    <row r="820" spans="1:5" ht="21.75" customHeight="1">
      <c r="A820" s="186"/>
      <c r="B820" s="184"/>
      <c r="C820" s="184"/>
      <c r="D820" s="185"/>
      <c r="E820" s="185"/>
    </row>
    <row r="821" spans="1:5" ht="21.75" customHeight="1">
      <c r="A821" s="186"/>
      <c r="B821" s="184"/>
      <c r="C821" s="184"/>
      <c r="D821" s="185"/>
      <c r="E821" s="185"/>
    </row>
    <row r="822" spans="1:5" ht="21.75" customHeight="1">
      <c r="A822" s="186"/>
      <c r="B822" s="184"/>
      <c r="C822" s="184"/>
      <c r="D822" s="185"/>
      <c r="E822" s="185"/>
    </row>
    <row r="823" spans="1:5" ht="21.75" customHeight="1">
      <c r="A823" s="186"/>
      <c r="B823" s="184"/>
      <c r="C823" s="184"/>
      <c r="D823" s="185"/>
      <c r="E823" s="185"/>
    </row>
    <row r="824" spans="1:5" ht="21.75" customHeight="1">
      <c r="A824" s="186"/>
      <c r="B824" s="184"/>
      <c r="C824" s="184"/>
      <c r="D824" s="185"/>
      <c r="E824" s="185"/>
    </row>
    <row r="825" spans="1:5" ht="21.75" customHeight="1">
      <c r="A825" s="186"/>
      <c r="B825" s="184"/>
      <c r="C825" s="184"/>
      <c r="D825" s="185"/>
      <c r="E825" s="185"/>
    </row>
    <row r="826" spans="1:5" ht="21.75" customHeight="1">
      <c r="A826" s="186"/>
      <c r="B826" s="184"/>
      <c r="C826" s="184"/>
      <c r="D826" s="185"/>
      <c r="E826" s="185"/>
    </row>
    <row r="827" spans="1:5" ht="21.75" customHeight="1">
      <c r="A827" s="186"/>
      <c r="B827" s="184"/>
      <c r="C827" s="184"/>
      <c r="D827" s="185"/>
      <c r="E827" s="185"/>
    </row>
    <row r="828" spans="1:5" ht="21.75" customHeight="1">
      <c r="A828" s="186"/>
      <c r="B828" s="184"/>
      <c r="C828" s="184"/>
      <c r="D828" s="185"/>
      <c r="E828" s="185"/>
    </row>
    <row r="829" spans="1:5" ht="21.75" customHeight="1">
      <c r="A829" s="186"/>
      <c r="B829" s="184"/>
      <c r="C829" s="184"/>
      <c r="D829" s="185"/>
      <c r="E829" s="185"/>
    </row>
    <row r="830" spans="1:5" ht="21.75" customHeight="1">
      <c r="A830" s="186"/>
      <c r="B830" s="184"/>
      <c r="C830" s="184"/>
      <c r="D830" s="185"/>
      <c r="E830" s="185"/>
    </row>
    <row r="831" spans="1:5" ht="21.75" customHeight="1">
      <c r="A831" s="186"/>
      <c r="B831" s="184"/>
      <c r="C831" s="184"/>
      <c r="D831" s="185"/>
      <c r="E831" s="185"/>
    </row>
    <row r="832" spans="1:5" ht="21.75" customHeight="1">
      <c r="A832" s="186"/>
      <c r="B832" s="184"/>
      <c r="C832" s="184"/>
      <c r="D832" s="185"/>
      <c r="E832" s="185"/>
    </row>
    <row r="833" spans="1:5" ht="21.75" customHeight="1">
      <c r="A833" s="186"/>
      <c r="B833" s="184"/>
      <c r="C833" s="184"/>
      <c r="D833" s="185"/>
      <c r="E833" s="185"/>
    </row>
    <row r="834" spans="1:5" ht="21.75" customHeight="1">
      <c r="A834" s="186"/>
      <c r="B834" s="184"/>
      <c r="C834" s="184"/>
      <c r="D834" s="185"/>
      <c r="E834" s="185"/>
    </row>
    <row r="835" spans="1:5" ht="21.75" customHeight="1">
      <c r="A835" s="186"/>
      <c r="B835" s="184"/>
      <c r="C835" s="184"/>
      <c r="D835" s="185"/>
      <c r="E835" s="185"/>
    </row>
    <row r="836" spans="1:5" ht="21.75" customHeight="1">
      <c r="A836" s="186"/>
      <c r="B836" s="184"/>
      <c r="C836" s="184"/>
      <c r="D836" s="185"/>
      <c r="E836" s="185"/>
    </row>
    <row r="837" spans="1:5" ht="21.75" customHeight="1">
      <c r="A837" s="186"/>
      <c r="B837" s="184"/>
      <c r="C837" s="184"/>
      <c r="D837" s="185"/>
      <c r="E837" s="185"/>
    </row>
    <row r="838" spans="1:5" ht="21.75" customHeight="1">
      <c r="A838" s="186"/>
      <c r="B838" s="184"/>
      <c r="C838" s="184"/>
      <c r="D838" s="185"/>
      <c r="E838" s="185"/>
    </row>
    <row r="839" spans="1:5" ht="21.75" customHeight="1">
      <c r="A839" s="186"/>
      <c r="B839" s="184"/>
      <c r="C839" s="184"/>
      <c r="D839" s="185"/>
      <c r="E839" s="185"/>
    </row>
    <row r="840" spans="1:5" ht="21.75" customHeight="1">
      <c r="A840" s="186"/>
      <c r="B840" s="184"/>
      <c r="C840" s="184"/>
      <c r="D840" s="185"/>
      <c r="E840" s="185"/>
    </row>
    <row r="841" spans="1:5" ht="21.75" customHeight="1">
      <c r="A841" s="186"/>
      <c r="B841" s="184"/>
      <c r="C841" s="184"/>
      <c r="D841" s="185"/>
      <c r="E841" s="185"/>
    </row>
    <row r="842" spans="1:5" ht="21.75" customHeight="1">
      <c r="A842" s="186"/>
      <c r="B842" s="184"/>
      <c r="C842" s="184"/>
      <c r="D842" s="185"/>
      <c r="E842" s="185"/>
    </row>
    <row r="843" spans="1:5" ht="21.75" customHeight="1">
      <c r="A843" s="186"/>
      <c r="B843" s="184"/>
      <c r="C843" s="184"/>
      <c r="D843" s="185"/>
      <c r="E843" s="185"/>
    </row>
    <row r="844" spans="1:5" ht="21.75" customHeight="1">
      <c r="A844" s="186"/>
      <c r="B844" s="184"/>
      <c r="C844" s="184"/>
      <c r="D844" s="185"/>
      <c r="E844" s="185"/>
    </row>
    <row r="845" spans="1:5" ht="21.75" customHeight="1">
      <c r="A845" s="186"/>
      <c r="B845" s="184"/>
      <c r="C845" s="184"/>
      <c r="D845" s="185"/>
      <c r="E845" s="185"/>
    </row>
    <row r="846" spans="1:5" ht="21.75" customHeight="1">
      <c r="A846" s="186"/>
      <c r="B846" s="184"/>
      <c r="C846" s="184"/>
      <c r="D846" s="185"/>
      <c r="E846" s="185"/>
    </row>
    <row r="847" spans="1:5" ht="21.75" customHeight="1">
      <c r="A847" s="186"/>
      <c r="B847" s="184"/>
      <c r="C847" s="184"/>
      <c r="D847" s="185"/>
      <c r="E847" s="185"/>
    </row>
    <row r="848" spans="1:5" ht="21.75" customHeight="1">
      <c r="A848" s="186"/>
      <c r="B848" s="184"/>
      <c r="C848" s="184"/>
      <c r="D848" s="185"/>
      <c r="E848" s="185"/>
    </row>
    <row r="849" spans="1:5" ht="21.75" customHeight="1">
      <c r="A849" s="186"/>
      <c r="B849" s="184"/>
      <c r="C849" s="184"/>
      <c r="D849" s="185"/>
      <c r="E849" s="185"/>
    </row>
    <row r="850" spans="1:5" ht="21.75" customHeight="1">
      <c r="A850" s="186"/>
      <c r="B850" s="184"/>
      <c r="C850" s="184"/>
      <c r="D850" s="185"/>
      <c r="E850" s="185"/>
    </row>
    <row r="851" spans="1:5" ht="21.75" customHeight="1">
      <c r="A851" s="186"/>
      <c r="B851" s="184"/>
      <c r="C851" s="184"/>
      <c r="D851" s="185"/>
      <c r="E851" s="185"/>
    </row>
    <row r="852" spans="1:5" ht="21.75" customHeight="1">
      <c r="A852" s="186"/>
      <c r="B852" s="184"/>
      <c r="C852" s="184"/>
      <c r="D852" s="185"/>
      <c r="E852" s="185"/>
    </row>
    <row r="853" spans="1:5" ht="21.75" customHeight="1">
      <c r="A853" s="186"/>
      <c r="B853" s="184"/>
      <c r="C853" s="184"/>
      <c r="D853" s="185"/>
      <c r="E853" s="185"/>
    </row>
    <row r="854" spans="1:5" ht="21.75" customHeight="1">
      <c r="A854" s="186"/>
      <c r="B854" s="184"/>
      <c r="C854" s="184"/>
      <c r="D854" s="185"/>
      <c r="E854" s="185"/>
    </row>
    <row r="855" spans="1:5" ht="21.75" customHeight="1">
      <c r="A855" s="186"/>
      <c r="B855" s="184"/>
      <c r="C855" s="184"/>
      <c r="D855" s="185"/>
      <c r="E855" s="185"/>
    </row>
    <row r="856" spans="1:5" ht="21.75" customHeight="1">
      <c r="A856" s="186"/>
      <c r="B856" s="184"/>
      <c r="C856" s="184"/>
      <c r="D856" s="185"/>
      <c r="E856" s="185"/>
    </row>
    <row r="857" spans="1:5" ht="21.75" customHeight="1">
      <c r="A857" s="186"/>
      <c r="B857" s="184"/>
      <c r="C857" s="184"/>
      <c r="D857" s="185"/>
      <c r="E857" s="185"/>
    </row>
    <row r="858" spans="1:5" ht="21.75" customHeight="1">
      <c r="A858" s="186"/>
      <c r="B858" s="184"/>
      <c r="C858" s="184"/>
      <c r="D858" s="185"/>
      <c r="E858" s="185"/>
    </row>
    <row r="859" spans="1:5" ht="21.75" customHeight="1">
      <c r="A859" s="186"/>
      <c r="B859" s="184"/>
      <c r="C859" s="184"/>
      <c r="D859" s="185"/>
      <c r="E859" s="185"/>
    </row>
    <row r="860" spans="1:5" ht="21.75" customHeight="1">
      <c r="A860" s="186"/>
      <c r="B860" s="184"/>
      <c r="C860" s="184"/>
      <c r="D860" s="185"/>
      <c r="E860" s="185"/>
    </row>
  </sheetData>
  <phoneticPr fontId="4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E276-A3D7-6C44-8F67-8C608ADB185A}">
  <dimension ref="A1:G36"/>
  <sheetViews>
    <sheetView topLeftCell="A4" workbookViewId="0">
      <selection activeCell="J25" sqref="J25"/>
    </sheetView>
  </sheetViews>
  <sheetFormatPr baseColWidth="10" defaultRowHeight="16"/>
  <cols>
    <col min="1" max="1" width="16.33203125" style="241" bestFit="1" customWidth="1"/>
    <col min="2" max="2" width="11" style="241" bestFit="1" customWidth="1"/>
    <col min="3" max="4" width="10.83203125" style="241"/>
    <col min="5" max="5" width="12.5" style="336" bestFit="1" customWidth="1"/>
    <col min="6" max="6" width="10.83203125" style="336"/>
    <col min="7" max="7" width="20.5" style="336" bestFit="1" customWidth="1"/>
    <col min="8" max="16384" width="10.83203125" style="241"/>
  </cols>
  <sheetData>
    <row r="1" spans="1:7" s="303" customFormat="1" ht="29" customHeight="1">
      <c r="A1" s="304" t="s">
        <v>479</v>
      </c>
      <c r="B1" s="305"/>
      <c r="C1" s="305"/>
      <c r="D1" s="306"/>
      <c r="E1" s="326"/>
      <c r="F1" s="326"/>
      <c r="G1" s="327"/>
    </row>
    <row r="2" spans="1:7" s="303" customFormat="1">
      <c r="A2" s="304" t="s">
        <v>506</v>
      </c>
      <c r="B2" s="308"/>
      <c r="C2" s="309"/>
      <c r="D2" s="306"/>
      <c r="E2" s="326"/>
      <c r="F2" s="326"/>
      <c r="G2" s="328"/>
    </row>
    <row r="3" spans="1:7" s="303" customFormat="1">
      <c r="A3" s="304" t="s">
        <v>484</v>
      </c>
      <c r="B3" s="325">
        <v>12000</v>
      </c>
      <c r="C3" s="311"/>
      <c r="D3" s="306"/>
      <c r="E3" s="326"/>
      <c r="F3" s="326"/>
      <c r="G3" s="327"/>
    </row>
    <row r="4" spans="1:7" s="310" customFormat="1" ht="22" customHeight="1">
      <c r="A4" s="313" t="s">
        <v>2</v>
      </c>
      <c r="B4" s="314" t="s">
        <v>19</v>
      </c>
      <c r="E4" s="329" t="s">
        <v>481</v>
      </c>
      <c r="F4" s="329" t="s">
        <v>482</v>
      </c>
      <c r="G4" s="330" t="s">
        <v>5</v>
      </c>
    </row>
    <row r="5" spans="1:7" s="310" customFormat="1" ht="22" customHeight="1">
      <c r="A5" s="242"/>
      <c r="D5" s="317"/>
      <c r="E5" s="331"/>
      <c r="F5" s="331"/>
      <c r="G5" s="332">
        <v>0</v>
      </c>
    </row>
    <row r="6" spans="1:7" ht="19">
      <c r="A6" s="216">
        <v>44929</v>
      </c>
      <c r="B6" s="209" t="s">
        <v>418</v>
      </c>
      <c r="C6" s="320"/>
      <c r="E6" s="333"/>
      <c r="F6" s="333">
        <v>390780</v>
      </c>
      <c r="G6" s="336">
        <f>+G5+E6-F6</f>
        <v>-390780</v>
      </c>
    </row>
    <row r="7" spans="1:7" ht="19">
      <c r="A7" s="216">
        <v>44999</v>
      </c>
      <c r="B7" s="408" t="s">
        <v>523</v>
      </c>
      <c r="C7" s="320"/>
      <c r="E7" s="333"/>
      <c r="F7" s="333">
        <v>10000</v>
      </c>
      <c r="G7" s="336">
        <f t="shared" ref="G7:G36" si="0">+G6+E7-F7</f>
        <v>-400780</v>
      </c>
    </row>
    <row r="8" spans="1:7" ht="19">
      <c r="A8" s="216">
        <v>44999</v>
      </c>
      <c r="B8" s="408" t="s">
        <v>523</v>
      </c>
      <c r="C8" s="320"/>
      <c r="E8" s="333"/>
      <c r="F8" s="333">
        <v>10000</v>
      </c>
      <c r="G8" s="336">
        <f t="shared" si="0"/>
        <v>-410780</v>
      </c>
    </row>
    <row r="9" spans="1:7" ht="19">
      <c r="A9" s="216">
        <v>44999</v>
      </c>
      <c r="B9" s="408" t="s">
        <v>523</v>
      </c>
      <c r="C9" s="320"/>
      <c r="E9" s="333"/>
      <c r="F9" s="333">
        <v>10000</v>
      </c>
      <c r="G9" s="336">
        <f t="shared" si="0"/>
        <v>-420780</v>
      </c>
    </row>
    <row r="10" spans="1:7" ht="19">
      <c r="A10" s="216">
        <v>44999</v>
      </c>
      <c r="B10" s="408" t="s">
        <v>523</v>
      </c>
      <c r="C10" s="320"/>
      <c r="E10" s="333"/>
      <c r="F10" s="333">
        <v>10000</v>
      </c>
      <c r="G10" s="336">
        <f t="shared" si="0"/>
        <v>-430780</v>
      </c>
    </row>
    <row r="11" spans="1:7" ht="19">
      <c r="A11" s="216">
        <v>44999</v>
      </c>
      <c r="B11" s="408" t="s">
        <v>523</v>
      </c>
      <c r="C11" s="320"/>
      <c r="E11" s="333"/>
      <c r="F11" s="333">
        <v>10000</v>
      </c>
      <c r="G11" s="336">
        <f t="shared" si="0"/>
        <v>-440780</v>
      </c>
    </row>
    <row r="12" spans="1:7" ht="19">
      <c r="A12" s="216">
        <v>44999</v>
      </c>
      <c r="B12" s="408" t="s">
        <v>523</v>
      </c>
      <c r="C12" s="320"/>
      <c r="E12" s="333"/>
      <c r="F12" s="333">
        <v>50000</v>
      </c>
      <c r="G12" s="336">
        <f t="shared" si="0"/>
        <v>-490780</v>
      </c>
    </row>
    <row r="13" spans="1:7" ht="19">
      <c r="A13" s="216">
        <v>45000</v>
      </c>
      <c r="B13" s="408" t="s">
        <v>523</v>
      </c>
      <c r="C13" s="320"/>
      <c r="E13" s="333"/>
      <c r="F13" s="333">
        <v>50000</v>
      </c>
      <c r="G13" s="336">
        <f t="shared" si="0"/>
        <v>-540780</v>
      </c>
    </row>
    <row r="14" spans="1:7" ht="19">
      <c r="A14" s="216">
        <v>45000</v>
      </c>
      <c r="B14" s="408" t="s">
        <v>523</v>
      </c>
      <c r="C14" s="320"/>
      <c r="E14" s="333"/>
      <c r="F14" s="333">
        <v>50000</v>
      </c>
      <c r="G14" s="336">
        <f t="shared" si="0"/>
        <v>-590780</v>
      </c>
    </row>
    <row r="15" spans="1:7" ht="19">
      <c r="A15" s="216">
        <f>+A14</f>
        <v>45000</v>
      </c>
      <c r="B15" s="174" t="s">
        <v>505</v>
      </c>
      <c r="C15" s="320"/>
      <c r="E15" s="333"/>
      <c r="F15" s="333">
        <f>14463.21*7.846</f>
        <v>113478.34565999999</v>
      </c>
      <c r="G15" s="336">
        <f t="shared" si="0"/>
        <v>-704258.34565999999</v>
      </c>
    </row>
    <row r="16" spans="1:7" ht="19">
      <c r="A16" s="216">
        <v>45001</v>
      </c>
      <c r="B16" s="408" t="s">
        <v>523</v>
      </c>
      <c r="C16" s="320"/>
      <c r="E16" s="333"/>
      <c r="F16" s="333">
        <v>10000</v>
      </c>
      <c r="G16" s="336">
        <f t="shared" si="0"/>
        <v>-714258.34565999999</v>
      </c>
    </row>
    <row r="17" spans="1:7" ht="19">
      <c r="A17" s="216">
        <v>45001</v>
      </c>
      <c r="B17" s="408" t="s">
        <v>523</v>
      </c>
      <c r="C17" s="320"/>
      <c r="E17" s="333"/>
      <c r="F17" s="333">
        <v>10000</v>
      </c>
      <c r="G17" s="336">
        <f t="shared" si="0"/>
        <v>-724258.34565999999</v>
      </c>
    </row>
    <row r="18" spans="1:7" ht="19">
      <c r="A18" s="216">
        <v>45001</v>
      </c>
      <c r="B18" s="408" t="s">
        <v>523</v>
      </c>
      <c r="C18" s="320"/>
      <c r="E18" s="333"/>
      <c r="F18" s="333">
        <v>10000</v>
      </c>
      <c r="G18" s="336">
        <f t="shared" si="0"/>
        <v>-734258.34565999999</v>
      </c>
    </row>
    <row r="19" spans="1:7" ht="19">
      <c r="A19" s="216">
        <v>45001</v>
      </c>
      <c r="B19" s="408" t="s">
        <v>523</v>
      </c>
      <c r="C19" s="320"/>
      <c r="E19" s="333"/>
      <c r="F19" s="333">
        <v>10000</v>
      </c>
      <c r="G19" s="336">
        <f t="shared" si="0"/>
        <v>-744258.34565999999</v>
      </c>
    </row>
    <row r="20" spans="1:7" ht="19">
      <c r="A20" s="216">
        <v>45001</v>
      </c>
      <c r="B20" s="408" t="s">
        <v>523</v>
      </c>
      <c r="C20" s="320"/>
      <c r="E20" s="333"/>
      <c r="F20" s="333">
        <v>10000</v>
      </c>
      <c r="G20" s="336">
        <f t="shared" si="0"/>
        <v>-754258.34565999999</v>
      </c>
    </row>
    <row r="21" spans="1:7" ht="19">
      <c r="A21" s="216">
        <v>45001</v>
      </c>
      <c r="B21" s="408" t="s">
        <v>523</v>
      </c>
      <c r="C21" s="320"/>
      <c r="E21" s="333"/>
      <c r="F21" s="333">
        <v>10000</v>
      </c>
      <c r="G21" s="336">
        <f t="shared" si="0"/>
        <v>-764258.34565999999</v>
      </c>
    </row>
    <row r="22" spans="1:7" ht="19">
      <c r="A22" s="216">
        <v>45001</v>
      </c>
      <c r="B22" s="408" t="s">
        <v>523</v>
      </c>
      <c r="C22" s="320"/>
      <c r="E22" s="333"/>
      <c r="F22" s="333">
        <v>10000</v>
      </c>
      <c r="G22" s="336">
        <f t="shared" si="0"/>
        <v>-774258.34565999999</v>
      </c>
    </row>
    <row r="23" spans="1:7" ht="19">
      <c r="A23" s="216">
        <v>45001</v>
      </c>
      <c r="B23" s="408" t="s">
        <v>523</v>
      </c>
      <c r="C23" s="320"/>
      <c r="E23" s="333"/>
      <c r="F23" s="333">
        <v>10000</v>
      </c>
      <c r="G23" s="336">
        <f t="shared" si="0"/>
        <v>-784258.34565999999</v>
      </c>
    </row>
    <row r="24" spans="1:7" ht="19">
      <c r="A24" s="216">
        <v>45001</v>
      </c>
      <c r="B24" s="408" t="s">
        <v>523</v>
      </c>
      <c r="C24" s="320"/>
      <c r="E24" s="333"/>
      <c r="F24" s="333">
        <v>10000</v>
      </c>
      <c r="G24" s="336">
        <f t="shared" si="0"/>
        <v>-794258.34565999999</v>
      </c>
    </row>
    <row r="25" spans="1:7" ht="19">
      <c r="A25" s="216">
        <v>45001</v>
      </c>
      <c r="B25" s="408" t="s">
        <v>523</v>
      </c>
      <c r="C25" s="320"/>
      <c r="E25" s="333"/>
      <c r="F25" s="333">
        <v>10000</v>
      </c>
      <c r="G25" s="336">
        <f t="shared" si="0"/>
        <v>-804258.34565999999</v>
      </c>
    </row>
    <row r="26" spans="1:7" ht="19">
      <c r="A26" s="216">
        <v>45002</v>
      </c>
      <c r="B26" s="408" t="s">
        <v>523</v>
      </c>
      <c r="C26" s="320"/>
      <c r="E26" s="333"/>
      <c r="F26" s="333">
        <v>10000</v>
      </c>
      <c r="G26" s="336">
        <f t="shared" si="0"/>
        <v>-814258.34565999999</v>
      </c>
    </row>
    <row r="27" spans="1:7" ht="19">
      <c r="A27" s="216">
        <v>45002</v>
      </c>
      <c r="B27" s="408" t="s">
        <v>523</v>
      </c>
      <c r="C27" s="320"/>
      <c r="E27" s="333"/>
      <c r="F27" s="333">
        <v>10000</v>
      </c>
      <c r="G27" s="336">
        <f t="shared" si="0"/>
        <v>-824258.34565999999</v>
      </c>
    </row>
    <row r="28" spans="1:7" ht="19">
      <c r="A28" s="216">
        <v>45002</v>
      </c>
      <c r="B28" s="408" t="s">
        <v>523</v>
      </c>
      <c r="C28" s="320"/>
      <c r="E28" s="333"/>
      <c r="F28" s="333">
        <v>10000</v>
      </c>
      <c r="G28" s="336">
        <f t="shared" si="0"/>
        <v>-834258.34565999999</v>
      </c>
    </row>
    <row r="29" spans="1:7" ht="19">
      <c r="A29" s="216">
        <v>45002</v>
      </c>
      <c r="B29" s="408" t="s">
        <v>523</v>
      </c>
      <c r="C29" s="320"/>
      <c r="E29" s="333"/>
      <c r="F29" s="333">
        <v>10000</v>
      </c>
      <c r="G29" s="336">
        <f t="shared" si="0"/>
        <v>-844258.34565999999</v>
      </c>
    </row>
    <row r="30" spans="1:7" ht="19">
      <c r="A30" s="216">
        <v>45002</v>
      </c>
      <c r="B30" s="408" t="s">
        <v>523</v>
      </c>
      <c r="C30" s="320"/>
      <c r="E30" s="333"/>
      <c r="F30" s="333">
        <v>10000</v>
      </c>
      <c r="G30" s="336">
        <f t="shared" si="0"/>
        <v>-854258.34565999999</v>
      </c>
    </row>
    <row r="31" spans="1:7" ht="19">
      <c r="A31" s="216">
        <v>45002</v>
      </c>
      <c r="B31" s="408" t="s">
        <v>523</v>
      </c>
      <c r="C31" s="320"/>
      <c r="E31" s="333"/>
      <c r="F31" s="333">
        <v>10000</v>
      </c>
      <c r="G31" s="336">
        <f t="shared" si="0"/>
        <v>-864258.34565999999</v>
      </c>
    </row>
    <row r="32" spans="1:7" ht="19">
      <c r="A32" s="216">
        <v>45002</v>
      </c>
      <c r="B32" s="408" t="s">
        <v>523</v>
      </c>
      <c r="C32" s="320"/>
      <c r="E32" s="333"/>
      <c r="F32" s="333">
        <v>10000</v>
      </c>
      <c r="G32" s="336">
        <f t="shared" si="0"/>
        <v>-874258.34565999999</v>
      </c>
    </row>
    <row r="33" spans="1:7" ht="19">
      <c r="A33" s="216">
        <v>45002</v>
      </c>
      <c r="B33" s="408" t="s">
        <v>523</v>
      </c>
      <c r="C33" s="320"/>
      <c r="E33" s="333"/>
      <c r="F33" s="333">
        <v>22000</v>
      </c>
      <c r="G33" s="336">
        <f t="shared" si="0"/>
        <v>-896258.34565999999</v>
      </c>
    </row>
    <row r="34" spans="1:7" ht="19">
      <c r="A34" s="216">
        <v>45044</v>
      </c>
      <c r="B34" s="174" t="s">
        <v>505</v>
      </c>
      <c r="C34" s="320"/>
      <c r="E34" s="333"/>
      <c r="F34" s="333">
        <f>12500*7.846</f>
        <v>98075</v>
      </c>
      <c r="G34" s="336">
        <f t="shared" si="0"/>
        <v>-994333.34565999999</v>
      </c>
    </row>
    <row r="35" spans="1:7">
      <c r="A35" s="242">
        <v>45092</v>
      </c>
      <c r="B35" s="240" t="s">
        <v>507</v>
      </c>
      <c r="E35" s="336">
        <v>392300</v>
      </c>
      <c r="G35" s="336">
        <f t="shared" si="0"/>
        <v>-602033.34565999999</v>
      </c>
    </row>
    <row r="36" spans="1:7">
      <c r="A36" s="242">
        <v>45107</v>
      </c>
      <c r="B36" s="241" t="s">
        <v>508</v>
      </c>
      <c r="E36" s="336">
        <f>994333.34566*0.1</f>
        <v>99433.334566000005</v>
      </c>
      <c r="G36" s="336">
        <f t="shared" si="0"/>
        <v>-502600.01109399996</v>
      </c>
    </row>
  </sheetData>
  <sortState xmlns:xlrd2="http://schemas.microsoft.com/office/spreadsheetml/2017/richdata2" ref="A6:E36">
    <sortCondition ref="A6:A3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6D9A-A2E5-6944-9E0B-047A1DA3D60F}">
  <dimension ref="A1:H20"/>
  <sheetViews>
    <sheetView topLeftCell="B1" workbookViewId="0">
      <selection activeCell="L25" sqref="L25"/>
    </sheetView>
  </sheetViews>
  <sheetFormatPr baseColWidth="10" defaultColWidth="9.1640625" defaultRowHeight="16"/>
  <cols>
    <col min="1" max="1" width="6.1640625" style="320" hidden="1" customWidth="1"/>
    <col min="2" max="2" width="17.1640625" style="324" customWidth="1"/>
    <col min="3" max="3" width="11" style="320" customWidth="1"/>
    <col min="4" max="4" width="17.6640625" style="320" customWidth="1"/>
    <col min="5" max="5" width="41.5" style="317" customWidth="1"/>
    <col min="6" max="7" width="18.83203125" style="321" customWidth="1"/>
    <col min="8" max="8" width="19.1640625" style="320" customWidth="1"/>
    <col min="9" max="9" width="2.33203125" style="320" customWidth="1"/>
    <col min="10" max="10" width="4.6640625" style="320" customWidth="1"/>
    <col min="11" max="16384" width="9.1640625" style="320"/>
  </cols>
  <sheetData>
    <row r="1" spans="1:8" s="303" customFormat="1" ht="29" customHeight="1">
      <c r="B1" s="304" t="s">
        <v>479</v>
      </c>
      <c r="C1" s="305"/>
      <c r="D1" s="305"/>
      <c r="E1" s="306"/>
      <c r="F1" s="307"/>
      <c r="G1" s="307"/>
    </row>
    <row r="2" spans="1:8" s="303" customFormat="1">
      <c r="B2" s="304" t="s">
        <v>483</v>
      </c>
      <c r="C2" s="308"/>
      <c r="D2" s="309"/>
      <c r="E2" s="306"/>
      <c r="F2" s="307"/>
      <c r="G2" s="307"/>
      <c r="H2" s="310"/>
    </row>
    <row r="3" spans="1:8" s="303" customFormat="1">
      <c r="B3" s="304" t="s">
        <v>484</v>
      </c>
      <c r="C3" s="325">
        <v>21000</v>
      </c>
      <c r="D3" s="311"/>
      <c r="E3" s="306"/>
      <c r="F3" s="307"/>
      <c r="G3" s="307"/>
    </row>
    <row r="4" spans="1:8" s="310" customFormat="1" ht="22" customHeight="1">
      <c r="A4" s="312" t="s">
        <v>480</v>
      </c>
      <c r="B4" s="313" t="s">
        <v>2</v>
      </c>
      <c r="C4" s="312"/>
      <c r="D4" s="312"/>
      <c r="E4" s="314" t="s">
        <v>19</v>
      </c>
      <c r="F4" s="315" t="s">
        <v>481</v>
      </c>
      <c r="G4" s="315" t="s">
        <v>482</v>
      </c>
      <c r="H4" s="312" t="s">
        <v>5</v>
      </c>
    </row>
    <row r="5" spans="1:8" s="310" customFormat="1" ht="22" customHeight="1">
      <c r="B5" s="316"/>
      <c r="E5" s="317"/>
      <c r="F5" s="318"/>
      <c r="G5" s="318"/>
      <c r="H5" s="319">
        <v>0</v>
      </c>
    </row>
    <row r="6" spans="1:8" ht="22" customHeight="1">
      <c r="B6" s="316">
        <v>40192</v>
      </c>
      <c r="E6" s="317" t="s">
        <v>33</v>
      </c>
      <c r="F6" s="321">
        <v>100000</v>
      </c>
      <c r="H6" s="322">
        <f>H5-F6+G6</f>
        <v>-100000</v>
      </c>
    </row>
    <row r="7" spans="1:8" ht="22" customHeight="1">
      <c r="B7" s="316">
        <v>44895</v>
      </c>
      <c r="E7" s="317" t="s">
        <v>478</v>
      </c>
      <c r="F7" s="321">
        <v>31000</v>
      </c>
      <c r="H7" s="319">
        <f t="shared" ref="H7:H9" si="0">H6-F7+G7</f>
        <v>-131000</v>
      </c>
    </row>
    <row r="8" spans="1:8" ht="22" customHeight="1">
      <c r="B8" s="316">
        <v>44895</v>
      </c>
      <c r="E8" s="317" t="s">
        <v>478</v>
      </c>
      <c r="F8" s="321">
        <v>1000</v>
      </c>
      <c r="H8" s="319">
        <f t="shared" si="0"/>
        <v>-132000</v>
      </c>
    </row>
    <row r="9" spans="1:8" ht="22" customHeight="1">
      <c r="B9" s="323" t="s">
        <v>486</v>
      </c>
      <c r="E9" s="317" t="s">
        <v>485</v>
      </c>
      <c r="G9" s="321">
        <v>35000</v>
      </c>
      <c r="H9" s="319">
        <f t="shared" si="0"/>
        <v>-97000</v>
      </c>
    </row>
    <row r="10" spans="1:8" ht="22" customHeight="1">
      <c r="B10" s="323"/>
      <c r="H10" s="319"/>
    </row>
    <row r="11" spans="1:8" ht="22" customHeight="1">
      <c r="B11" s="323"/>
      <c r="H11" s="319"/>
    </row>
    <row r="12" spans="1:8">
      <c r="B12" s="323"/>
      <c r="H12" s="319"/>
    </row>
    <row r="13" spans="1:8">
      <c r="B13" s="323"/>
      <c r="H13" s="319"/>
    </row>
    <row r="14" spans="1:8">
      <c r="B14" s="316"/>
      <c r="H14" s="319"/>
    </row>
    <row r="15" spans="1:8">
      <c r="H15" s="319"/>
    </row>
    <row r="16" spans="1:8">
      <c r="H16" s="319"/>
    </row>
    <row r="17" spans="8:8">
      <c r="H17" s="319"/>
    </row>
    <row r="18" spans="8:8">
      <c r="H18" s="319"/>
    </row>
    <row r="19" spans="8:8">
      <c r="H19" s="319"/>
    </row>
    <row r="20" spans="8:8">
      <c r="H20" s="3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7ACE-ABE4-4F4D-86CD-25A008ADB4C4}">
  <dimension ref="A1:T45"/>
  <sheetViews>
    <sheetView topLeftCell="B3" workbookViewId="0">
      <selection activeCell="B12" sqref="B12"/>
    </sheetView>
  </sheetViews>
  <sheetFormatPr baseColWidth="10" defaultColWidth="9.1640625" defaultRowHeight="16"/>
  <cols>
    <col min="1" max="1" width="6.1640625" style="320" hidden="1" customWidth="1"/>
    <col min="2" max="2" width="17.1640625" style="324" customWidth="1"/>
    <col min="3" max="3" width="11" style="320" customWidth="1"/>
    <col min="4" max="4" width="17.6640625" style="320" customWidth="1"/>
    <col min="5" max="5" width="41.5" style="317" customWidth="1"/>
    <col min="6" max="7" width="18.83203125" style="334" customWidth="1"/>
    <col min="8" max="8" width="19.1640625" style="335" customWidth="1"/>
    <col min="9" max="9" width="2.33203125" style="320" customWidth="1"/>
    <col min="10" max="10" width="4.6640625" style="320" customWidth="1"/>
    <col min="11" max="11" width="9.1640625" style="320"/>
    <col min="12" max="12" width="13.83203125" customWidth="1"/>
    <col min="16" max="16" width="20.6640625" customWidth="1"/>
    <col min="21" max="16384" width="9.1640625" style="320"/>
  </cols>
  <sheetData>
    <row r="1" spans="1:20" s="303" customFormat="1" ht="29" customHeight="1">
      <c r="B1" s="304" t="s">
        <v>479</v>
      </c>
      <c r="C1" s="305"/>
      <c r="D1" s="305"/>
      <c r="E1" s="306"/>
      <c r="F1" s="326"/>
      <c r="G1" s="326"/>
      <c r="H1" s="327"/>
      <c r="L1"/>
      <c r="M1"/>
      <c r="N1"/>
      <c r="O1"/>
      <c r="P1"/>
      <c r="Q1"/>
      <c r="R1"/>
      <c r="S1"/>
      <c r="T1"/>
    </row>
    <row r="2" spans="1:20" s="303" customFormat="1">
      <c r="B2" s="304" t="s">
        <v>8</v>
      </c>
      <c r="C2" s="308"/>
      <c r="D2" s="309"/>
      <c r="E2" s="306"/>
      <c r="F2" s="326"/>
      <c r="G2" s="326"/>
      <c r="H2" s="328"/>
      <c r="L2"/>
      <c r="M2"/>
      <c r="N2"/>
      <c r="O2"/>
      <c r="P2"/>
      <c r="Q2"/>
      <c r="R2"/>
      <c r="S2"/>
      <c r="T2"/>
    </row>
    <row r="3" spans="1:20" s="303" customFormat="1">
      <c r="B3" s="304" t="s">
        <v>484</v>
      </c>
      <c r="C3" s="325">
        <v>20200</v>
      </c>
      <c r="D3" s="311"/>
      <c r="E3" s="306"/>
      <c r="F3" s="326"/>
      <c r="G3" s="326"/>
      <c r="H3" s="327"/>
      <c r="L3"/>
      <c r="M3"/>
      <c r="N3"/>
      <c r="O3"/>
      <c r="P3"/>
      <c r="Q3"/>
      <c r="R3"/>
      <c r="S3"/>
      <c r="T3"/>
    </row>
    <row r="4" spans="1:20" s="310" customFormat="1" ht="22" customHeight="1">
      <c r="A4" s="312" t="s">
        <v>480</v>
      </c>
      <c r="B4" s="313" t="s">
        <v>2</v>
      </c>
      <c r="C4" s="312"/>
      <c r="D4" s="312"/>
      <c r="E4" s="314" t="s">
        <v>19</v>
      </c>
      <c r="F4" s="329" t="s">
        <v>481</v>
      </c>
      <c r="G4" s="329" t="s">
        <v>482</v>
      </c>
      <c r="H4" s="330" t="s">
        <v>5</v>
      </c>
      <c r="L4"/>
      <c r="M4"/>
      <c r="N4"/>
      <c r="O4"/>
      <c r="P4"/>
      <c r="Q4"/>
      <c r="R4"/>
      <c r="S4"/>
      <c r="T4"/>
    </row>
    <row r="5" spans="1:20" s="310" customFormat="1" ht="22" customHeight="1">
      <c r="B5" s="316"/>
      <c r="E5" s="317"/>
      <c r="F5" s="331"/>
      <c r="G5" s="331"/>
      <c r="H5" s="332">
        <v>0</v>
      </c>
      <c r="L5"/>
      <c r="M5"/>
      <c r="N5"/>
      <c r="O5"/>
      <c r="P5"/>
      <c r="Q5"/>
      <c r="R5"/>
      <c r="S5"/>
      <c r="T5"/>
    </row>
    <row r="6" spans="1:20" ht="19">
      <c r="B6" s="216">
        <v>44929</v>
      </c>
      <c r="E6" s="209" t="s">
        <v>418</v>
      </c>
      <c r="F6" s="333">
        <v>390780</v>
      </c>
      <c r="H6" s="335">
        <f>+H5+F6</f>
        <v>390780</v>
      </c>
    </row>
    <row r="7" spans="1:20" ht="19">
      <c r="B7" s="216">
        <v>44999</v>
      </c>
      <c r="E7" s="408" t="s">
        <v>523</v>
      </c>
      <c r="F7" s="333">
        <v>10000</v>
      </c>
      <c r="H7" s="335">
        <f>+H6+F7</f>
        <v>400780</v>
      </c>
    </row>
    <row r="8" spans="1:20" ht="19">
      <c r="B8" s="216">
        <v>44999</v>
      </c>
      <c r="E8" s="408" t="s">
        <v>523</v>
      </c>
      <c r="F8" s="333">
        <v>10000</v>
      </c>
      <c r="H8" s="335">
        <f t="shared" ref="H8:H34" si="0">+H7+F8</f>
        <v>410780</v>
      </c>
    </row>
    <row r="9" spans="1:20" ht="19">
      <c r="B9" s="216">
        <v>44999</v>
      </c>
      <c r="E9" s="408" t="s">
        <v>523</v>
      </c>
      <c r="F9" s="333">
        <v>10000</v>
      </c>
      <c r="H9" s="335">
        <f t="shared" si="0"/>
        <v>420780</v>
      </c>
    </row>
    <row r="10" spans="1:20" ht="19">
      <c r="B10" s="216">
        <v>44999</v>
      </c>
      <c r="E10" s="408" t="s">
        <v>523</v>
      </c>
      <c r="F10" s="333">
        <v>10000</v>
      </c>
      <c r="H10" s="335">
        <f t="shared" si="0"/>
        <v>430780</v>
      </c>
    </row>
    <row r="11" spans="1:20" ht="19">
      <c r="B11" s="216">
        <v>44999</v>
      </c>
      <c r="E11" s="408" t="s">
        <v>523</v>
      </c>
      <c r="F11" s="333">
        <v>10000</v>
      </c>
      <c r="H11" s="335">
        <f t="shared" si="0"/>
        <v>440780</v>
      </c>
    </row>
    <row r="12" spans="1:20" ht="19">
      <c r="B12" s="216">
        <v>44999</v>
      </c>
      <c r="E12" s="408" t="s">
        <v>523</v>
      </c>
      <c r="F12" s="333">
        <v>50000</v>
      </c>
      <c r="H12" s="335">
        <f t="shared" si="0"/>
        <v>490780</v>
      </c>
    </row>
    <row r="13" spans="1:20" ht="19">
      <c r="B13" s="216">
        <v>45000</v>
      </c>
      <c r="E13" s="408" t="s">
        <v>523</v>
      </c>
      <c r="F13" s="333">
        <v>50000</v>
      </c>
      <c r="H13" s="335">
        <f t="shared" si="0"/>
        <v>540780</v>
      </c>
    </row>
    <row r="14" spans="1:20" ht="19">
      <c r="B14" s="216">
        <v>45000</v>
      </c>
      <c r="E14" s="408" t="s">
        <v>523</v>
      </c>
      <c r="F14" s="333">
        <v>50000</v>
      </c>
      <c r="H14" s="335">
        <f t="shared" si="0"/>
        <v>590780</v>
      </c>
      <c r="L14" s="407"/>
    </row>
    <row r="15" spans="1:20" ht="19">
      <c r="B15" s="216">
        <f>+B14</f>
        <v>45000</v>
      </c>
      <c r="E15" s="174" t="s">
        <v>505</v>
      </c>
      <c r="F15" s="333">
        <f>14463.21*7.846</f>
        <v>113478.34565999999</v>
      </c>
      <c r="H15" s="335">
        <f t="shared" si="0"/>
        <v>704258.34565999999</v>
      </c>
    </row>
    <row r="16" spans="1:20" ht="19">
      <c r="B16" s="216">
        <v>45001</v>
      </c>
      <c r="E16" s="408" t="s">
        <v>523</v>
      </c>
      <c r="F16" s="333">
        <v>10000</v>
      </c>
      <c r="H16" s="335">
        <f t="shared" si="0"/>
        <v>714258.34565999999</v>
      </c>
    </row>
    <row r="17" spans="2:8" ht="19">
      <c r="B17" s="216">
        <v>45001</v>
      </c>
      <c r="E17" s="408" t="s">
        <v>523</v>
      </c>
      <c r="F17" s="333">
        <v>10000</v>
      </c>
      <c r="H17" s="335">
        <f t="shared" si="0"/>
        <v>724258.34565999999</v>
      </c>
    </row>
    <row r="18" spans="2:8" ht="19">
      <c r="B18" s="216">
        <v>45001</v>
      </c>
      <c r="E18" s="408" t="s">
        <v>523</v>
      </c>
      <c r="F18" s="333">
        <v>10000</v>
      </c>
      <c r="H18" s="335">
        <f t="shared" si="0"/>
        <v>734258.34565999999</v>
      </c>
    </row>
    <row r="19" spans="2:8" ht="19">
      <c r="B19" s="216">
        <v>45001</v>
      </c>
      <c r="E19" s="408" t="s">
        <v>523</v>
      </c>
      <c r="F19" s="333">
        <v>10000</v>
      </c>
      <c r="H19" s="335">
        <f t="shared" si="0"/>
        <v>744258.34565999999</v>
      </c>
    </row>
    <row r="20" spans="2:8" ht="19">
      <c r="B20" s="216">
        <v>45001</v>
      </c>
      <c r="E20" s="408" t="s">
        <v>523</v>
      </c>
      <c r="F20" s="333">
        <v>10000</v>
      </c>
      <c r="H20" s="335">
        <f t="shared" si="0"/>
        <v>754258.34565999999</v>
      </c>
    </row>
    <row r="21" spans="2:8" ht="19">
      <c r="B21" s="216">
        <v>45001</v>
      </c>
      <c r="E21" s="408" t="s">
        <v>523</v>
      </c>
      <c r="F21" s="333">
        <v>10000</v>
      </c>
      <c r="H21" s="335">
        <f t="shared" si="0"/>
        <v>764258.34565999999</v>
      </c>
    </row>
    <row r="22" spans="2:8" ht="19">
      <c r="B22" s="216">
        <v>45001</v>
      </c>
      <c r="E22" s="408" t="s">
        <v>523</v>
      </c>
      <c r="F22" s="333">
        <v>10000</v>
      </c>
      <c r="H22" s="335">
        <f t="shared" si="0"/>
        <v>774258.34565999999</v>
      </c>
    </row>
    <row r="23" spans="2:8" ht="19">
      <c r="B23" s="216">
        <v>45001</v>
      </c>
      <c r="E23" s="408" t="s">
        <v>523</v>
      </c>
      <c r="F23" s="333">
        <v>10000</v>
      </c>
      <c r="H23" s="335">
        <f t="shared" si="0"/>
        <v>784258.34565999999</v>
      </c>
    </row>
    <row r="24" spans="2:8" ht="19">
      <c r="B24" s="216">
        <v>45001</v>
      </c>
      <c r="E24" s="408" t="s">
        <v>523</v>
      </c>
      <c r="F24" s="333">
        <v>10000</v>
      </c>
      <c r="H24" s="335">
        <f t="shared" si="0"/>
        <v>794258.34565999999</v>
      </c>
    </row>
    <row r="25" spans="2:8" ht="19">
      <c r="B25" s="216">
        <v>45001</v>
      </c>
      <c r="E25" s="408" t="s">
        <v>523</v>
      </c>
      <c r="F25" s="333">
        <v>10000</v>
      </c>
      <c r="H25" s="335">
        <f t="shared" si="0"/>
        <v>804258.34565999999</v>
      </c>
    </row>
    <row r="26" spans="2:8" ht="19">
      <c r="B26" s="216">
        <v>45002</v>
      </c>
      <c r="E26" s="408" t="s">
        <v>523</v>
      </c>
      <c r="F26" s="333">
        <v>10000</v>
      </c>
      <c r="H26" s="335">
        <f t="shared" si="0"/>
        <v>814258.34565999999</v>
      </c>
    </row>
    <row r="27" spans="2:8" ht="19">
      <c r="B27" s="216">
        <v>45002</v>
      </c>
      <c r="E27" s="408" t="s">
        <v>523</v>
      </c>
      <c r="F27" s="333">
        <v>10000</v>
      </c>
      <c r="H27" s="335">
        <f t="shared" si="0"/>
        <v>824258.34565999999</v>
      </c>
    </row>
    <row r="28" spans="2:8" ht="19">
      <c r="B28" s="216">
        <v>45002</v>
      </c>
      <c r="E28" s="408" t="s">
        <v>523</v>
      </c>
      <c r="F28" s="333">
        <v>10000</v>
      </c>
      <c r="H28" s="335">
        <f t="shared" si="0"/>
        <v>834258.34565999999</v>
      </c>
    </row>
    <row r="29" spans="2:8" ht="19">
      <c r="B29" s="216">
        <v>45002</v>
      </c>
      <c r="E29" s="408" t="s">
        <v>523</v>
      </c>
      <c r="F29" s="333">
        <v>10000</v>
      </c>
      <c r="H29" s="335">
        <f t="shared" si="0"/>
        <v>844258.34565999999</v>
      </c>
    </row>
    <row r="30" spans="2:8" ht="19">
      <c r="B30" s="216">
        <v>45002</v>
      </c>
      <c r="E30" s="408" t="s">
        <v>523</v>
      </c>
      <c r="F30" s="333">
        <v>10000</v>
      </c>
      <c r="H30" s="335">
        <f t="shared" si="0"/>
        <v>854258.34565999999</v>
      </c>
    </row>
    <row r="31" spans="2:8" ht="19">
      <c r="B31" s="216">
        <v>45002</v>
      </c>
      <c r="E31" s="408" t="s">
        <v>523</v>
      </c>
      <c r="F31" s="333">
        <v>10000</v>
      </c>
      <c r="H31" s="335">
        <f t="shared" si="0"/>
        <v>864258.34565999999</v>
      </c>
    </row>
    <row r="32" spans="2:8" ht="19">
      <c r="B32" s="216">
        <v>45002</v>
      </c>
      <c r="E32" s="408" t="s">
        <v>523</v>
      </c>
      <c r="F32" s="333">
        <v>10000</v>
      </c>
      <c r="H32" s="335">
        <f t="shared" si="0"/>
        <v>874258.34565999999</v>
      </c>
    </row>
    <row r="33" spans="2:16" ht="19">
      <c r="B33" s="216">
        <v>45002</v>
      </c>
      <c r="E33" s="408" t="s">
        <v>523</v>
      </c>
      <c r="F33" s="333">
        <v>22000</v>
      </c>
      <c r="H33" s="335">
        <f t="shared" si="0"/>
        <v>896258.34565999999</v>
      </c>
      <c r="L33" s="407"/>
      <c r="M33" s="407"/>
    </row>
    <row r="34" spans="2:16" ht="19">
      <c r="B34" s="216">
        <v>45044</v>
      </c>
      <c r="E34" s="174" t="s">
        <v>505</v>
      </c>
      <c r="F34" s="333">
        <f>12500*7.846</f>
        <v>98075</v>
      </c>
      <c r="H34" s="335">
        <f t="shared" si="0"/>
        <v>994333.34565999999</v>
      </c>
      <c r="L34" s="407">
        <f>+F34+F15</f>
        <v>211553.34565999999</v>
      </c>
      <c r="N34" s="407">
        <f>+H34-L34</f>
        <v>782780</v>
      </c>
    </row>
    <row r="41" spans="2:16">
      <c r="B41" s="324" t="s">
        <v>2</v>
      </c>
    </row>
    <row r="42" spans="2:16" ht="19">
      <c r="B42" s="324" t="s">
        <v>519</v>
      </c>
      <c r="E42" s="317" t="s">
        <v>520</v>
      </c>
      <c r="F42" s="333">
        <f>+F34+F15</f>
        <v>211553.34565999999</v>
      </c>
      <c r="H42" s="333"/>
      <c r="L42" s="333"/>
      <c r="P42" s="407"/>
    </row>
    <row r="43" spans="2:16" ht="17">
      <c r="B43" s="324" t="s">
        <v>521</v>
      </c>
      <c r="E43" s="317" t="s">
        <v>522</v>
      </c>
      <c r="F43" s="334">
        <f>+F6</f>
        <v>390780</v>
      </c>
    </row>
    <row r="44" spans="2:16" ht="17">
      <c r="B44" s="408" t="s">
        <v>523</v>
      </c>
      <c r="E44" s="317" t="s">
        <v>522</v>
      </c>
      <c r="F44" s="334">
        <f>SUM(F16:F33)+SUM(F7:F14)</f>
        <v>392000</v>
      </c>
    </row>
    <row r="45" spans="2:16">
      <c r="B45" s="324" t="s">
        <v>7</v>
      </c>
      <c r="F45" s="334">
        <f>SUM(F42:F44)</f>
        <v>994333.34565999999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DDFE-8596-714F-B849-BAC2030D84FF}">
  <dimension ref="A1:S6"/>
  <sheetViews>
    <sheetView workbookViewId="0">
      <selection sqref="A1:XFD1048576"/>
    </sheetView>
  </sheetViews>
  <sheetFormatPr baseColWidth="10" defaultRowHeight="15"/>
  <cols>
    <col min="6" max="7" width="10.83203125" style="342"/>
  </cols>
  <sheetData>
    <row r="1" spans="1:19" s="303" customFormat="1" ht="29" customHeight="1">
      <c r="A1" s="304" t="s">
        <v>479</v>
      </c>
      <c r="B1" s="305"/>
      <c r="C1" s="305"/>
      <c r="D1" s="306"/>
      <c r="E1" s="326"/>
      <c r="F1" s="337"/>
      <c r="G1" s="338"/>
      <c r="K1"/>
      <c r="L1"/>
      <c r="M1"/>
      <c r="N1"/>
      <c r="O1"/>
      <c r="P1"/>
      <c r="Q1"/>
      <c r="R1"/>
      <c r="S1"/>
    </row>
    <row r="2" spans="1:19" s="303" customFormat="1" ht="16">
      <c r="A2" s="304" t="s">
        <v>509</v>
      </c>
      <c r="B2" s="308"/>
      <c r="C2" s="309"/>
      <c r="D2" s="306"/>
      <c r="E2" s="326"/>
      <c r="F2" s="337"/>
      <c r="G2" s="339"/>
      <c r="K2"/>
      <c r="L2"/>
      <c r="M2"/>
      <c r="N2"/>
      <c r="O2"/>
      <c r="P2"/>
      <c r="Q2"/>
      <c r="R2"/>
      <c r="S2"/>
    </row>
    <row r="3" spans="1:19" s="303" customFormat="1" ht="16">
      <c r="A3" s="304" t="s">
        <v>484</v>
      </c>
      <c r="B3" s="325">
        <v>20200</v>
      </c>
      <c r="C3" s="311"/>
      <c r="D3" s="306"/>
      <c r="E3" s="326"/>
      <c r="F3" s="337"/>
      <c r="G3" s="338"/>
      <c r="K3"/>
      <c r="L3"/>
      <c r="M3"/>
      <c r="N3"/>
      <c r="O3"/>
      <c r="P3"/>
      <c r="Q3"/>
      <c r="R3"/>
      <c r="S3"/>
    </row>
    <row r="4" spans="1:19" s="310" customFormat="1" ht="22" customHeight="1">
      <c r="A4" s="313" t="s">
        <v>2</v>
      </c>
      <c r="B4" s="314" t="s">
        <v>19</v>
      </c>
      <c r="C4" s="312"/>
      <c r="E4" s="329" t="s">
        <v>481</v>
      </c>
      <c r="F4" s="340" t="s">
        <v>482</v>
      </c>
      <c r="G4" s="341" t="s">
        <v>5</v>
      </c>
      <c r="K4"/>
      <c r="L4"/>
      <c r="M4"/>
      <c r="N4"/>
      <c r="O4"/>
      <c r="P4"/>
      <c r="Q4"/>
      <c r="R4"/>
      <c r="S4"/>
    </row>
    <row r="5" spans="1:19" ht="19">
      <c r="A5" s="216"/>
      <c r="B5" s="174"/>
      <c r="G5" s="342">
        <v>0</v>
      </c>
    </row>
    <row r="6" spans="1:19" ht="19">
      <c r="A6" s="216">
        <v>45107</v>
      </c>
      <c r="B6" s="174" t="s">
        <v>510</v>
      </c>
      <c r="F6" s="342">
        <v>10000</v>
      </c>
      <c r="G6" s="342">
        <f>+G5+F6</f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D4E-5712-D044-8DD0-9798E5882660}">
  <dimension ref="A1:S12"/>
  <sheetViews>
    <sheetView workbookViewId="0">
      <selection activeCell="F6" sqref="F6"/>
    </sheetView>
  </sheetViews>
  <sheetFormatPr baseColWidth="10" defaultRowHeight="15"/>
  <cols>
    <col min="6" max="6" width="11.1640625" style="342" bestFit="1" customWidth="1"/>
    <col min="7" max="7" width="10.83203125" style="342"/>
  </cols>
  <sheetData>
    <row r="1" spans="1:19" s="303" customFormat="1" ht="29" customHeight="1">
      <c r="A1" s="304" t="s">
        <v>479</v>
      </c>
      <c r="B1" s="305"/>
      <c r="C1" s="305"/>
      <c r="D1" s="306"/>
      <c r="E1" s="326"/>
      <c r="F1" s="337"/>
      <c r="G1" s="338"/>
      <c r="K1"/>
      <c r="L1"/>
      <c r="M1"/>
      <c r="N1"/>
      <c r="O1"/>
      <c r="P1"/>
      <c r="Q1"/>
      <c r="R1"/>
      <c r="S1"/>
    </row>
    <row r="2" spans="1:19" s="303" customFormat="1" ht="16">
      <c r="A2" s="304" t="s">
        <v>511</v>
      </c>
      <c r="B2" s="308"/>
      <c r="C2" s="309"/>
      <c r="D2" s="306"/>
      <c r="E2" s="326"/>
      <c r="F2" s="337"/>
      <c r="G2" s="339"/>
      <c r="K2"/>
      <c r="L2"/>
      <c r="M2"/>
      <c r="N2"/>
      <c r="O2"/>
      <c r="P2"/>
      <c r="Q2"/>
      <c r="R2"/>
      <c r="S2"/>
    </row>
    <row r="3" spans="1:19" s="303" customFormat="1" ht="16">
      <c r="A3" s="304" t="s">
        <v>484</v>
      </c>
      <c r="B3" s="325">
        <v>40000</v>
      </c>
      <c r="C3" s="311"/>
      <c r="D3" s="306"/>
      <c r="E3" s="326"/>
      <c r="F3" s="337"/>
      <c r="G3" s="338"/>
      <c r="K3"/>
      <c r="L3"/>
      <c r="M3"/>
      <c r="N3"/>
      <c r="O3"/>
      <c r="P3"/>
      <c r="Q3"/>
      <c r="R3"/>
      <c r="S3"/>
    </row>
    <row r="4" spans="1:19" s="310" customFormat="1" ht="22" customHeight="1">
      <c r="A4" s="313" t="s">
        <v>2</v>
      </c>
      <c r="B4" s="314" t="s">
        <v>19</v>
      </c>
      <c r="C4" s="312"/>
      <c r="E4" s="329" t="s">
        <v>481</v>
      </c>
      <c r="F4" s="340" t="s">
        <v>482</v>
      </c>
      <c r="G4" s="341" t="s">
        <v>5</v>
      </c>
      <c r="K4"/>
      <c r="L4"/>
      <c r="M4"/>
      <c r="N4"/>
      <c r="O4"/>
      <c r="P4"/>
      <c r="Q4"/>
      <c r="R4"/>
      <c r="S4"/>
    </row>
    <row r="5" spans="1:19" ht="19">
      <c r="A5" s="216"/>
      <c r="B5" s="174"/>
      <c r="G5" s="342">
        <v>0</v>
      </c>
    </row>
    <row r="6" spans="1:19" ht="16">
      <c r="A6" s="242">
        <v>45107</v>
      </c>
      <c r="B6" s="241" t="s">
        <v>508</v>
      </c>
      <c r="C6" s="241"/>
      <c r="D6" s="241"/>
      <c r="F6" s="336">
        <f>994333.34566*0.1</f>
        <v>99433.334566000005</v>
      </c>
      <c r="G6" s="342">
        <f>+F6+G5</f>
        <v>99433.334566000005</v>
      </c>
    </row>
    <row r="12" spans="1:19">
      <c r="A12" s="17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E3C3-4D8C-784C-B583-8146091C9E66}">
  <dimension ref="A1:S13"/>
  <sheetViews>
    <sheetView workbookViewId="0">
      <selection sqref="A1:G4"/>
    </sheetView>
  </sheetViews>
  <sheetFormatPr baseColWidth="10" defaultRowHeight="19"/>
  <cols>
    <col min="1" max="1" width="13.6640625" style="208" customWidth="1"/>
    <col min="2" max="2" width="13.5" style="208" bestFit="1" customWidth="1"/>
    <col min="3" max="5" width="10.83203125" style="208"/>
    <col min="6" max="7" width="17.1640625" style="362" bestFit="1" customWidth="1"/>
    <col min="8" max="16384" width="10.83203125" style="208"/>
  </cols>
  <sheetData>
    <row r="1" spans="1:19" s="349" customFormat="1" ht="29" customHeight="1">
      <c r="A1" s="343" t="s">
        <v>479</v>
      </c>
      <c r="B1" s="344"/>
      <c r="C1" s="344"/>
      <c r="D1" s="345"/>
      <c r="E1" s="346"/>
      <c r="F1" s="347"/>
      <c r="G1" s="348"/>
      <c r="K1" s="208"/>
      <c r="L1" s="208"/>
      <c r="M1" s="208"/>
      <c r="N1" s="208"/>
      <c r="O1" s="208"/>
      <c r="P1" s="208"/>
      <c r="Q1" s="208"/>
      <c r="R1" s="208"/>
      <c r="S1" s="208"/>
    </row>
    <row r="2" spans="1:19" s="349" customFormat="1">
      <c r="A2" s="343" t="s">
        <v>370</v>
      </c>
      <c r="B2" s="350"/>
      <c r="C2" s="351"/>
      <c r="D2" s="345"/>
      <c r="E2" s="346"/>
      <c r="F2" s="347"/>
      <c r="G2" s="352"/>
      <c r="K2" s="208"/>
      <c r="L2" s="208"/>
      <c r="M2" s="208"/>
      <c r="N2" s="208"/>
      <c r="O2" s="208"/>
      <c r="P2" s="208"/>
      <c r="Q2" s="208"/>
      <c r="R2" s="208"/>
      <c r="S2" s="208"/>
    </row>
    <row r="3" spans="1:19" s="349" customFormat="1">
      <c r="A3" s="343" t="s">
        <v>484</v>
      </c>
      <c r="B3" s="353">
        <v>40200</v>
      </c>
      <c r="C3" s="354"/>
      <c r="D3" s="345"/>
      <c r="E3" s="346"/>
      <c r="F3" s="347"/>
      <c r="G3" s="348"/>
      <c r="K3" s="208"/>
      <c r="L3" s="208"/>
      <c r="M3" s="208"/>
      <c r="N3" s="208"/>
      <c r="O3" s="208"/>
      <c r="P3" s="208"/>
      <c r="Q3" s="208"/>
      <c r="R3" s="208"/>
      <c r="S3" s="208"/>
    </row>
    <row r="4" spans="1:19" s="358" customFormat="1" ht="22" customHeight="1">
      <c r="A4" s="355" t="s">
        <v>2</v>
      </c>
      <c r="B4" s="356" t="s">
        <v>19</v>
      </c>
      <c r="C4" s="357"/>
      <c r="E4" s="359" t="s">
        <v>481</v>
      </c>
      <c r="F4" s="360" t="s">
        <v>482</v>
      </c>
      <c r="G4" s="361" t="s">
        <v>5</v>
      </c>
      <c r="K4" s="208"/>
      <c r="L4" s="208"/>
      <c r="M4" s="208"/>
      <c r="N4" s="208"/>
      <c r="O4" s="208"/>
      <c r="P4" s="208"/>
      <c r="Q4" s="208"/>
      <c r="R4" s="208"/>
      <c r="S4" s="208"/>
    </row>
    <row r="5" spans="1:19">
      <c r="A5" s="216"/>
      <c r="G5" s="362">
        <v>0</v>
      </c>
    </row>
    <row r="6" spans="1:19">
      <c r="A6" s="216">
        <v>44958</v>
      </c>
      <c r="B6" s="209" t="s">
        <v>421</v>
      </c>
      <c r="E6" s="363"/>
      <c r="F6" s="219">
        <v>177.69</v>
      </c>
      <c r="G6" s="362">
        <f t="shared" ref="G6:G13" si="0">+F6+G5</f>
        <v>177.69</v>
      </c>
    </row>
    <row r="7" spans="1:19">
      <c r="A7" s="216">
        <v>44986</v>
      </c>
      <c r="B7" s="209" t="s">
        <v>421</v>
      </c>
      <c r="F7" s="219">
        <v>27.23</v>
      </c>
      <c r="G7" s="362">
        <f t="shared" si="0"/>
        <v>204.92</v>
      </c>
    </row>
    <row r="8" spans="1:19">
      <c r="A8" s="216">
        <v>45017</v>
      </c>
      <c r="B8" s="209" t="s">
        <v>421</v>
      </c>
      <c r="F8" s="219">
        <v>141.19999999999999</v>
      </c>
      <c r="G8" s="362">
        <f t="shared" si="0"/>
        <v>346.12</v>
      </c>
    </row>
    <row r="9" spans="1:19">
      <c r="A9" s="183">
        <v>45017</v>
      </c>
      <c r="B9" s="209" t="s">
        <v>421</v>
      </c>
      <c r="D9" s="208" t="s">
        <v>512</v>
      </c>
      <c r="F9" s="362">
        <v>13.41666</v>
      </c>
      <c r="G9" s="362">
        <f t="shared" si="0"/>
        <v>359.53665999999998</v>
      </c>
    </row>
    <row r="10" spans="1:19">
      <c r="A10" s="216">
        <v>45048</v>
      </c>
      <c r="B10" s="209" t="s">
        <v>421</v>
      </c>
      <c r="F10" s="219">
        <v>230.63</v>
      </c>
      <c r="G10" s="362">
        <f t="shared" si="0"/>
        <v>590.16665999999998</v>
      </c>
    </row>
    <row r="11" spans="1:19">
      <c r="A11" s="183">
        <v>45048</v>
      </c>
      <c r="B11" s="209" t="s">
        <v>421</v>
      </c>
      <c r="D11" s="208" t="s">
        <v>513</v>
      </c>
      <c r="F11" s="362">
        <v>25.656420000000001</v>
      </c>
      <c r="G11" s="362">
        <f t="shared" si="0"/>
        <v>615.82308</v>
      </c>
    </row>
    <row r="12" spans="1:19">
      <c r="A12" s="216">
        <v>45078</v>
      </c>
      <c r="B12" s="209" t="s">
        <v>421</v>
      </c>
      <c r="F12" s="219">
        <v>275.35000000000002</v>
      </c>
      <c r="G12" s="362">
        <f t="shared" si="0"/>
        <v>891.17308000000003</v>
      </c>
    </row>
    <row r="13" spans="1:19">
      <c r="A13" s="183">
        <v>45079</v>
      </c>
      <c r="B13" s="209" t="s">
        <v>421</v>
      </c>
      <c r="D13" s="208" t="s">
        <v>514</v>
      </c>
      <c r="F13" s="362">
        <v>45.585259999999998</v>
      </c>
      <c r="G13" s="362">
        <f t="shared" si="0"/>
        <v>936.75833999999998</v>
      </c>
    </row>
  </sheetData>
  <sortState xmlns:xlrd2="http://schemas.microsoft.com/office/spreadsheetml/2017/richdata2" ref="A6:G13">
    <sortCondition ref="A6:A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88A7-0F7F-AE40-A2C4-81567901321F}">
  <dimension ref="A1:F12"/>
  <sheetViews>
    <sheetView workbookViewId="0">
      <selection activeCell="B4" sqref="B4"/>
    </sheetView>
  </sheetViews>
  <sheetFormatPr baseColWidth="10" defaultRowHeight="15"/>
  <cols>
    <col min="3" max="3" width="34.83203125" customWidth="1"/>
  </cols>
  <sheetData>
    <row r="1" spans="1:6" ht="19">
      <c r="A1" s="343" t="s">
        <v>479</v>
      </c>
      <c r="B1" s="344"/>
      <c r="C1" s="344"/>
      <c r="D1" s="346"/>
      <c r="E1" s="347"/>
      <c r="F1" s="348"/>
    </row>
    <row r="2" spans="1:6" ht="19">
      <c r="A2" s="343" t="s">
        <v>515</v>
      </c>
      <c r="B2" s="350"/>
      <c r="C2" s="351"/>
      <c r="D2" s="346"/>
      <c r="E2" s="347"/>
      <c r="F2" s="352"/>
    </row>
    <row r="3" spans="1:6" ht="19">
      <c r="A3" s="343" t="s">
        <v>484</v>
      </c>
      <c r="B3" s="353">
        <v>62000</v>
      </c>
      <c r="C3" s="354"/>
      <c r="D3" s="346"/>
      <c r="E3" s="347"/>
      <c r="F3" s="348"/>
    </row>
    <row r="4" spans="1:6" ht="40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361" t="s">
        <v>5</v>
      </c>
    </row>
    <row r="5" spans="1:6" ht="27" customHeight="1">
      <c r="A5" s="186">
        <v>44958</v>
      </c>
      <c r="B5" s="184">
        <v>6</v>
      </c>
      <c r="C5" s="188" t="s">
        <v>424</v>
      </c>
      <c r="D5" s="177">
        <v>3000</v>
      </c>
      <c r="F5" s="389">
        <f>+D5</f>
        <v>3000</v>
      </c>
    </row>
    <row r="6" spans="1:6" ht="27" customHeight="1">
      <c r="A6" s="186">
        <v>44964</v>
      </c>
      <c r="B6" s="184">
        <v>14</v>
      </c>
      <c r="C6" s="188" t="s">
        <v>423</v>
      </c>
      <c r="D6" s="177">
        <v>396.2</v>
      </c>
      <c r="F6" s="389">
        <f>+D6+F5</f>
        <v>3396.2</v>
      </c>
    </row>
    <row r="7" spans="1:6" ht="27" customHeight="1">
      <c r="A7" s="186">
        <v>44987</v>
      </c>
      <c r="B7" s="184">
        <v>24</v>
      </c>
      <c r="C7" s="188" t="s">
        <v>424</v>
      </c>
      <c r="D7" s="177">
        <v>3000</v>
      </c>
      <c r="F7" s="389">
        <f t="shared" ref="F7:F12" si="0">+D7+F6</f>
        <v>6396.2</v>
      </c>
    </row>
    <row r="8" spans="1:6" ht="27" customHeight="1">
      <c r="A8" s="186">
        <v>44992</v>
      </c>
      <c r="B8" s="184">
        <v>27</v>
      </c>
      <c r="C8" s="188" t="s">
        <v>423</v>
      </c>
      <c r="D8" s="177">
        <v>396.2</v>
      </c>
      <c r="F8" s="389">
        <f t="shared" si="0"/>
        <v>6792.4</v>
      </c>
    </row>
    <row r="9" spans="1:6" ht="20">
      <c r="A9" s="186">
        <v>45027</v>
      </c>
      <c r="B9" s="184">
        <v>57</v>
      </c>
      <c r="C9" s="188" t="s">
        <v>439</v>
      </c>
      <c r="D9" s="177">
        <v>3100</v>
      </c>
      <c r="F9" s="389">
        <f t="shared" si="0"/>
        <v>9892.4</v>
      </c>
    </row>
    <row r="10" spans="1:6" ht="20">
      <c r="A10" s="186">
        <v>45027</v>
      </c>
      <c r="B10" s="184">
        <v>56</v>
      </c>
      <c r="C10" s="188" t="s">
        <v>423</v>
      </c>
      <c r="D10" s="177">
        <v>396.2</v>
      </c>
      <c r="F10" s="389">
        <f t="shared" si="0"/>
        <v>10288.6</v>
      </c>
    </row>
    <row r="11" spans="1:6" ht="20">
      <c r="A11" s="186">
        <v>45049</v>
      </c>
      <c r="B11" s="184">
        <v>64</v>
      </c>
      <c r="C11" s="188" t="s">
        <v>439</v>
      </c>
      <c r="D11" s="177">
        <v>3000</v>
      </c>
      <c r="F11" s="389">
        <f t="shared" si="0"/>
        <v>13288.6</v>
      </c>
    </row>
    <row r="12" spans="1:6" ht="20">
      <c r="A12" s="186">
        <v>45049</v>
      </c>
      <c r="B12" s="184">
        <v>23</v>
      </c>
      <c r="C12" s="188" t="s">
        <v>423</v>
      </c>
      <c r="D12" s="177">
        <v>396.2</v>
      </c>
      <c r="F12" s="389">
        <f t="shared" si="0"/>
        <v>13684.800000000001</v>
      </c>
    </row>
  </sheetData>
  <sortState xmlns:xlrd2="http://schemas.microsoft.com/office/spreadsheetml/2017/richdata2" ref="A5:D12">
    <sortCondition ref="A5:A1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C992-7A16-A345-AC9C-C420EAC92467}">
  <dimension ref="A1:F42"/>
  <sheetViews>
    <sheetView workbookViewId="0">
      <selection sqref="A1:F4"/>
    </sheetView>
  </sheetViews>
  <sheetFormatPr baseColWidth="10" defaultRowHeight="15"/>
  <cols>
    <col min="1" max="1" width="13.33203125" customWidth="1"/>
    <col min="3" max="3" width="39.5" customWidth="1"/>
  </cols>
  <sheetData>
    <row r="1" spans="1:6" ht="19">
      <c r="A1" s="343" t="s">
        <v>479</v>
      </c>
      <c r="B1" s="344"/>
      <c r="C1" s="344"/>
      <c r="D1" s="346"/>
      <c r="E1" s="347"/>
      <c r="F1" s="348"/>
    </row>
    <row r="2" spans="1:6" ht="19">
      <c r="A2" s="343" t="s">
        <v>369</v>
      </c>
      <c r="B2" s="350"/>
      <c r="C2" s="351"/>
      <c r="D2" s="346"/>
      <c r="E2" s="347"/>
      <c r="F2" s="352"/>
    </row>
    <row r="3" spans="1:6" ht="19">
      <c r="A3" s="343" t="s">
        <v>484</v>
      </c>
      <c r="B3" s="353">
        <v>63000</v>
      </c>
      <c r="C3" s="354"/>
      <c r="D3" s="346"/>
      <c r="E3" s="347"/>
      <c r="F3" s="348"/>
    </row>
    <row r="4" spans="1:6" ht="40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361" t="s">
        <v>5</v>
      </c>
    </row>
    <row r="5" spans="1:6">
      <c r="F5">
        <v>0</v>
      </c>
    </row>
    <row r="6" spans="1:6" ht="21" customHeight="1">
      <c r="A6" s="186">
        <v>44974</v>
      </c>
      <c r="B6" s="184">
        <v>16</v>
      </c>
      <c r="C6" s="188" t="s">
        <v>427</v>
      </c>
      <c r="D6" s="390">
        <v>4630</v>
      </c>
      <c r="F6" s="390">
        <f t="shared" ref="F6:F17" si="0">+D6+F5</f>
        <v>4630</v>
      </c>
    </row>
    <row r="7" spans="1:6" ht="21" customHeight="1">
      <c r="A7" s="186">
        <v>44986</v>
      </c>
      <c r="B7" s="184">
        <v>23</v>
      </c>
      <c r="C7" s="188" t="s">
        <v>427</v>
      </c>
      <c r="D7" s="390">
        <v>4630</v>
      </c>
      <c r="F7" s="390">
        <f t="shared" si="0"/>
        <v>9260</v>
      </c>
    </row>
    <row r="8" spans="1:6" ht="21" customHeight="1">
      <c r="A8" s="186">
        <v>45000</v>
      </c>
      <c r="B8" s="184">
        <v>35</v>
      </c>
      <c r="C8" s="188" t="s">
        <v>427</v>
      </c>
      <c r="D8" s="390">
        <v>4630</v>
      </c>
      <c r="F8" s="390">
        <f t="shared" si="0"/>
        <v>13890</v>
      </c>
    </row>
    <row r="9" spans="1:6" ht="21" customHeight="1">
      <c r="A9" s="186">
        <v>45019</v>
      </c>
      <c r="B9" s="184"/>
      <c r="C9" s="188" t="s">
        <v>440</v>
      </c>
      <c r="D9" s="390">
        <v>4630</v>
      </c>
      <c r="F9" s="390">
        <f t="shared" si="0"/>
        <v>18520</v>
      </c>
    </row>
    <row r="10" spans="1:6" ht="21" customHeight="1">
      <c r="A10" s="186">
        <v>45030</v>
      </c>
      <c r="B10" s="184">
        <v>62</v>
      </c>
      <c r="C10" s="188" t="s">
        <v>441</v>
      </c>
      <c r="D10" s="390">
        <v>4630</v>
      </c>
      <c r="F10" s="390">
        <f t="shared" si="0"/>
        <v>23150</v>
      </c>
    </row>
    <row r="11" spans="1:6" ht="21" customHeight="1">
      <c r="A11" s="186">
        <v>45037</v>
      </c>
      <c r="B11" s="184">
        <v>63</v>
      </c>
      <c r="C11" s="188" t="s">
        <v>443</v>
      </c>
      <c r="D11" s="390">
        <v>4630</v>
      </c>
      <c r="F11" s="390">
        <f t="shared" si="0"/>
        <v>27780</v>
      </c>
    </row>
    <row r="12" spans="1:6" ht="21" customHeight="1">
      <c r="A12" s="186">
        <v>45050</v>
      </c>
      <c r="B12" s="184">
        <v>75</v>
      </c>
      <c r="C12" s="188" t="s">
        <v>445</v>
      </c>
      <c r="D12" s="390">
        <v>8000</v>
      </c>
      <c r="F12" s="390">
        <f t="shared" si="0"/>
        <v>35780</v>
      </c>
    </row>
    <row r="13" spans="1:6" ht="21" customHeight="1">
      <c r="A13" s="186">
        <v>45056</v>
      </c>
      <c r="B13" s="184">
        <v>78</v>
      </c>
      <c r="C13" s="188" t="s">
        <v>440</v>
      </c>
      <c r="D13" s="390">
        <v>600</v>
      </c>
      <c r="F13" s="390">
        <f t="shared" si="0"/>
        <v>36380</v>
      </c>
    </row>
    <row r="14" spans="1:6" ht="21" customHeight="1">
      <c r="A14" s="186">
        <v>45062</v>
      </c>
      <c r="B14" s="184">
        <v>79</v>
      </c>
      <c r="C14" s="188" t="s">
        <v>441</v>
      </c>
      <c r="D14" s="390">
        <v>4780</v>
      </c>
      <c r="F14" s="390">
        <f t="shared" si="0"/>
        <v>41160</v>
      </c>
    </row>
    <row r="15" spans="1:6" ht="21" customHeight="1">
      <c r="A15" s="186">
        <v>45069</v>
      </c>
      <c r="B15" s="184">
        <v>89</v>
      </c>
      <c r="C15" s="188" t="s">
        <v>443</v>
      </c>
      <c r="D15" s="390">
        <v>4630</v>
      </c>
      <c r="F15" s="390">
        <f t="shared" si="0"/>
        <v>45790</v>
      </c>
    </row>
    <row r="16" spans="1:6" ht="21" customHeight="1">
      <c r="A16" s="186">
        <v>45091</v>
      </c>
      <c r="B16" s="184">
        <v>96</v>
      </c>
      <c r="C16" s="188" t="s">
        <v>443</v>
      </c>
      <c r="D16" s="390">
        <v>4630</v>
      </c>
      <c r="F16" s="390">
        <f t="shared" si="0"/>
        <v>50420</v>
      </c>
    </row>
    <row r="17" spans="1:6" ht="21" customHeight="1">
      <c r="A17" s="186">
        <v>45097</v>
      </c>
      <c r="B17" s="184">
        <v>99</v>
      </c>
      <c r="C17" s="188" t="s">
        <v>443</v>
      </c>
      <c r="D17" s="390">
        <v>4630</v>
      </c>
      <c r="F17" s="390">
        <f t="shared" si="0"/>
        <v>55050</v>
      </c>
    </row>
    <row r="18" spans="1:6" ht="21" customHeight="1">
      <c r="C18" s="175"/>
    </row>
    <row r="19" spans="1:6" ht="21" customHeight="1"/>
    <row r="20" spans="1:6" ht="21" customHeight="1"/>
    <row r="21" spans="1:6" ht="21" customHeight="1"/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21" customHeight="1"/>
    <row r="31" spans="1:6" ht="21" customHeight="1"/>
    <row r="32" spans="1:6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</sheetData>
  <sortState xmlns:xlrd2="http://schemas.microsoft.com/office/spreadsheetml/2017/richdata2" ref="A6:F17">
    <sortCondition ref="A6:A1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B5BF-140F-C74E-88A8-2EC74B2DD265}">
  <dimension ref="A1:Y5"/>
  <sheetViews>
    <sheetView workbookViewId="0">
      <selection sqref="A1:E4"/>
    </sheetView>
  </sheetViews>
  <sheetFormatPr baseColWidth="10" defaultRowHeight="15"/>
  <cols>
    <col min="1" max="1" width="18.6640625" customWidth="1"/>
  </cols>
  <sheetData>
    <row r="1" spans="1:25" ht="19">
      <c r="A1" s="343" t="s">
        <v>479</v>
      </c>
      <c r="B1" s="344"/>
      <c r="C1" s="344"/>
      <c r="D1" s="346"/>
      <c r="E1" s="347"/>
      <c r="F1" s="348"/>
      <c r="O1" s="185"/>
      <c r="P1" s="185"/>
      <c r="R1" s="177"/>
      <c r="S1" s="177"/>
      <c r="T1" s="177"/>
      <c r="U1" s="177"/>
      <c r="V1" s="177"/>
      <c r="W1" s="177"/>
      <c r="X1" s="177"/>
      <c r="Y1" s="177"/>
    </row>
    <row r="2" spans="1:25" ht="19">
      <c r="A2" s="343" t="s">
        <v>516</v>
      </c>
      <c r="B2" s="350"/>
      <c r="C2" s="351"/>
      <c r="D2" s="346"/>
      <c r="E2" s="347"/>
      <c r="F2" s="352"/>
    </row>
    <row r="3" spans="1:25" ht="19">
      <c r="A3" s="343" t="s">
        <v>484</v>
      </c>
      <c r="B3" s="353">
        <v>64000</v>
      </c>
      <c r="C3" s="354"/>
      <c r="D3" s="346"/>
      <c r="E3" s="347"/>
      <c r="F3" s="348"/>
    </row>
    <row r="4" spans="1:25" ht="40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361" t="s">
        <v>5</v>
      </c>
    </row>
    <row r="5" spans="1:25" ht="40">
      <c r="A5" s="186">
        <v>45009</v>
      </c>
      <c r="B5" s="184">
        <v>52</v>
      </c>
      <c r="C5" s="188" t="s">
        <v>435</v>
      </c>
      <c r="D5">
        <v>22500</v>
      </c>
      <c r="F5">
        <f>+D5</f>
        <v>22500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E6E0-7926-2A4B-9C54-71B805E9814A}">
  <dimension ref="A1:R852"/>
  <sheetViews>
    <sheetView topLeftCell="A2" workbookViewId="0">
      <selection activeCell="A2" sqref="A2:F6"/>
    </sheetView>
  </sheetViews>
  <sheetFormatPr baseColWidth="10" defaultColWidth="11.1640625" defaultRowHeight="19"/>
  <cols>
    <col min="1" max="1" width="22.33203125" style="175" customWidth="1"/>
    <col min="2" max="2" width="16.33203125" style="175" customWidth="1"/>
    <col min="3" max="6" width="11.1640625" style="175"/>
    <col min="7" max="7" width="16.6640625" style="181" customWidth="1"/>
    <col min="8" max="8" width="9.5" style="179" customWidth="1"/>
    <col min="9" max="9" width="42" style="175" customWidth="1"/>
    <col min="10" max="10" width="21.33203125" style="177" customWidth="1"/>
    <col min="11" max="16384" width="11.1640625" style="175"/>
  </cols>
  <sheetData>
    <row r="1" spans="1:18" ht="30.75" customHeight="1">
      <c r="G1" s="409"/>
      <c r="H1" s="410"/>
    </row>
    <row r="2" spans="1:18" s="179" customFormat="1" ht="30.75" customHeight="1">
      <c r="A2" s="343" t="s">
        <v>479</v>
      </c>
      <c r="B2" s="344"/>
      <c r="C2" s="344"/>
      <c r="D2" s="346"/>
      <c r="E2" s="347"/>
    </row>
    <row r="3" spans="1:18" ht="30.75" customHeight="1">
      <c r="A3" s="343" t="s">
        <v>517</v>
      </c>
      <c r="B3" s="350"/>
      <c r="C3" s="351"/>
      <c r="D3" s="346"/>
      <c r="E3" s="347"/>
      <c r="H3" s="205"/>
      <c r="J3" s="202"/>
      <c r="K3" s="207"/>
      <c r="L3" s="207"/>
      <c r="M3" s="207"/>
      <c r="N3" s="207"/>
    </row>
    <row r="4" spans="1:18" ht="36" customHeight="1">
      <c r="A4" s="343" t="s">
        <v>484</v>
      </c>
      <c r="B4" s="353">
        <v>77000</v>
      </c>
      <c r="C4" s="354"/>
      <c r="D4" s="346"/>
      <c r="E4" s="347"/>
      <c r="G4" s="194"/>
      <c r="H4" s="195"/>
      <c r="I4" s="182"/>
      <c r="J4" s="198"/>
      <c r="K4" s="200"/>
      <c r="L4" s="200"/>
      <c r="M4" s="200"/>
      <c r="N4" s="200"/>
      <c r="O4" s="182"/>
      <c r="P4" s="182"/>
      <c r="Q4" s="182"/>
      <c r="R4" s="182"/>
    </row>
    <row r="5" spans="1:18" ht="21.75" customHeight="1">
      <c r="A5" s="355" t="s">
        <v>2</v>
      </c>
      <c r="B5" s="195" t="s">
        <v>3</v>
      </c>
      <c r="C5" s="182" t="s">
        <v>6</v>
      </c>
      <c r="D5" s="359" t="s">
        <v>481</v>
      </c>
      <c r="E5" s="360" t="s">
        <v>482</v>
      </c>
      <c r="F5" s="175" t="s">
        <v>5</v>
      </c>
      <c r="G5" s="183"/>
      <c r="H5" s="184"/>
    </row>
    <row r="6" spans="1:18" ht="21.75" customHeight="1">
      <c r="G6" s="175"/>
      <c r="H6" s="184"/>
    </row>
    <row r="7" spans="1:18" ht="21.75" customHeight="1">
      <c r="A7" s="186">
        <v>44888</v>
      </c>
      <c r="B7" s="184">
        <v>15</v>
      </c>
      <c r="C7" s="188" t="s">
        <v>411</v>
      </c>
      <c r="D7" s="175">
        <v>2653</v>
      </c>
      <c r="F7" s="175">
        <f>+F6+D7</f>
        <v>2653</v>
      </c>
      <c r="G7" s="175"/>
      <c r="H7" s="175"/>
    </row>
    <row r="8" spans="1:18" ht="21.75" customHeight="1">
      <c r="A8" s="186">
        <v>44945</v>
      </c>
      <c r="B8" s="184">
        <v>21</v>
      </c>
      <c r="C8" s="188" t="s">
        <v>411</v>
      </c>
      <c r="D8" s="175">
        <v>1087</v>
      </c>
      <c r="F8" s="175">
        <f>+F7+D8</f>
        <v>3740</v>
      </c>
      <c r="G8" s="175"/>
      <c r="H8" s="175"/>
    </row>
    <row r="9" spans="1:18" ht="21.75" customHeight="1">
      <c r="A9" s="186">
        <v>44980</v>
      </c>
      <c r="B9" s="184">
        <v>2</v>
      </c>
      <c r="C9" s="175" t="s">
        <v>409</v>
      </c>
      <c r="D9" s="175">
        <v>100</v>
      </c>
      <c r="F9" s="175">
        <f t="shared" ref="F9:F15" si="0">+F8+D9</f>
        <v>3840</v>
      </c>
      <c r="G9" s="175"/>
      <c r="H9" s="175"/>
    </row>
    <row r="10" spans="1:18" ht="21.75" customHeight="1">
      <c r="A10" s="186">
        <v>44986</v>
      </c>
      <c r="B10" s="184">
        <v>31</v>
      </c>
      <c r="C10" s="188" t="s">
        <v>411</v>
      </c>
      <c r="D10" s="175">
        <v>1071</v>
      </c>
      <c r="F10" s="175">
        <f t="shared" si="0"/>
        <v>4911</v>
      </c>
      <c r="G10" s="175"/>
      <c r="H10" s="175"/>
    </row>
    <row r="11" spans="1:18" ht="21.75" customHeight="1">
      <c r="A11" s="186">
        <v>44987</v>
      </c>
      <c r="B11" s="184">
        <v>4</v>
      </c>
      <c r="C11" s="188" t="s">
        <v>411</v>
      </c>
      <c r="D11" s="175">
        <v>2032</v>
      </c>
      <c r="F11" s="175">
        <f t="shared" si="0"/>
        <v>6943</v>
      </c>
      <c r="G11" s="175"/>
      <c r="H11" s="175"/>
    </row>
    <row r="12" spans="1:18" ht="21.75" customHeight="1">
      <c r="A12" s="186">
        <v>44999</v>
      </c>
      <c r="B12" s="184">
        <v>19</v>
      </c>
      <c r="C12" s="188" t="s">
        <v>428</v>
      </c>
      <c r="D12" s="175">
        <v>244</v>
      </c>
      <c r="F12" s="175">
        <f t="shared" si="0"/>
        <v>7187</v>
      </c>
      <c r="G12" s="175"/>
      <c r="H12" s="175"/>
    </row>
    <row r="13" spans="1:18" ht="21.75" customHeight="1">
      <c r="A13" s="186">
        <v>45001</v>
      </c>
      <c r="B13" s="184">
        <v>70</v>
      </c>
      <c r="C13" s="188" t="s">
        <v>411</v>
      </c>
      <c r="D13" s="175">
        <v>941</v>
      </c>
      <c r="F13" s="175">
        <f t="shared" si="0"/>
        <v>8128</v>
      </c>
      <c r="G13" s="175"/>
      <c r="H13" s="175"/>
    </row>
    <row r="14" spans="1:18" ht="21.75" customHeight="1">
      <c r="A14" s="186">
        <v>45049</v>
      </c>
      <c r="B14" s="184">
        <v>76</v>
      </c>
      <c r="C14" s="188" t="s">
        <v>428</v>
      </c>
      <c r="D14" s="175">
        <v>590</v>
      </c>
      <c r="F14" s="175">
        <f t="shared" si="0"/>
        <v>8718</v>
      </c>
      <c r="G14" s="175"/>
      <c r="H14" s="175"/>
    </row>
    <row r="15" spans="1:18" ht="21.75" customHeight="1">
      <c r="A15" s="186">
        <v>45063</v>
      </c>
      <c r="B15" s="184">
        <v>26</v>
      </c>
      <c r="C15" s="188" t="s">
        <v>428</v>
      </c>
      <c r="D15" s="175">
        <v>450</v>
      </c>
      <c r="F15" s="175">
        <f t="shared" si="0"/>
        <v>9168</v>
      </c>
      <c r="G15" s="175"/>
      <c r="H15" s="175"/>
    </row>
    <row r="16" spans="1:18" ht="21.75" customHeight="1">
      <c r="A16" s="186"/>
      <c r="G16" s="186"/>
      <c r="H16" s="184"/>
    </row>
    <row r="17" spans="7:8" ht="21.75" customHeight="1">
      <c r="G17" s="186"/>
      <c r="H17" s="184"/>
    </row>
    <row r="18" spans="7:8" ht="21.75" customHeight="1">
      <c r="G18" s="186"/>
      <c r="H18" s="184"/>
    </row>
    <row r="19" spans="7:8" ht="21.75" customHeight="1">
      <c r="G19" s="186"/>
      <c r="H19" s="184"/>
    </row>
    <row r="20" spans="7:8" ht="21.75" customHeight="1">
      <c r="G20" s="186"/>
      <c r="H20" s="184"/>
    </row>
    <row r="21" spans="7:8" ht="21.75" customHeight="1">
      <c r="G21" s="186"/>
      <c r="H21" s="184"/>
    </row>
    <row r="22" spans="7:8" ht="21.75" customHeight="1">
      <c r="G22" s="186"/>
      <c r="H22" s="184"/>
    </row>
    <row r="23" spans="7:8" ht="21.75" customHeight="1">
      <c r="G23" s="186"/>
      <c r="H23" s="184"/>
    </row>
    <row r="24" spans="7:8" ht="21.75" customHeight="1">
      <c r="G24" s="186"/>
      <c r="H24" s="184"/>
    </row>
    <row r="25" spans="7:8" ht="21.75" customHeight="1">
      <c r="G25" s="186"/>
      <c r="H25" s="184"/>
    </row>
    <row r="26" spans="7:8" ht="21.75" customHeight="1">
      <c r="G26" s="186"/>
      <c r="H26" s="184"/>
    </row>
    <row r="27" spans="7:8" ht="21.75" customHeight="1">
      <c r="G27" s="186"/>
      <c r="H27" s="184"/>
    </row>
    <row r="28" spans="7:8" ht="21.75" customHeight="1">
      <c r="G28" s="186"/>
      <c r="H28" s="184"/>
    </row>
    <row r="29" spans="7:8" ht="21.75" customHeight="1">
      <c r="G29" s="186"/>
      <c r="H29" s="184"/>
    </row>
    <row r="30" spans="7:8" ht="21.75" customHeight="1">
      <c r="G30" s="190"/>
    </row>
    <row r="31" spans="7:8" ht="21.75" customHeight="1">
      <c r="G31" s="186"/>
      <c r="H31" s="184"/>
    </row>
    <row r="32" spans="7:8" ht="21.75" customHeight="1">
      <c r="G32" s="186"/>
      <c r="H32" s="184"/>
    </row>
    <row r="33" spans="7:8" ht="21.75" customHeight="1">
      <c r="G33" s="186"/>
      <c r="H33" s="184"/>
    </row>
    <row r="34" spans="7:8" ht="21.75" customHeight="1">
      <c r="G34" s="186"/>
      <c r="H34" s="184"/>
    </row>
    <row r="35" spans="7:8" ht="21.75" customHeight="1">
      <c r="G35" s="186"/>
      <c r="H35" s="184"/>
    </row>
    <row r="36" spans="7:8" ht="21.75" customHeight="1">
      <c r="G36" s="186"/>
      <c r="H36" s="184"/>
    </row>
    <row r="37" spans="7:8" ht="21.75" customHeight="1">
      <c r="G37" s="186"/>
      <c r="H37" s="184"/>
    </row>
    <row r="38" spans="7:8" ht="21.75" customHeight="1">
      <c r="G38" s="186"/>
      <c r="H38" s="184"/>
    </row>
    <row r="39" spans="7:8" ht="21.75" customHeight="1">
      <c r="G39" s="186"/>
      <c r="H39" s="184"/>
    </row>
    <row r="40" spans="7:8" ht="21.75" customHeight="1">
      <c r="G40" s="186"/>
      <c r="H40" s="184"/>
    </row>
    <row r="41" spans="7:8" ht="21.75" customHeight="1">
      <c r="G41" s="186"/>
      <c r="H41" s="184"/>
    </row>
    <row r="42" spans="7:8" ht="21.75" customHeight="1">
      <c r="G42" s="186"/>
      <c r="H42" s="184"/>
    </row>
    <row r="43" spans="7:8" ht="21.75" customHeight="1">
      <c r="G43" s="186"/>
      <c r="H43" s="184"/>
    </row>
    <row r="44" spans="7:8" ht="21.75" customHeight="1">
      <c r="G44" s="186"/>
      <c r="H44" s="184"/>
    </row>
    <row r="45" spans="7:8" ht="21.75" customHeight="1">
      <c r="G45" s="186"/>
      <c r="H45" s="184"/>
    </row>
    <row r="46" spans="7:8" ht="21.75" customHeight="1">
      <c r="G46" s="186"/>
      <c r="H46" s="184"/>
    </row>
    <row r="47" spans="7:8" ht="21.75" customHeight="1">
      <c r="G47" s="186"/>
      <c r="H47" s="184"/>
    </row>
    <row r="48" spans="7:8" ht="21.75" customHeight="1">
      <c r="G48" s="186"/>
      <c r="H48" s="184"/>
    </row>
    <row r="49" spans="7:8" ht="21.75" customHeight="1">
      <c r="G49" s="186"/>
      <c r="H49" s="184"/>
    </row>
    <row r="50" spans="7:8" ht="21.75" customHeight="1">
      <c r="G50" s="186"/>
      <c r="H50" s="184"/>
    </row>
    <row r="51" spans="7:8" ht="21.75" customHeight="1">
      <c r="G51" s="186"/>
      <c r="H51" s="184"/>
    </row>
    <row r="52" spans="7:8" ht="21.75" customHeight="1">
      <c r="G52" s="186"/>
      <c r="H52" s="184"/>
    </row>
    <row r="53" spans="7:8" ht="21.75" customHeight="1">
      <c r="G53" s="190"/>
      <c r="H53" s="184"/>
    </row>
    <row r="54" spans="7:8" ht="21.75" customHeight="1">
      <c r="G54" s="186"/>
      <c r="H54" s="184"/>
    </row>
    <row r="55" spans="7:8" ht="21.75" customHeight="1">
      <c r="G55" s="186"/>
      <c r="H55" s="184"/>
    </row>
    <row r="56" spans="7:8" ht="21.75" customHeight="1">
      <c r="G56" s="186"/>
      <c r="H56" s="184"/>
    </row>
    <row r="57" spans="7:8" ht="21.75" customHeight="1">
      <c r="G57" s="186"/>
      <c r="H57" s="184"/>
    </row>
    <row r="58" spans="7:8" ht="21.75" customHeight="1">
      <c r="G58" s="186"/>
      <c r="H58" s="184"/>
    </row>
    <row r="59" spans="7:8" ht="21.75" customHeight="1">
      <c r="G59" s="186"/>
      <c r="H59" s="184"/>
    </row>
    <row r="60" spans="7:8" ht="21.75" customHeight="1">
      <c r="G60" s="186"/>
      <c r="H60" s="184"/>
    </row>
    <row r="61" spans="7:8" ht="21.75" customHeight="1">
      <c r="G61" s="186"/>
      <c r="H61" s="184"/>
    </row>
    <row r="62" spans="7:8" ht="21.75" customHeight="1">
      <c r="G62" s="186"/>
      <c r="H62" s="184"/>
    </row>
    <row r="63" spans="7:8" ht="21.75" customHeight="1">
      <c r="G63" s="186"/>
      <c r="H63" s="184"/>
    </row>
    <row r="64" spans="7:8" ht="21.75" customHeight="1">
      <c r="G64" s="186"/>
      <c r="H64" s="184"/>
    </row>
    <row r="65" spans="7:8" ht="21.75" customHeight="1">
      <c r="G65" s="186"/>
      <c r="H65" s="184"/>
    </row>
    <row r="66" spans="7:8" ht="21.75" customHeight="1">
      <c r="G66" s="186"/>
      <c r="H66" s="184"/>
    </row>
    <row r="67" spans="7:8" ht="21.75" customHeight="1">
      <c r="G67" s="186"/>
      <c r="H67" s="184"/>
    </row>
    <row r="68" spans="7:8" ht="21.75" customHeight="1">
      <c r="G68" s="186"/>
      <c r="H68" s="184"/>
    </row>
    <row r="69" spans="7:8" ht="21.75" customHeight="1">
      <c r="G69" s="190"/>
      <c r="H69" s="184"/>
    </row>
    <row r="70" spans="7:8" ht="21.75" customHeight="1">
      <c r="G70" s="190"/>
      <c r="H70" s="184"/>
    </row>
    <row r="71" spans="7:8" ht="21.75" customHeight="1">
      <c r="G71" s="190"/>
      <c r="H71" s="184"/>
    </row>
    <row r="72" spans="7:8" ht="21.75" customHeight="1">
      <c r="G72" s="186"/>
      <c r="H72" s="184"/>
    </row>
    <row r="73" spans="7:8" ht="21.75" customHeight="1">
      <c r="G73" s="190"/>
      <c r="H73" s="184"/>
    </row>
    <row r="74" spans="7:8" ht="21.75" customHeight="1">
      <c r="G74" s="186"/>
      <c r="H74" s="184"/>
    </row>
    <row r="75" spans="7:8" ht="21.75" customHeight="1">
      <c r="G75" s="186"/>
      <c r="H75" s="184"/>
    </row>
    <row r="76" spans="7:8" ht="21.75" customHeight="1">
      <c r="G76" s="186"/>
      <c r="H76" s="184"/>
    </row>
    <row r="77" spans="7:8" ht="21.75" customHeight="1">
      <c r="G77" s="186"/>
      <c r="H77" s="184"/>
    </row>
    <row r="78" spans="7:8" ht="21.75" customHeight="1">
      <c r="G78" s="186"/>
      <c r="H78" s="184"/>
    </row>
    <row r="79" spans="7:8" ht="21.75" customHeight="1">
      <c r="G79" s="186"/>
      <c r="H79" s="184"/>
    </row>
    <row r="80" spans="7:8" ht="21.75" customHeight="1">
      <c r="G80" s="186"/>
      <c r="H80" s="184"/>
    </row>
    <row r="81" spans="7:8" ht="21.75" customHeight="1">
      <c r="G81" s="186"/>
      <c r="H81" s="184"/>
    </row>
    <row r="82" spans="7:8" ht="21.75" customHeight="1">
      <c r="G82" s="186"/>
      <c r="H82" s="184"/>
    </row>
    <row r="83" spans="7:8" ht="21.75" customHeight="1">
      <c r="G83" s="186"/>
      <c r="H83" s="184"/>
    </row>
    <row r="84" spans="7:8" ht="21.75" customHeight="1">
      <c r="G84" s="186"/>
      <c r="H84" s="184"/>
    </row>
    <row r="85" spans="7:8" ht="21.75" customHeight="1">
      <c r="G85" s="186"/>
      <c r="H85" s="184"/>
    </row>
    <row r="86" spans="7:8" ht="21.75" customHeight="1">
      <c r="G86" s="190"/>
      <c r="H86" s="184"/>
    </row>
    <row r="87" spans="7:8" ht="21.75" customHeight="1">
      <c r="G87" s="190"/>
      <c r="H87" s="184"/>
    </row>
    <row r="88" spans="7:8" ht="21.75" customHeight="1">
      <c r="G88" s="190"/>
      <c r="H88" s="184"/>
    </row>
    <row r="89" spans="7:8" ht="21.75" customHeight="1">
      <c r="G89" s="190"/>
      <c r="H89" s="184"/>
    </row>
    <row r="90" spans="7:8" ht="21.75" customHeight="1">
      <c r="G90" s="190"/>
      <c r="H90" s="184"/>
    </row>
    <row r="91" spans="7:8" ht="21.75" customHeight="1">
      <c r="G91" s="190"/>
      <c r="H91" s="184"/>
    </row>
    <row r="92" spans="7:8" ht="21.75" customHeight="1">
      <c r="G92" s="190"/>
      <c r="H92" s="184"/>
    </row>
    <row r="93" spans="7:8" ht="21.75" customHeight="1">
      <c r="G93" s="190"/>
      <c r="H93" s="184"/>
    </row>
    <row r="94" spans="7:8" ht="21.75" customHeight="1">
      <c r="G94" s="190"/>
      <c r="H94" s="184"/>
    </row>
    <row r="95" spans="7:8" ht="21.75" customHeight="1">
      <c r="G95" s="186"/>
      <c r="H95" s="184"/>
    </row>
    <row r="96" spans="7:8" ht="21.75" customHeight="1">
      <c r="G96" s="186"/>
      <c r="H96" s="184"/>
    </row>
    <row r="97" spans="7:8" ht="21.75" customHeight="1">
      <c r="G97" s="186"/>
      <c r="H97" s="184"/>
    </row>
    <row r="98" spans="7:8" ht="21.75" customHeight="1">
      <c r="G98" s="186"/>
      <c r="H98" s="184"/>
    </row>
    <row r="99" spans="7:8" ht="21.75" customHeight="1">
      <c r="G99" s="186"/>
      <c r="H99" s="184"/>
    </row>
    <row r="100" spans="7:8" ht="21.75" customHeight="1">
      <c r="G100" s="186"/>
      <c r="H100" s="184"/>
    </row>
    <row r="101" spans="7:8" ht="21.75" customHeight="1">
      <c r="G101" s="186"/>
      <c r="H101" s="184"/>
    </row>
    <row r="102" spans="7:8" ht="21.75" customHeight="1">
      <c r="G102" s="186"/>
      <c r="H102" s="184"/>
    </row>
    <row r="103" spans="7:8" ht="21.75" customHeight="1">
      <c r="G103" s="186"/>
      <c r="H103" s="184"/>
    </row>
    <row r="104" spans="7:8" ht="21.75" customHeight="1">
      <c r="G104" s="186"/>
      <c r="H104" s="184"/>
    </row>
    <row r="105" spans="7:8" ht="21.75" customHeight="1">
      <c r="G105" s="186"/>
      <c r="H105" s="184"/>
    </row>
    <row r="106" spans="7:8" ht="21.75" customHeight="1">
      <c r="G106" s="190"/>
      <c r="H106" s="184"/>
    </row>
    <row r="107" spans="7:8" ht="21.75" customHeight="1">
      <c r="G107" s="190"/>
      <c r="H107" s="184"/>
    </row>
    <row r="108" spans="7:8" ht="21.75" customHeight="1">
      <c r="G108" s="190"/>
      <c r="H108" s="184"/>
    </row>
    <row r="109" spans="7:8" ht="21.75" customHeight="1">
      <c r="G109" s="190"/>
      <c r="H109" s="184"/>
    </row>
    <row r="110" spans="7:8" ht="21.75" customHeight="1">
      <c r="G110" s="190"/>
      <c r="H110" s="184"/>
    </row>
    <row r="111" spans="7:8" ht="21.75" customHeight="1">
      <c r="G111" s="190"/>
      <c r="H111" s="184"/>
    </row>
    <row r="112" spans="7:8" ht="21.75" customHeight="1">
      <c r="G112" s="190"/>
      <c r="H112" s="184"/>
    </row>
    <row r="113" spans="7:9" ht="21.75" customHeight="1">
      <c r="G113" s="190"/>
      <c r="H113" s="184"/>
    </row>
    <row r="114" spans="7:9" ht="21.75" customHeight="1">
      <c r="G114" s="190"/>
      <c r="H114" s="184"/>
    </row>
    <row r="115" spans="7:9" ht="21.75" customHeight="1">
      <c r="G115" s="190"/>
      <c r="H115" s="184"/>
    </row>
    <row r="116" spans="7:9" ht="21.75" customHeight="1">
      <c r="G116" s="190"/>
      <c r="H116" s="184"/>
    </row>
    <row r="117" spans="7:9" ht="21.75" customHeight="1">
      <c r="G117" s="190"/>
      <c r="H117" s="184"/>
    </row>
    <row r="118" spans="7:9" ht="21.75" customHeight="1">
      <c r="G118" s="190"/>
      <c r="H118" s="184"/>
    </row>
    <row r="119" spans="7:9" ht="21.75" customHeight="1">
      <c r="G119" s="190"/>
      <c r="H119" s="184"/>
    </row>
    <row r="120" spans="7:9" ht="21.75" customHeight="1">
      <c r="G120" s="190"/>
      <c r="H120" s="184"/>
    </row>
    <row r="121" spans="7:9" ht="21.75" customHeight="1">
      <c r="G121" s="190"/>
      <c r="H121" s="184"/>
    </row>
    <row r="122" spans="7:9" ht="21.75" customHeight="1">
      <c r="G122" s="190"/>
      <c r="H122" s="184"/>
    </row>
    <row r="123" spans="7:9" ht="21.75" customHeight="1">
      <c r="G123" s="190"/>
      <c r="H123" s="184"/>
    </row>
    <row r="124" spans="7:9" ht="21.75" customHeight="1">
      <c r="G124" s="190"/>
      <c r="H124" s="184"/>
    </row>
    <row r="125" spans="7:9" ht="21.75" customHeight="1">
      <c r="G125" s="190"/>
      <c r="H125" s="184"/>
    </row>
    <row r="126" spans="7:9" ht="21.75" customHeight="1">
      <c r="G126" s="190"/>
      <c r="H126" s="184"/>
    </row>
    <row r="127" spans="7:9" ht="21.75" customHeight="1">
      <c r="G127" s="190"/>
      <c r="H127" s="184"/>
      <c r="I127" s="192"/>
    </row>
    <row r="128" spans="7:9" ht="21.75" customHeight="1">
      <c r="G128" s="190"/>
      <c r="H128" s="184"/>
    </row>
    <row r="129" spans="7:8" ht="21.75" customHeight="1">
      <c r="G129" s="190"/>
      <c r="H129" s="184"/>
    </row>
    <row r="130" spans="7:8" ht="21.75" customHeight="1">
      <c r="G130" s="190"/>
      <c r="H130" s="184"/>
    </row>
    <row r="131" spans="7:8" ht="21.75" customHeight="1">
      <c r="G131" s="190"/>
      <c r="H131" s="184"/>
    </row>
    <row r="132" spans="7:8" ht="21.75" customHeight="1">
      <c r="G132" s="190"/>
      <c r="H132" s="184"/>
    </row>
    <row r="133" spans="7:8" ht="21.75" customHeight="1">
      <c r="G133" s="190"/>
      <c r="H133" s="184"/>
    </row>
    <row r="134" spans="7:8" ht="21.75" customHeight="1">
      <c r="G134" s="190"/>
      <c r="H134" s="184"/>
    </row>
    <row r="135" spans="7:8" ht="21.75" customHeight="1">
      <c r="G135" s="190"/>
      <c r="H135" s="184"/>
    </row>
    <row r="136" spans="7:8" ht="21.75" customHeight="1">
      <c r="G136" s="190"/>
      <c r="H136" s="184"/>
    </row>
    <row r="137" spans="7:8" ht="21.75" customHeight="1">
      <c r="G137" s="190"/>
      <c r="H137" s="184"/>
    </row>
    <row r="138" spans="7:8" ht="21.75" customHeight="1">
      <c r="G138" s="190"/>
      <c r="H138" s="184"/>
    </row>
    <row r="139" spans="7:8" ht="21.75" customHeight="1">
      <c r="G139" s="190"/>
      <c r="H139" s="184"/>
    </row>
    <row r="140" spans="7:8" ht="21.75" customHeight="1">
      <c r="G140" s="190"/>
      <c r="H140" s="184"/>
    </row>
    <row r="141" spans="7:8" ht="21.75" customHeight="1">
      <c r="G141" s="190"/>
      <c r="H141" s="184"/>
    </row>
    <row r="142" spans="7:8" ht="21.75" customHeight="1">
      <c r="G142" s="190"/>
      <c r="H142" s="184"/>
    </row>
    <row r="143" spans="7:8" ht="21.75" customHeight="1">
      <c r="G143" s="190"/>
      <c r="H143" s="184"/>
    </row>
    <row r="144" spans="7:8" ht="21.75" customHeight="1">
      <c r="G144" s="190"/>
      <c r="H144" s="184"/>
    </row>
    <row r="145" spans="7:9" ht="21.75" customHeight="1">
      <c r="G145" s="190"/>
      <c r="H145" s="184"/>
    </row>
    <row r="146" spans="7:9" ht="21.75" customHeight="1">
      <c r="G146" s="190"/>
      <c r="H146" s="184"/>
    </row>
    <row r="147" spans="7:9" ht="21.75" customHeight="1">
      <c r="G147" s="190"/>
      <c r="H147" s="184"/>
    </row>
    <row r="148" spans="7:9" ht="21.75" customHeight="1">
      <c r="G148" s="190"/>
      <c r="H148" s="184"/>
    </row>
    <row r="149" spans="7:9" ht="21.75" customHeight="1">
      <c r="G149" s="190"/>
      <c r="H149" s="184"/>
    </row>
    <row r="150" spans="7:9" ht="21.75" customHeight="1">
      <c r="G150" s="190"/>
      <c r="H150" s="184"/>
    </row>
    <row r="151" spans="7:9" ht="21.75" customHeight="1">
      <c r="G151" s="190"/>
      <c r="H151" s="184"/>
    </row>
    <row r="152" spans="7:9" ht="21.75" customHeight="1">
      <c r="G152" s="190"/>
      <c r="H152" s="184"/>
    </row>
    <row r="153" spans="7:9" ht="21.75" customHeight="1">
      <c r="G153" s="190"/>
      <c r="H153" s="184"/>
      <c r="I153" s="192"/>
    </row>
    <row r="154" spans="7:9" ht="21.75" customHeight="1">
      <c r="G154" s="190"/>
      <c r="H154" s="184"/>
    </row>
    <row r="155" spans="7:9" ht="21.75" customHeight="1">
      <c r="G155" s="190"/>
      <c r="H155" s="184"/>
    </row>
    <row r="156" spans="7:9" ht="21.75" customHeight="1">
      <c r="G156" s="190"/>
      <c r="H156" s="184"/>
    </row>
    <row r="157" spans="7:9" ht="21.75" customHeight="1">
      <c r="G157" s="190"/>
      <c r="H157" s="184"/>
    </row>
    <row r="158" spans="7:9" ht="21.75" customHeight="1">
      <c r="G158" s="190"/>
      <c r="H158" s="184"/>
    </row>
    <row r="159" spans="7:9" ht="21.75" customHeight="1">
      <c r="G159" s="190"/>
      <c r="H159" s="184"/>
    </row>
    <row r="160" spans="7:9" ht="21.75" customHeight="1">
      <c r="G160" s="190"/>
      <c r="H160" s="184"/>
    </row>
    <row r="161" spans="7:8" ht="21.75" customHeight="1">
      <c r="G161" s="190"/>
      <c r="H161" s="184"/>
    </row>
    <row r="162" spans="7:8" ht="21.75" customHeight="1">
      <c r="G162" s="190"/>
      <c r="H162" s="184"/>
    </row>
    <row r="163" spans="7:8" ht="21.75" customHeight="1">
      <c r="G163" s="190"/>
      <c r="H163" s="184"/>
    </row>
    <row r="164" spans="7:8" ht="21.75" customHeight="1">
      <c r="G164" s="186"/>
      <c r="H164" s="184"/>
    </row>
    <row r="165" spans="7:8" ht="21.75" customHeight="1">
      <c r="G165" s="186"/>
      <c r="H165" s="184"/>
    </row>
    <row r="166" spans="7:8" ht="21.75" customHeight="1">
      <c r="G166" s="186"/>
      <c r="H166" s="184"/>
    </row>
    <row r="167" spans="7:8" ht="21.75" customHeight="1">
      <c r="G167" s="190"/>
      <c r="H167" s="184"/>
    </row>
    <row r="168" spans="7:8" ht="21.75" customHeight="1">
      <c r="G168" s="190"/>
      <c r="H168" s="184"/>
    </row>
    <row r="169" spans="7:8" ht="21.75" customHeight="1">
      <c r="G169" s="190"/>
      <c r="H169" s="184"/>
    </row>
    <row r="170" spans="7:8" ht="21.75" customHeight="1">
      <c r="G170" s="190"/>
      <c r="H170" s="184"/>
    </row>
    <row r="171" spans="7:8" ht="21.75" customHeight="1">
      <c r="G171" s="190"/>
      <c r="H171" s="184"/>
    </row>
    <row r="172" spans="7:8" ht="21.75" customHeight="1">
      <c r="G172" s="190"/>
      <c r="H172" s="184"/>
    </row>
    <row r="173" spans="7:8" ht="21.75" customHeight="1">
      <c r="G173" s="190"/>
      <c r="H173" s="184"/>
    </row>
    <row r="174" spans="7:8" ht="21.75" customHeight="1">
      <c r="G174" s="190"/>
      <c r="H174" s="184"/>
    </row>
    <row r="175" spans="7:8" ht="21.75" customHeight="1">
      <c r="G175" s="190"/>
      <c r="H175" s="184"/>
    </row>
    <row r="176" spans="7:8" ht="21.75" customHeight="1">
      <c r="G176" s="190"/>
      <c r="H176" s="184"/>
    </row>
    <row r="177" spans="7:9" ht="21.75" customHeight="1">
      <c r="G177" s="190"/>
      <c r="H177" s="184"/>
      <c r="I177" s="192"/>
    </row>
    <row r="178" spans="7:9" ht="21.75" customHeight="1">
      <c r="G178" s="190"/>
      <c r="H178" s="184"/>
    </row>
    <row r="179" spans="7:9" ht="21.75" customHeight="1">
      <c r="G179" s="190"/>
      <c r="H179" s="184"/>
    </row>
    <row r="180" spans="7:9" ht="21.75" customHeight="1">
      <c r="G180" s="190"/>
      <c r="H180" s="184"/>
    </row>
    <row r="181" spans="7:9" ht="21.75" customHeight="1">
      <c r="G181" s="190"/>
      <c r="H181" s="184"/>
    </row>
    <row r="182" spans="7:9" ht="21.75" customHeight="1">
      <c r="G182" s="190"/>
      <c r="H182" s="184"/>
    </row>
    <row r="183" spans="7:9" ht="21.75" customHeight="1">
      <c r="G183" s="190"/>
      <c r="H183" s="184"/>
    </row>
    <row r="184" spans="7:9" ht="21.75" customHeight="1">
      <c r="G184" s="190"/>
      <c r="H184" s="184"/>
    </row>
    <row r="185" spans="7:9" ht="21.75" customHeight="1">
      <c r="G185" s="190"/>
      <c r="H185" s="184"/>
    </row>
    <row r="186" spans="7:9" ht="21.75" customHeight="1">
      <c r="G186" s="190"/>
      <c r="H186" s="184"/>
    </row>
    <row r="187" spans="7:9" ht="21.75" customHeight="1">
      <c r="G187" s="186"/>
      <c r="H187" s="184"/>
    </row>
    <row r="188" spans="7:9" ht="21.75" customHeight="1">
      <c r="G188" s="190"/>
      <c r="H188" s="184"/>
    </row>
    <row r="189" spans="7:9" ht="21.75" customHeight="1">
      <c r="G189" s="190"/>
      <c r="H189" s="184"/>
    </row>
    <row r="190" spans="7:9" ht="21.75" customHeight="1">
      <c r="G190" s="190"/>
      <c r="H190" s="184"/>
    </row>
    <row r="191" spans="7:9" ht="21.75" customHeight="1">
      <c r="G191" s="190"/>
      <c r="H191" s="184"/>
    </row>
    <row r="192" spans="7:9" ht="21.75" customHeight="1">
      <c r="G192" s="190"/>
      <c r="H192" s="184"/>
    </row>
    <row r="193" spans="7:8" ht="21.75" customHeight="1">
      <c r="G193" s="190"/>
      <c r="H193" s="184"/>
    </row>
    <row r="194" spans="7:8" ht="21.75" customHeight="1">
      <c r="G194" s="190"/>
      <c r="H194" s="184"/>
    </row>
    <row r="195" spans="7:8" ht="21.75" customHeight="1">
      <c r="G195" s="190"/>
      <c r="H195" s="184"/>
    </row>
    <row r="196" spans="7:8" ht="21.75" customHeight="1">
      <c r="G196" s="190"/>
      <c r="H196" s="184"/>
    </row>
    <row r="197" spans="7:8" ht="21.75" customHeight="1">
      <c r="G197" s="190"/>
      <c r="H197" s="184"/>
    </row>
    <row r="198" spans="7:8" ht="21.75" customHeight="1">
      <c r="G198" s="190"/>
      <c r="H198" s="184"/>
    </row>
    <row r="199" spans="7:8" ht="21.75" customHeight="1">
      <c r="G199" s="190"/>
      <c r="H199" s="184"/>
    </row>
    <row r="200" spans="7:8" ht="21.75" customHeight="1">
      <c r="G200" s="190"/>
      <c r="H200" s="184"/>
    </row>
    <row r="201" spans="7:8" ht="21.75" customHeight="1">
      <c r="G201" s="190"/>
      <c r="H201" s="184"/>
    </row>
    <row r="202" spans="7:8" ht="21.75" customHeight="1">
      <c r="G202" s="186"/>
      <c r="H202" s="184"/>
    </row>
    <row r="203" spans="7:8" ht="21.75" customHeight="1">
      <c r="G203" s="186"/>
      <c r="H203" s="184"/>
    </row>
    <row r="204" spans="7:8" ht="21.75" customHeight="1">
      <c r="G204" s="186"/>
      <c r="H204" s="184"/>
    </row>
    <row r="205" spans="7:8" ht="21.75" customHeight="1">
      <c r="G205" s="186"/>
      <c r="H205" s="184"/>
    </row>
    <row r="206" spans="7:8" ht="21.75" customHeight="1">
      <c r="G206" s="186"/>
      <c r="H206" s="184"/>
    </row>
    <row r="207" spans="7:8" ht="21.75" customHeight="1">
      <c r="G207" s="186"/>
      <c r="H207" s="184"/>
    </row>
    <row r="208" spans="7:8" ht="21.75" customHeight="1">
      <c r="G208" s="186"/>
      <c r="H208" s="184"/>
    </row>
    <row r="209" spans="7:8" ht="21.75" customHeight="1">
      <c r="G209" s="186"/>
      <c r="H209" s="184"/>
    </row>
    <row r="210" spans="7:8" ht="21.75" customHeight="1">
      <c r="G210" s="186"/>
      <c r="H210" s="184"/>
    </row>
    <row r="211" spans="7:8" ht="21.75" customHeight="1">
      <c r="G211" s="186"/>
      <c r="H211" s="184"/>
    </row>
    <row r="212" spans="7:8" ht="21.75" customHeight="1">
      <c r="G212" s="186"/>
      <c r="H212" s="184"/>
    </row>
    <row r="213" spans="7:8" ht="21.75" customHeight="1">
      <c r="G213" s="186"/>
      <c r="H213" s="184"/>
    </row>
    <row r="214" spans="7:8" ht="21.75" customHeight="1">
      <c r="G214" s="186"/>
      <c r="H214" s="184"/>
    </row>
    <row r="215" spans="7:8" ht="21.75" customHeight="1">
      <c r="G215" s="186"/>
      <c r="H215" s="184"/>
    </row>
    <row r="216" spans="7:8" ht="21.75" customHeight="1">
      <c r="G216" s="186"/>
      <c r="H216" s="184"/>
    </row>
    <row r="217" spans="7:8" ht="21.75" customHeight="1">
      <c r="G217" s="186"/>
      <c r="H217" s="184"/>
    </row>
    <row r="218" spans="7:8" ht="21.75" customHeight="1">
      <c r="G218" s="186"/>
      <c r="H218" s="184"/>
    </row>
    <row r="219" spans="7:8" ht="21.75" customHeight="1">
      <c r="G219" s="186"/>
      <c r="H219" s="184"/>
    </row>
    <row r="220" spans="7:8" ht="21.75" customHeight="1">
      <c r="G220" s="186"/>
      <c r="H220" s="184"/>
    </row>
    <row r="221" spans="7:8" ht="21.75" customHeight="1">
      <c r="G221" s="186"/>
      <c r="H221" s="184"/>
    </row>
    <row r="222" spans="7:8" ht="21.75" customHeight="1">
      <c r="G222" s="186"/>
      <c r="H222" s="184"/>
    </row>
    <row r="223" spans="7:8" ht="21.75" customHeight="1">
      <c r="G223" s="186"/>
      <c r="H223" s="184"/>
    </row>
    <row r="224" spans="7:8" ht="21.75" customHeight="1">
      <c r="G224" s="186"/>
      <c r="H224" s="184"/>
    </row>
    <row r="225" spans="7:8" ht="21.75" customHeight="1">
      <c r="G225" s="186"/>
      <c r="H225" s="184"/>
    </row>
    <row r="226" spans="7:8" ht="21.75" customHeight="1">
      <c r="G226" s="186"/>
      <c r="H226" s="184"/>
    </row>
    <row r="227" spans="7:8" ht="21.75" customHeight="1">
      <c r="G227" s="186"/>
      <c r="H227" s="184"/>
    </row>
    <row r="228" spans="7:8" ht="21.75" customHeight="1">
      <c r="G228" s="186"/>
      <c r="H228" s="184"/>
    </row>
    <row r="229" spans="7:8" ht="21.75" customHeight="1">
      <c r="G229" s="186"/>
      <c r="H229" s="184"/>
    </row>
    <row r="230" spans="7:8" ht="21.75" customHeight="1">
      <c r="G230" s="186"/>
      <c r="H230" s="184"/>
    </row>
    <row r="231" spans="7:8" ht="21.75" customHeight="1">
      <c r="G231" s="186"/>
      <c r="H231" s="184"/>
    </row>
    <row r="232" spans="7:8" ht="21.75" customHeight="1">
      <c r="G232" s="186"/>
      <c r="H232" s="184"/>
    </row>
    <row r="233" spans="7:8" ht="21.75" customHeight="1">
      <c r="G233" s="186"/>
      <c r="H233" s="184"/>
    </row>
    <row r="234" spans="7:8" ht="21.75" customHeight="1">
      <c r="G234" s="186"/>
      <c r="H234" s="184"/>
    </row>
    <row r="235" spans="7:8" ht="21.75" customHeight="1">
      <c r="G235" s="186"/>
      <c r="H235" s="184"/>
    </row>
    <row r="236" spans="7:8" ht="21.75" customHeight="1">
      <c r="G236" s="186"/>
      <c r="H236" s="184"/>
    </row>
    <row r="237" spans="7:8" ht="21.75" customHeight="1">
      <c r="G237" s="186"/>
      <c r="H237" s="184"/>
    </row>
    <row r="238" spans="7:8" ht="21.75" customHeight="1">
      <c r="G238" s="186"/>
      <c r="H238" s="184"/>
    </row>
    <row r="239" spans="7:8" ht="21.75" customHeight="1">
      <c r="G239" s="186"/>
      <c r="H239" s="184"/>
    </row>
    <row r="240" spans="7:8" ht="21.75" customHeight="1">
      <c r="G240" s="186"/>
      <c r="H240" s="184"/>
    </row>
    <row r="241" spans="7:8" ht="21.75" customHeight="1">
      <c r="G241" s="186"/>
      <c r="H241" s="184"/>
    </row>
    <row r="242" spans="7:8" ht="21.75" customHeight="1">
      <c r="G242" s="186"/>
      <c r="H242" s="184"/>
    </row>
    <row r="243" spans="7:8" ht="21.75" customHeight="1">
      <c r="G243" s="186"/>
      <c r="H243" s="184"/>
    </row>
    <row r="244" spans="7:8" ht="21.75" customHeight="1">
      <c r="G244" s="186"/>
      <c r="H244" s="184"/>
    </row>
    <row r="245" spans="7:8" ht="21.75" customHeight="1">
      <c r="G245" s="186"/>
      <c r="H245" s="184"/>
    </row>
    <row r="246" spans="7:8" ht="21.75" customHeight="1">
      <c r="G246" s="186"/>
      <c r="H246" s="184"/>
    </row>
    <row r="247" spans="7:8" ht="21.75" customHeight="1">
      <c r="G247" s="186"/>
      <c r="H247" s="184"/>
    </row>
    <row r="248" spans="7:8" ht="21.75" customHeight="1">
      <c r="G248" s="186"/>
      <c r="H248" s="184"/>
    </row>
    <row r="249" spans="7:8" ht="21.75" customHeight="1">
      <c r="G249" s="186"/>
      <c r="H249" s="184"/>
    </row>
    <row r="250" spans="7:8" ht="21.75" customHeight="1">
      <c r="G250" s="186"/>
      <c r="H250" s="184"/>
    </row>
    <row r="251" spans="7:8" ht="21.75" customHeight="1">
      <c r="G251" s="186"/>
      <c r="H251" s="184"/>
    </row>
    <row r="252" spans="7:8" ht="21.75" customHeight="1">
      <c r="G252" s="186"/>
      <c r="H252" s="184"/>
    </row>
    <row r="253" spans="7:8" ht="21.75" customHeight="1">
      <c r="G253" s="186"/>
      <c r="H253" s="184"/>
    </row>
    <row r="254" spans="7:8" ht="21.75" customHeight="1">
      <c r="G254" s="186"/>
      <c r="H254" s="184"/>
    </row>
    <row r="255" spans="7:8" ht="21.75" customHeight="1">
      <c r="G255" s="186"/>
      <c r="H255" s="184"/>
    </row>
    <row r="256" spans="7:8" ht="21.75" customHeight="1">
      <c r="G256" s="186"/>
      <c r="H256" s="184"/>
    </row>
    <row r="257" spans="7:8" ht="21.75" customHeight="1">
      <c r="G257" s="186"/>
      <c r="H257" s="184"/>
    </row>
    <row r="258" spans="7:8" ht="21.75" customHeight="1">
      <c r="G258" s="186"/>
      <c r="H258" s="184"/>
    </row>
    <row r="259" spans="7:8" ht="21.75" customHeight="1">
      <c r="G259" s="186"/>
      <c r="H259" s="184"/>
    </row>
    <row r="260" spans="7:8" ht="21.75" customHeight="1">
      <c r="G260" s="186"/>
      <c r="H260" s="184"/>
    </row>
    <row r="261" spans="7:8" ht="21.75" customHeight="1">
      <c r="G261" s="186"/>
      <c r="H261" s="184"/>
    </row>
    <row r="262" spans="7:8" ht="21.75" customHeight="1">
      <c r="G262" s="186"/>
      <c r="H262" s="184"/>
    </row>
    <row r="263" spans="7:8" ht="21.75" customHeight="1">
      <c r="G263" s="186"/>
      <c r="H263" s="184"/>
    </row>
    <row r="264" spans="7:8" ht="21.75" customHeight="1">
      <c r="G264" s="186"/>
      <c r="H264" s="184"/>
    </row>
    <row r="265" spans="7:8" ht="21.75" customHeight="1">
      <c r="G265" s="186"/>
      <c r="H265" s="184"/>
    </row>
    <row r="266" spans="7:8" ht="21.75" customHeight="1">
      <c r="G266" s="186"/>
      <c r="H266" s="184"/>
    </row>
    <row r="267" spans="7:8" ht="21.75" customHeight="1">
      <c r="G267" s="186"/>
      <c r="H267" s="184"/>
    </row>
    <row r="268" spans="7:8" ht="21.75" customHeight="1">
      <c r="G268" s="186"/>
      <c r="H268" s="184"/>
    </row>
    <row r="269" spans="7:8" ht="21.75" customHeight="1">
      <c r="G269" s="186"/>
      <c r="H269" s="184"/>
    </row>
    <row r="270" spans="7:8" ht="21.75" customHeight="1">
      <c r="G270" s="186"/>
      <c r="H270" s="184"/>
    </row>
    <row r="271" spans="7:8" ht="21.75" customHeight="1">
      <c r="G271" s="186"/>
      <c r="H271" s="184"/>
    </row>
    <row r="272" spans="7:8" ht="21.75" customHeight="1">
      <c r="G272" s="186"/>
      <c r="H272" s="184"/>
    </row>
    <row r="273" spans="7:8" ht="21.75" customHeight="1">
      <c r="G273" s="186"/>
      <c r="H273" s="184"/>
    </row>
    <row r="274" spans="7:8" ht="21.75" customHeight="1">
      <c r="G274" s="186"/>
      <c r="H274" s="184"/>
    </row>
    <row r="275" spans="7:8" ht="21.75" customHeight="1">
      <c r="G275" s="186"/>
      <c r="H275" s="184"/>
    </row>
    <row r="276" spans="7:8" ht="21.75" customHeight="1">
      <c r="G276" s="186"/>
      <c r="H276" s="184"/>
    </row>
    <row r="277" spans="7:8" ht="21.75" customHeight="1">
      <c r="G277" s="186"/>
      <c r="H277" s="184"/>
    </row>
    <row r="278" spans="7:8" ht="21.75" customHeight="1">
      <c r="G278" s="186"/>
      <c r="H278" s="184"/>
    </row>
    <row r="279" spans="7:8" ht="21.75" customHeight="1">
      <c r="G279" s="186"/>
      <c r="H279" s="184"/>
    </row>
    <row r="280" spans="7:8" ht="21.75" customHeight="1">
      <c r="G280" s="186"/>
      <c r="H280" s="184"/>
    </row>
    <row r="281" spans="7:8" ht="21.75" customHeight="1">
      <c r="G281" s="186"/>
      <c r="H281" s="184"/>
    </row>
    <row r="282" spans="7:8" ht="21.75" customHeight="1">
      <c r="G282" s="186"/>
      <c r="H282" s="184"/>
    </row>
    <row r="283" spans="7:8" ht="21.75" customHeight="1">
      <c r="G283" s="186"/>
      <c r="H283" s="184"/>
    </row>
    <row r="284" spans="7:8" ht="21.75" customHeight="1">
      <c r="G284" s="186"/>
      <c r="H284" s="184"/>
    </row>
    <row r="285" spans="7:8" ht="21.75" customHeight="1">
      <c r="G285" s="186"/>
      <c r="H285" s="184"/>
    </row>
    <row r="286" spans="7:8" ht="21.75" customHeight="1">
      <c r="G286" s="186"/>
      <c r="H286" s="184"/>
    </row>
    <row r="287" spans="7:8" ht="21.75" customHeight="1">
      <c r="G287" s="186"/>
      <c r="H287" s="184"/>
    </row>
    <row r="288" spans="7:8" ht="21.75" customHeight="1">
      <c r="G288" s="186"/>
      <c r="H288" s="184"/>
    </row>
    <row r="289" spans="7:8" ht="21.75" customHeight="1">
      <c r="G289" s="186"/>
      <c r="H289" s="184"/>
    </row>
    <row r="290" spans="7:8" ht="21.75" customHeight="1">
      <c r="G290" s="186"/>
      <c r="H290" s="184"/>
    </row>
    <row r="291" spans="7:8" ht="21.75" customHeight="1">
      <c r="G291" s="186"/>
      <c r="H291" s="184"/>
    </row>
    <row r="292" spans="7:8" ht="21.75" customHeight="1">
      <c r="G292" s="186"/>
      <c r="H292" s="184"/>
    </row>
    <row r="293" spans="7:8" ht="21.75" customHeight="1">
      <c r="G293" s="186"/>
      <c r="H293" s="184"/>
    </row>
    <row r="294" spans="7:8" ht="21.75" customHeight="1">
      <c r="G294" s="186"/>
      <c r="H294" s="184"/>
    </row>
    <row r="295" spans="7:8" ht="21.75" customHeight="1">
      <c r="G295" s="186"/>
      <c r="H295" s="184"/>
    </row>
    <row r="296" spans="7:8" ht="21.75" customHeight="1">
      <c r="G296" s="186"/>
      <c r="H296" s="184"/>
    </row>
    <row r="297" spans="7:8" ht="21.75" customHeight="1">
      <c r="G297" s="186"/>
      <c r="H297" s="184"/>
    </row>
    <row r="298" spans="7:8" ht="21.75" customHeight="1">
      <c r="G298" s="186"/>
      <c r="H298" s="184"/>
    </row>
    <row r="299" spans="7:8" ht="21.75" customHeight="1">
      <c r="G299" s="186"/>
      <c r="H299" s="184"/>
    </row>
    <row r="300" spans="7:8" ht="21.75" customHeight="1">
      <c r="G300" s="186"/>
      <c r="H300" s="184"/>
    </row>
    <row r="301" spans="7:8" ht="21.75" customHeight="1">
      <c r="G301" s="186"/>
      <c r="H301" s="184"/>
    </row>
    <row r="302" spans="7:8" ht="21.75" customHeight="1">
      <c r="G302" s="186"/>
      <c r="H302" s="184"/>
    </row>
    <row r="303" spans="7:8" ht="21.75" customHeight="1">
      <c r="G303" s="186"/>
      <c r="H303" s="184"/>
    </row>
    <row r="304" spans="7:8" ht="21.75" customHeight="1">
      <c r="G304" s="186"/>
      <c r="H304" s="184"/>
    </row>
    <row r="305" spans="7:8" ht="21.75" customHeight="1">
      <c r="G305" s="186"/>
      <c r="H305" s="184"/>
    </row>
    <row r="306" spans="7:8" ht="21.75" customHeight="1">
      <c r="G306" s="186"/>
      <c r="H306" s="184"/>
    </row>
    <row r="307" spans="7:8" ht="21.75" customHeight="1">
      <c r="G307" s="186"/>
      <c r="H307" s="184"/>
    </row>
    <row r="308" spans="7:8" ht="21.75" customHeight="1">
      <c r="G308" s="186"/>
      <c r="H308" s="184"/>
    </row>
    <row r="309" spans="7:8" ht="21.75" customHeight="1">
      <c r="G309" s="186"/>
      <c r="H309" s="184"/>
    </row>
    <row r="310" spans="7:8" ht="21.75" customHeight="1">
      <c r="G310" s="186"/>
      <c r="H310" s="184"/>
    </row>
    <row r="311" spans="7:8" ht="21.75" customHeight="1">
      <c r="G311" s="186"/>
      <c r="H311" s="184"/>
    </row>
    <row r="312" spans="7:8" ht="21.75" customHeight="1">
      <c r="G312" s="186"/>
      <c r="H312" s="184"/>
    </row>
    <row r="313" spans="7:8" ht="21.75" customHeight="1">
      <c r="G313" s="186"/>
      <c r="H313" s="184"/>
    </row>
    <row r="314" spans="7:8" ht="21.75" customHeight="1">
      <c r="G314" s="186"/>
      <c r="H314" s="184"/>
    </row>
    <row r="315" spans="7:8" ht="21.75" customHeight="1">
      <c r="G315" s="186"/>
      <c r="H315" s="184"/>
    </row>
    <row r="316" spans="7:8" ht="21.75" customHeight="1">
      <c r="G316" s="186"/>
      <c r="H316" s="184"/>
    </row>
    <row r="317" spans="7:8" ht="21.75" customHeight="1">
      <c r="G317" s="186"/>
      <c r="H317" s="184"/>
    </row>
    <row r="318" spans="7:8" ht="21.75" customHeight="1">
      <c r="G318" s="186"/>
      <c r="H318" s="184"/>
    </row>
    <row r="319" spans="7:8" ht="21.75" customHeight="1">
      <c r="G319" s="186"/>
      <c r="H319" s="184"/>
    </row>
    <row r="320" spans="7:8" ht="21.75" customHeight="1">
      <c r="G320" s="186"/>
      <c r="H320" s="184"/>
    </row>
    <row r="321" spans="7:8" ht="21.75" customHeight="1">
      <c r="G321" s="186"/>
      <c r="H321" s="184"/>
    </row>
    <row r="322" spans="7:8" ht="21.75" customHeight="1">
      <c r="G322" s="186"/>
      <c r="H322" s="184"/>
    </row>
    <row r="323" spans="7:8" ht="21.75" customHeight="1">
      <c r="G323" s="186"/>
      <c r="H323" s="184"/>
    </row>
    <row r="324" spans="7:8" ht="21.75" customHeight="1">
      <c r="G324" s="186"/>
      <c r="H324" s="184"/>
    </row>
    <row r="325" spans="7:8" ht="21.75" customHeight="1">
      <c r="G325" s="186"/>
      <c r="H325" s="184"/>
    </row>
    <row r="326" spans="7:8" ht="21.75" customHeight="1">
      <c r="G326" s="186"/>
      <c r="H326" s="184"/>
    </row>
    <row r="327" spans="7:8" ht="21.75" customHeight="1">
      <c r="G327" s="186"/>
      <c r="H327" s="184"/>
    </row>
    <row r="328" spans="7:8" ht="21.75" customHeight="1">
      <c r="G328" s="186"/>
      <c r="H328" s="184"/>
    </row>
    <row r="329" spans="7:8" ht="21.75" customHeight="1">
      <c r="G329" s="186"/>
      <c r="H329" s="184"/>
    </row>
    <row r="330" spans="7:8" ht="21.75" customHeight="1">
      <c r="G330" s="186"/>
      <c r="H330" s="184"/>
    </row>
    <row r="331" spans="7:8" ht="21.75" customHeight="1">
      <c r="G331" s="186"/>
      <c r="H331" s="184"/>
    </row>
    <row r="332" spans="7:8" ht="21.75" customHeight="1">
      <c r="G332" s="186"/>
      <c r="H332" s="184"/>
    </row>
    <row r="333" spans="7:8" ht="21.75" customHeight="1">
      <c r="G333" s="186"/>
      <c r="H333" s="184"/>
    </row>
    <row r="334" spans="7:8" ht="21.75" customHeight="1">
      <c r="G334" s="186"/>
      <c r="H334" s="184"/>
    </row>
    <row r="335" spans="7:8" ht="21.75" customHeight="1">
      <c r="G335" s="186"/>
      <c r="H335" s="184"/>
    </row>
    <row r="336" spans="7:8" ht="21.75" customHeight="1">
      <c r="G336" s="186"/>
      <c r="H336" s="184"/>
    </row>
    <row r="337" spans="7:8" ht="21.75" customHeight="1">
      <c r="G337" s="186"/>
      <c r="H337" s="184"/>
    </row>
    <row r="338" spans="7:8" ht="21.75" customHeight="1">
      <c r="G338" s="186"/>
      <c r="H338" s="184"/>
    </row>
    <row r="339" spans="7:8" ht="21.75" customHeight="1">
      <c r="G339" s="186"/>
      <c r="H339" s="184"/>
    </row>
    <row r="340" spans="7:8" ht="21.75" customHeight="1">
      <c r="G340" s="186"/>
      <c r="H340" s="184"/>
    </row>
    <row r="341" spans="7:8" ht="21.75" customHeight="1">
      <c r="G341" s="186"/>
      <c r="H341" s="184"/>
    </row>
    <row r="342" spans="7:8" ht="21.75" customHeight="1">
      <c r="G342" s="186"/>
      <c r="H342" s="184"/>
    </row>
    <row r="343" spans="7:8" ht="21.75" customHeight="1">
      <c r="G343" s="186"/>
      <c r="H343" s="184"/>
    </row>
    <row r="344" spans="7:8" ht="21.75" customHeight="1">
      <c r="G344" s="186"/>
      <c r="H344" s="184"/>
    </row>
    <row r="345" spans="7:8" ht="21.75" customHeight="1">
      <c r="G345" s="186"/>
      <c r="H345" s="184"/>
    </row>
    <row r="346" spans="7:8" ht="21.75" customHeight="1">
      <c r="G346" s="186"/>
      <c r="H346" s="184"/>
    </row>
    <row r="347" spans="7:8" ht="21.75" customHeight="1">
      <c r="G347" s="186"/>
      <c r="H347" s="184"/>
    </row>
    <row r="348" spans="7:8" ht="21.75" customHeight="1">
      <c r="G348" s="186"/>
      <c r="H348" s="184"/>
    </row>
    <row r="349" spans="7:8" ht="21.75" customHeight="1">
      <c r="G349" s="186"/>
      <c r="H349" s="184"/>
    </row>
    <row r="350" spans="7:8" ht="21.75" customHeight="1">
      <c r="G350" s="186"/>
      <c r="H350" s="184"/>
    </row>
    <row r="351" spans="7:8" ht="21.75" customHeight="1">
      <c r="G351" s="186"/>
      <c r="H351" s="184"/>
    </row>
    <row r="352" spans="7:8" ht="21.75" customHeight="1">
      <c r="G352" s="186"/>
      <c r="H352" s="184"/>
    </row>
    <row r="353" spans="7:8" ht="21.75" customHeight="1">
      <c r="G353" s="186"/>
      <c r="H353" s="184"/>
    </row>
    <row r="354" spans="7:8" ht="21.75" customHeight="1">
      <c r="G354" s="186"/>
      <c r="H354" s="184"/>
    </row>
    <row r="355" spans="7:8" ht="21.75" customHeight="1">
      <c r="G355" s="186"/>
      <c r="H355" s="184"/>
    </row>
    <row r="356" spans="7:8" ht="21.75" customHeight="1">
      <c r="G356" s="186"/>
      <c r="H356" s="184"/>
    </row>
    <row r="357" spans="7:8" ht="21.75" customHeight="1">
      <c r="G357" s="186"/>
      <c r="H357" s="184"/>
    </row>
    <row r="358" spans="7:8" ht="21.75" customHeight="1">
      <c r="G358" s="186"/>
      <c r="H358" s="184"/>
    </row>
    <row r="359" spans="7:8" ht="21.75" customHeight="1">
      <c r="G359" s="186"/>
      <c r="H359" s="184"/>
    </row>
    <row r="360" spans="7:8" ht="21.75" customHeight="1">
      <c r="G360" s="186"/>
      <c r="H360" s="184"/>
    </row>
    <row r="361" spans="7:8" ht="21.75" customHeight="1">
      <c r="G361" s="186"/>
      <c r="H361" s="184"/>
    </row>
    <row r="362" spans="7:8" ht="21.75" customHeight="1">
      <c r="G362" s="186"/>
      <c r="H362" s="184"/>
    </row>
    <row r="363" spans="7:8" ht="21.75" customHeight="1">
      <c r="G363" s="186"/>
      <c r="H363" s="184"/>
    </row>
    <row r="364" spans="7:8" ht="21.75" customHeight="1">
      <c r="G364" s="186"/>
      <c r="H364" s="184"/>
    </row>
    <row r="365" spans="7:8" ht="21.75" customHeight="1">
      <c r="G365" s="186"/>
      <c r="H365" s="184"/>
    </row>
    <row r="366" spans="7:8" ht="21.75" customHeight="1">
      <c r="G366" s="186"/>
      <c r="H366" s="184"/>
    </row>
    <row r="367" spans="7:8" ht="21.75" customHeight="1">
      <c r="G367" s="186"/>
      <c r="H367" s="184"/>
    </row>
    <row r="368" spans="7:8" ht="21.75" customHeight="1">
      <c r="G368" s="186"/>
      <c r="H368" s="184"/>
    </row>
    <row r="369" spans="7:8" ht="21.75" customHeight="1">
      <c r="G369" s="186"/>
      <c r="H369" s="184"/>
    </row>
    <row r="370" spans="7:8" ht="21.75" customHeight="1">
      <c r="G370" s="186"/>
      <c r="H370" s="184"/>
    </row>
    <row r="371" spans="7:8" ht="21.75" customHeight="1">
      <c r="G371" s="186"/>
      <c r="H371" s="184"/>
    </row>
    <row r="372" spans="7:8" ht="21.75" customHeight="1">
      <c r="G372" s="186"/>
      <c r="H372" s="184"/>
    </row>
    <row r="373" spans="7:8" ht="21.75" customHeight="1">
      <c r="G373" s="186"/>
      <c r="H373" s="184"/>
    </row>
    <row r="374" spans="7:8" ht="21.75" customHeight="1">
      <c r="G374" s="186"/>
      <c r="H374" s="184"/>
    </row>
    <row r="375" spans="7:8" ht="21.75" customHeight="1">
      <c r="G375" s="186"/>
      <c r="H375" s="184"/>
    </row>
    <row r="376" spans="7:8" ht="21.75" customHeight="1">
      <c r="G376" s="186"/>
      <c r="H376" s="184"/>
    </row>
    <row r="377" spans="7:8" ht="21.75" customHeight="1">
      <c r="G377" s="186"/>
      <c r="H377" s="184"/>
    </row>
    <row r="378" spans="7:8" ht="21.75" customHeight="1">
      <c r="G378" s="186"/>
      <c r="H378" s="184"/>
    </row>
    <row r="379" spans="7:8" ht="21.75" customHeight="1">
      <c r="G379" s="186"/>
      <c r="H379" s="184"/>
    </row>
    <row r="380" spans="7:8" ht="21.75" customHeight="1">
      <c r="G380" s="186"/>
      <c r="H380" s="184"/>
    </row>
    <row r="381" spans="7:8" ht="21.75" customHeight="1">
      <c r="G381" s="186"/>
      <c r="H381" s="184"/>
    </row>
    <row r="382" spans="7:8" ht="21.75" customHeight="1">
      <c r="G382" s="186"/>
      <c r="H382" s="184"/>
    </row>
    <row r="383" spans="7:8" ht="21.75" customHeight="1">
      <c r="G383" s="186"/>
      <c r="H383" s="184"/>
    </row>
    <row r="384" spans="7:8" ht="21.75" customHeight="1">
      <c r="G384" s="186"/>
      <c r="H384" s="184"/>
    </row>
    <row r="385" spans="7:8" ht="21.75" customHeight="1">
      <c r="G385" s="186"/>
      <c r="H385" s="184"/>
    </row>
    <row r="386" spans="7:8" ht="21.75" customHeight="1">
      <c r="G386" s="186"/>
      <c r="H386" s="184"/>
    </row>
    <row r="387" spans="7:8" ht="21.75" customHeight="1">
      <c r="G387" s="186"/>
      <c r="H387" s="184"/>
    </row>
    <row r="388" spans="7:8" ht="21.75" customHeight="1">
      <c r="G388" s="186"/>
      <c r="H388" s="184"/>
    </row>
    <row r="389" spans="7:8" ht="21.75" customHeight="1">
      <c r="G389" s="186"/>
      <c r="H389" s="184"/>
    </row>
    <row r="390" spans="7:8" ht="21.75" customHeight="1">
      <c r="G390" s="186"/>
      <c r="H390" s="184"/>
    </row>
    <row r="391" spans="7:8" ht="21.75" customHeight="1">
      <c r="G391" s="186"/>
      <c r="H391" s="184"/>
    </row>
    <row r="392" spans="7:8" ht="21.75" customHeight="1">
      <c r="G392" s="186"/>
      <c r="H392" s="184"/>
    </row>
    <row r="393" spans="7:8" ht="21.75" customHeight="1">
      <c r="G393" s="186"/>
      <c r="H393" s="184"/>
    </row>
    <row r="394" spans="7:8" ht="21.75" customHeight="1">
      <c r="G394" s="186"/>
      <c r="H394" s="184"/>
    </row>
    <row r="395" spans="7:8" ht="21.75" customHeight="1">
      <c r="G395" s="186"/>
      <c r="H395" s="184"/>
    </row>
    <row r="396" spans="7:8" ht="21.75" customHeight="1">
      <c r="G396" s="186"/>
      <c r="H396" s="184"/>
    </row>
    <row r="397" spans="7:8" ht="21.75" customHeight="1">
      <c r="G397" s="186"/>
      <c r="H397" s="184"/>
    </row>
    <row r="398" spans="7:8" ht="21.75" customHeight="1">
      <c r="G398" s="186"/>
      <c r="H398" s="184"/>
    </row>
    <row r="399" spans="7:8" ht="21.75" customHeight="1">
      <c r="G399" s="186"/>
      <c r="H399" s="184"/>
    </row>
    <row r="400" spans="7:8" ht="21.75" customHeight="1">
      <c r="G400" s="186"/>
      <c r="H400" s="184"/>
    </row>
    <row r="401" spans="7:8" ht="21.75" customHeight="1">
      <c r="G401" s="186"/>
      <c r="H401" s="184"/>
    </row>
    <row r="402" spans="7:8" ht="21.75" customHeight="1">
      <c r="G402" s="186"/>
      <c r="H402" s="184"/>
    </row>
    <row r="403" spans="7:8" ht="21.75" customHeight="1">
      <c r="G403" s="186"/>
      <c r="H403" s="184"/>
    </row>
    <row r="404" spans="7:8" ht="21.75" customHeight="1">
      <c r="G404" s="186"/>
      <c r="H404" s="184"/>
    </row>
    <row r="405" spans="7:8" ht="21.75" customHeight="1">
      <c r="G405" s="186"/>
      <c r="H405" s="184"/>
    </row>
    <row r="406" spans="7:8" ht="21.75" customHeight="1">
      <c r="G406" s="186"/>
      <c r="H406" s="184"/>
    </row>
    <row r="407" spans="7:8" ht="21.75" customHeight="1">
      <c r="G407" s="186"/>
      <c r="H407" s="184"/>
    </row>
    <row r="408" spans="7:8" ht="21.75" customHeight="1">
      <c r="G408" s="186"/>
      <c r="H408" s="184"/>
    </row>
    <row r="409" spans="7:8" ht="21.75" customHeight="1">
      <c r="G409" s="186"/>
      <c r="H409" s="184"/>
    </row>
    <row r="410" spans="7:8" ht="21.75" customHeight="1">
      <c r="G410" s="186"/>
      <c r="H410" s="184"/>
    </row>
    <row r="411" spans="7:8" ht="21.75" customHeight="1">
      <c r="G411" s="186"/>
      <c r="H411" s="184"/>
    </row>
    <row r="412" spans="7:8" ht="21.75" customHeight="1">
      <c r="G412" s="186"/>
      <c r="H412" s="184"/>
    </row>
    <row r="413" spans="7:8" ht="21.75" customHeight="1">
      <c r="G413" s="186"/>
      <c r="H413" s="184"/>
    </row>
    <row r="414" spans="7:8" ht="21.75" customHeight="1">
      <c r="G414" s="186"/>
      <c r="H414" s="184"/>
    </row>
    <row r="415" spans="7:8" ht="21.75" customHeight="1">
      <c r="G415" s="186"/>
      <c r="H415" s="184"/>
    </row>
    <row r="416" spans="7:8" ht="21.75" customHeight="1">
      <c r="G416" s="186"/>
      <c r="H416" s="184"/>
    </row>
    <row r="417" spans="7:8" ht="21.75" customHeight="1">
      <c r="G417" s="186"/>
      <c r="H417" s="184"/>
    </row>
    <row r="418" spans="7:8" ht="21.75" customHeight="1">
      <c r="G418" s="186"/>
      <c r="H418" s="184"/>
    </row>
    <row r="419" spans="7:8" ht="21.75" customHeight="1">
      <c r="G419" s="186"/>
      <c r="H419" s="184"/>
    </row>
    <row r="420" spans="7:8" ht="21.75" customHeight="1">
      <c r="G420" s="186"/>
      <c r="H420" s="184"/>
    </row>
    <row r="421" spans="7:8" ht="21.75" customHeight="1">
      <c r="G421" s="186"/>
      <c r="H421" s="184"/>
    </row>
    <row r="422" spans="7:8" ht="21.75" customHeight="1">
      <c r="G422" s="186"/>
      <c r="H422" s="184"/>
    </row>
    <row r="423" spans="7:8" ht="21.75" customHeight="1">
      <c r="G423" s="186"/>
      <c r="H423" s="184"/>
    </row>
    <row r="424" spans="7:8" ht="21.75" customHeight="1">
      <c r="G424" s="186"/>
      <c r="H424" s="184"/>
    </row>
    <row r="425" spans="7:8" ht="21.75" customHeight="1">
      <c r="G425" s="186"/>
      <c r="H425" s="184"/>
    </row>
    <row r="426" spans="7:8" ht="21.75" customHeight="1">
      <c r="G426" s="186"/>
      <c r="H426" s="184"/>
    </row>
    <row r="427" spans="7:8" ht="21.75" customHeight="1">
      <c r="G427" s="186"/>
      <c r="H427" s="184"/>
    </row>
    <row r="428" spans="7:8" ht="21.75" customHeight="1">
      <c r="G428" s="186"/>
      <c r="H428" s="184"/>
    </row>
    <row r="429" spans="7:8" ht="21.75" customHeight="1">
      <c r="G429" s="186"/>
      <c r="H429" s="184"/>
    </row>
    <row r="430" spans="7:8" ht="21.75" customHeight="1">
      <c r="G430" s="186"/>
      <c r="H430" s="184"/>
    </row>
    <row r="431" spans="7:8" ht="21.75" customHeight="1">
      <c r="G431" s="186"/>
      <c r="H431" s="184"/>
    </row>
    <row r="432" spans="7:8" ht="21.75" customHeight="1">
      <c r="G432" s="186"/>
      <c r="H432" s="184"/>
    </row>
    <row r="433" spans="7:8" ht="21.75" customHeight="1">
      <c r="G433" s="186"/>
      <c r="H433" s="184"/>
    </row>
    <row r="434" spans="7:8" ht="21.75" customHeight="1">
      <c r="G434" s="186"/>
      <c r="H434" s="184"/>
    </row>
    <row r="435" spans="7:8" ht="21.75" customHeight="1">
      <c r="G435" s="186"/>
      <c r="H435" s="184"/>
    </row>
    <row r="436" spans="7:8" ht="21.75" customHeight="1">
      <c r="G436" s="186"/>
      <c r="H436" s="184"/>
    </row>
    <row r="437" spans="7:8" ht="21.75" customHeight="1">
      <c r="G437" s="186"/>
      <c r="H437" s="184"/>
    </row>
    <row r="438" spans="7:8" ht="21.75" customHeight="1">
      <c r="G438" s="186"/>
      <c r="H438" s="184"/>
    </row>
    <row r="439" spans="7:8" ht="21.75" customHeight="1">
      <c r="G439" s="186"/>
      <c r="H439" s="184"/>
    </row>
    <row r="440" spans="7:8" ht="21.75" customHeight="1">
      <c r="G440" s="186"/>
      <c r="H440" s="184"/>
    </row>
    <row r="441" spans="7:8" ht="21.75" customHeight="1">
      <c r="G441" s="186"/>
      <c r="H441" s="184"/>
    </row>
    <row r="442" spans="7:8" ht="21.75" customHeight="1">
      <c r="G442" s="186"/>
      <c r="H442" s="184"/>
    </row>
    <row r="443" spans="7:8" ht="21.75" customHeight="1">
      <c r="G443" s="186"/>
      <c r="H443" s="184"/>
    </row>
    <row r="444" spans="7:8" ht="21.75" customHeight="1">
      <c r="G444" s="186"/>
      <c r="H444" s="184"/>
    </row>
    <row r="445" spans="7:8" ht="21.75" customHeight="1">
      <c r="G445" s="186"/>
      <c r="H445" s="184"/>
    </row>
    <row r="446" spans="7:8" ht="21.75" customHeight="1">
      <c r="G446" s="186"/>
      <c r="H446" s="184"/>
    </row>
    <row r="447" spans="7:8" ht="21.75" customHeight="1">
      <c r="G447" s="186"/>
      <c r="H447" s="184"/>
    </row>
    <row r="448" spans="7:8" ht="21.75" customHeight="1">
      <c r="G448" s="186"/>
      <c r="H448" s="184"/>
    </row>
    <row r="449" spans="7:8" ht="21.75" customHeight="1">
      <c r="G449" s="186"/>
      <c r="H449" s="184"/>
    </row>
    <row r="450" spans="7:8" ht="21.75" customHeight="1">
      <c r="G450" s="186"/>
      <c r="H450" s="184"/>
    </row>
    <row r="451" spans="7:8" ht="21.75" customHeight="1">
      <c r="G451" s="186"/>
      <c r="H451" s="184"/>
    </row>
    <row r="452" spans="7:8" ht="21.75" customHeight="1">
      <c r="G452" s="186"/>
      <c r="H452" s="184"/>
    </row>
    <row r="453" spans="7:8" ht="21.75" customHeight="1">
      <c r="G453" s="186"/>
      <c r="H453" s="184"/>
    </row>
    <row r="454" spans="7:8" ht="21.75" customHeight="1">
      <c r="G454" s="186"/>
      <c r="H454" s="184"/>
    </row>
    <row r="455" spans="7:8" ht="21.75" customHeight="1">
      <c r="G455" s="186"/>
      <c r="H455" s="184"/>
    </row>
    <row r="456" spans="7:8" ht="21.75" customHeight="1">
      <c r="G456" s="186"/>
      <c r="H456" s="184"/>
    </row>
    <row r="457" spans="7:8" ht="21.75" customHeight="1">
      <c r="G457" s="186"/>
      <c r="H457" s="184"/>
    </row>
    <row r="458" spans="7:8" ht="21.75" customHeight="1">
      <c r="G458" s="186"/>
      <c r="H458" s="184"/>
    </row>
    <row r="459" spans="7:8" ht="21.75" customHeight="1">
      <c r="G459" s="186"/>
      <c r="H459" s="184"/>
    </row>
    <row r="460" spans="7:8" ht="21.75" customHeight="1">
      <c r="G460" s="186"/>
      <c r="H460" s="184"/>
    </row>
    <row r="461" spans="7:8" ht="21.75" customHeight="1">
      <c r="G461" s="186"/>
      <c r="H461" s="184"/>
    </row>
    <row r="462" spans="7:8" ht="21.75" customHeight="1">
      <c r="G462" s="186"/>
      <c r="H462" s="184"/>
    </row>
    <row r="463" spans="7:8" ht="21.75" customHeight="1">
      <c r="G463" s="186"/>
      <c r="H463" s="184"/>
    </row>
    <row r="464" spans="7:8" ht="21.75" customHeight="1">
      <c r="G464" s="186"/>
      <c r="H464" s="184"/>
    </row>
    <row r="465" spans="7:8" ht="21.75" customHeight="1">
      <c r="G465" s="186"/>
      <c r="H465" s="184"/>
    </row>
    <row r="466" spans="7:8" ht="21.75" customHeight="1">
      <c r="G466" s="186"/>
      <c r="H466" s="184"/>
    </row>
    <row r="467" spans="7:8" ht="21.75" customHeight="1">
      <c r="G467" s="186"/>
      <c r="H467" s="184"/>
    </row>
    <row r="468" spans="7:8" ht="21.75" customHeight="1">
      <c r="G468" s="186"/>
      <c r="H468" s="184"/>
    </row>
    <row r="469" spans="7:8" ht="21.75" customHeight="1">
      <c r="G469" s="186"/>
      <c r="H469" s="184"/>
    </row>
    <row r="470" spans="7:8" ht="21.75" customHeight="1">
      <c r="G470" s="186"/>
      <c r="H470" s="184"/>
    </row>
    <row r="471" spans="7:8" ht="21.75" customHeight="1">
      <c r="G471" s="186"/>
      <c r="H471" s="184"/>
    </row>
    <row r="472" spans="7:8" ht="21.75" customHeight="1">
      <c r="G472" s="186"/>
      <c r="H472" s="184"/>
    </row>
    <row r="473" spans="7:8" ht="21.75" customHeight="1">
      <c r="G473" s="186"/>
      <c r="H473" s="184"/>
    </row>
    <row r="474" spans="7:8" ht="21.75" customHeight="1">
      <c r="G474" s="186"/>
      <c r="H474" s="184"/>
    </row>
    <row r="475" spans="7:8" ht="21.75" customHeight="1">
      <c r="G475" s="186"/>
      <c r="H475" s="184"/>
    </row>
    <row r="476" spans="7:8" ht="21.75" customHeight="1">
      <c r="G476" s="186"/>
      <c r="H476" s="184"/>
    </row>
    <row r="477" spans="7:8" ht="21.75" customHeight="1">
      <c r="G477" s="186"/>
      <c r="H477" s="184"/>
    </row>
    <row r="478" spans="7:8" ht="21.75" customHeight="1">
      <c r="G478" s="186"/>
      <c r="H478" s="184"/>
    </row>
    <row r="479" spans="7:8" ht="21.75" customHeight="1">
      <c r="G479" s="186"/>
      <c r="H479" s="184"/>
    </row>
    <row r="480" spans="7:8" ht="21.75" customHeight="1">
      <c r="G480" s="186"/>
      <c r="H480" s="184"/>
    </row>
    <row r="481" spans="7:8" ht="21.75" customHeight="1">
      <c r="G481" s="186"/>
      <c r="H481" s="184"/>
    </row>
    <row r="482" spans="7:8" ht="21.75" customHeight="1">
      <c r="G482" s="186"/>
      <c r="H482" s="184"/>
    </row>
    <row r="483" spans="7:8" ht="21.75" customHeight="1">
      <c r="G483" s="186"/>
      <c r="H483" s="184"/>
    </row>
    <row r="484" spans="7:8" ht="21.75" customHeight="1">
      <c r="G484" s="186"/>
      <c r="H484" s="184"/>
    </row>
    <row r="485" spans="7:8" ht="21.75" customHeight="1">
      <c r="G485" s="186"/>
      <c r="H485" s="184"/>
    </row>
    <row r="486" spans="7:8" ht="21.75" customHeight="1">
      <c r="G486" s="186"/>
      <c r="H486" s="184"/>
    </row>
    <row r="487" spans="7:8" ht="21.75" customHeight="1">
      <c r="G487" s="186"/>
      <c r="H487" s="184"/>
    </row>
    <row r="488" spans="7:8" ht="21.75" customHeight="1">
      <c r="G488" s="186"/>
      <c r="H488" s="184"/>
    </row>
    <row r="489" spans="7:8" ht="21.75" customHeight="1">
      <c r="G489" s="186"/>
      <c r="H489" s="184"/>
    </row>
    <row r="490" spans="7:8" ht="21.75" customHeight="1">
      <c r="G490" s="186"/>
      <c r="H490" s="184"/>
    </row>
    <row r="491" spans="7:8" ht="21.75" customHeight="1">
      <c r="G491" s="186"/>
      <c r="H491" s="184"/>
    </row>
    <row r="492" spans="7:8" ht="21.75" customHeight="1">
      <c r="G492" s="186"/>
      <c r="H492" s="184"/>
    </row>
    <row r="493" spans="7:8" ht="21.75" customHeight="1">
      <c r="G493" s="186"/>
      <c r="H493" s="184"/>
    </row>
    <row r="494" spans="7:8" ht="21.75" customHeight="1">
      <c r="G494" s="186"/>
      <c r="H494" s="184"/>
    </row>
    <row r="495" spans="7:8" ht="21.75" customHeight="1">
      <c r="G495" s="186"/>
      <c r="H495" s="184"/>
    </row>
    <row r="496" spans="7:8" ht="21.75" customHeight="1">
      <c r="G496" s="186"/>
      <c r="H496" s="184"/>
    </row>
    <row r="497" spans="7:8" ht="21.75" customHeight="1">
      <c r="G497" s="186"/>
      <c r="H497" s="184"/>
    </row>
    <row r="498" spans="7:8" ht="21.75" customHeight="1">
      <c r="G498" s="186"/>
      <c r="H498" s="184"/>
    </row>
    <row r="499" spans="7:8" ht="21.75" customHeight="1">
      <c r="G499" s="186"/>
      <c r="H499" s="184"/>
    </row>
    <row r="500" spans="7:8" ht="21.75" customHeight="1">
      <c r="G500" s="186"/>
      <c r="H500" s="184"/>
    </row>
    <row r="501" spans="7:8" ht="21.75" customHeight="1">
      <c r="G501" s="186"/>
      <c r="H501" s="184"/>
    </row>
    <row r="502" spans="7:8" ht="21.75" customHeight="1">
      <c r="G502" s="186"/>
      <c r="H502" s="184"/>
    </row>
    <row r="503" spans="7:8" ht="21.75" customHeight="1">
      <c r="G503" s="186"/>
      <c r="H503" s="184"/>
    </row>
    <row r="504" spans="7:8" ht="21.75" customHeight="1">
      <c r="G504" s="186"/>
      <c r="H504" s="184"/>
    </row>
    <row r="505" spans="7:8" ht="21.75" customHeight="1">
      <c r="G505" s="186"/>
      <c r="H505" s="184"/>
    </row>
    <row r="506" spans="7:8" ht="21.75" customHeight="1">
      <c r="G506" s="186"/>
      <c r="H506" s="184"/>
    </row>
    <row r="507" spans="7:8" ht="21.75" customHeight="1">
      <c r="G507" s="186"/>
      <c r="H507" s="184"/>
    </row>
    <row r="508" spans="7:8" ht="21.75" customHeight="1">
      <c r="G508" s="186"/>
      <c r="H508" s="184"/>
    </row>
    <row r="509" spans="7:8" ht="21.75" customHeight="1">
      <c r="G509" s="186"/>
      <c r="H509" s="184"/>
    </row>
    <row r="510" spans="7:8" ht="21.75" customHeight="1">
      <c r="G510" s="186"/>
      <c r="H510" s="184"/>
    </row>
    <row r="511" spans="7:8" ht="21.75" customHeight="1">
      <c r="G511" s="186"/>
      <c r="H511" s="184"/>
    </row>
    <row r="512" spans="7:8" ht="21.75" customHeight="1">
      <c r="G512" s="186"/>
      <c r="H512" s="184"/>
    </row>
    <row r="513" spans="7:8" ht="21.75" customHeight="1">
      <c r="G513" s="186"/>
      <c r="H513" s="184"/>
    </row>
    <row r="514" spans="7:8" ht="21.75" customHeight="1">
      <c r="G514" s="186"/>
      <c r="H514" s="184"/>
    </row>
    <row r="515" spans="7:8" ht="21.75" customHeight="1">
      <c r="G515" s="186"/>
      <c r="H515" s="184"/>
    </row>
    <row r="516" spans="7:8" ht="21.75" customHeight="1">
      <c r="G516" s="186"/>
      <c r="H516" s="184"/>
    </row>
    <row r="517" spans="7:8" ht="21.75" customHeight="1">
      <c r="G517" s="186"/>
      <c r="H517" s="184"/>
    </row>
    <row r="518" spans="7:8" ht="21.75" customHeight="1">
      <c r="G518" s="186"/>
      <c r="H518" s="184"/>
    </row>
    <row r="519" spans="7:8" ht="21.75" customHeight="1">
      <c r="G519" s="186"/>
      <c r="H519" s="184"/>
    </row>
    <row r="520" spans="7:8" ht="21.75" customHeight="1">
      <c r="G520" s="186"/>
      <c r="H520" s="184"/>
    </row>
    <row r="521" spans="7:8" ht="21.75" customHeight="1">
      <c r="G521" s="186"/>
      <c r="H521" s="184"/>
    </row>
    <row r="522" spans="7:8" ht="21.75" customHeight="1">
      <c r="G522" s="186"/>
      <c r="H522" s="184"/>
    </row>
    <row r="523" spans="7:8" ht="21.75" customHeight="1">
      <c r="G523" s="186"/>
      <c r="H523" s="184"/>
    </row>
    <row r="524" spans="7:8" ht="21.75" customHeight="1">
      <c r="G524" s="186"/>
      <c r="H524" s="184"/>
    </row>
    <row r="525" spans="7:8" ht="21.75" customHeight="1">
      <c r="G525" s="186"/>
      <c r="H525" s="184"/>
    </row>
    <row r="526" spans="7:8" ht="21.75" customHeight="1">
      <c r="G526" s="186"/>
      <c r="H526" s="184"/>
    </row>
    <row r="527" spans="7:8" ht="21.75" customHeight="1">
      <c r="G527" s="186"/>
      <c r="H527" s="184"/>
    </row>
    <row r="528" spans="7:8" ht="21.75" customHeight="1">
      <c r="G528" s="186"/>
      <c r="H528" s="184"/>
    </row>
    <row r="529" spans="7:8" ht="21.75" customHeight="1">
      <c r="G529" s="186"/>
      <c r="H529" s="184"/>
    </row>
    <row r="530" spans="7:8" ht="21.75" customHeight="1">
      <c r="G530" s="186"/>
      <c r="H530" s="184"/>
    </row>
    <row r="531" spans="7:8" ht="21.75" customHeight="1">
      <c r="G531" s="186"/>
      <c r="H531" s="184"/>
    </row>
    <row r="532" spans="7:8" ht="21.75" customHeight="1">
      <c r="G532" s="186"/>
      <c r="H532" s="184"/>
    </row>
    <row r="533" spans="7:8" ht="21.75" customHeight="1">
      <c r="G533" s="186"/>
      <c r="H533" s="184"/>
    </row>
    <row r="534" spans="7:8" ht="21.75" customHeight="1">
      <c r="G534" s="186"/>
      <c r="H534" s="184"/>
    </row>
    <row r="535" spans="7:8" ht="21.75" customHeight="1">
      <c r="G535" s="186"/>
      <c r="H535" s="184"/>
    </row>
    <row r="536" spans="7:8" ht="21.75" customHeight="1">
      <c r="G536" s="186"/>
      <c r="H536" s="184"/>
    </row>
    <row r="537" spans="7:8" ht="21.75" customHeight="1">
      <c r="G537" s="186"/>
      <c r="H537" s="184"/>
    </row>
    <row r="538" spans="7:8" ht="21.75" customHeight="1">
      <c r="G538" s="186"/>
      <c r="H538" s="184"/>
    </row>
    <row r="539" spans="7:8" ht="21.75" customHeight="1">
      <c r="G539" s="186"/>
      <c r="H539" s="184"/>
    </row>
    <row r="540" spans="7:8" ht="21.75" customHeight="1">
      <c r="G540" s="186"/>
      <c r="H540" s="184"/>
    </row>
    <row r="541" spans="7:8" ht="21.75" customHeight="1">
      <c r="G541" s="186"/>
      <c r="H541" s="184"/>
    </row>
    <row r="542" spans="7:8" ht="21.75" customHeight="1">
      <c r="G542" s="186"/>
      <c r="H542" s="184"/>
    </row>
    <row r="543" spans="7:8" ht="21.75" customHeight="1">
      <c r="G543" s="186"/>
      <c r="H543" s="184"/>
    </row>
    <row r="544" spans="7:8" ht="21.75" customHeight="1">
      <c r="G544" s="186"/>
      <c r="H544" s="184"/>
    </row>
    <row r="545" spans="7:8" ht="21.75" customHeight="1">
      <c r="G545" s="186"/>
      <c r="H545" s="184"/>
    </row>
    <row r="546" spans="7:8" ht="21.75" customHeight="1">
      <c r="G546" s="186"/>
      <c r="H546" s="184"/>
    </row>
    <row r="547" spans="7:8" ht="21.75" customHeight="1">
      <c r="G547" s="186"/>
      <c r="H547" s="184"/>
    </row>
    <row r="548" spans="7:8" ht="21.75" customHeight="1">
      <c r="G548" s="186"/>
      <c r="H548" s="184"/>
    </row>
    <row r="549" spans="7:8" ht="21.75" customHeight="1">
      <c r="G549" s="186"/>
      <c r="H549" s="184"/>
    </row>
    <row r="550" spans="7:8" ht="21.75" customHeight="1">
      <c r="G550" s="186"/>
      <c r="H550" s="184"/>
    </row>
    <row r="551" spans="7:8" ht="21.75" customHeight="1">
      <c r="G551" s="186"/>
      <c r="H551" s="184"/>
    </row>
    <row r="552" spans="7:8" ht="21.75" customHeight="1">
      <c r="G552" s="186"/>
      <c r="H552" s="184"/>
    </row>
    <row r="553" spans="7:8" ht="21.75" customHeight="1">
      <c r="G553" s="186"/>
      <c r="H553" s="184"/>
    </row>
    <row r="554" spans="7:8" ht="21.75" customHeight="1">
      <c r="G554" s="186"/>
      <c r="H554" s="184"/>
    </row>
    <row r="555" spans="7:8" ht="21.75" customHeight="1">
      <c r="G555" s="186"/>
      <c r="H555" s="184"/>
    </row>
    <row r="556" spans="7:8" ht="21.75" customHeight="1">
      <c r="G556" s="186"/>
      <c r="H556" s="184"/>
    </row>
    <row r="557" spans="7:8" ht="21.75" customHeight="1">
      <c r="G557" s="186"/>
      <c r="H557" s="184"/>
    </row>
    <row r="558" spans="7:8" ht="21.75" customHeight="1">
      <c r="G558" s="186"/>
      <c r="H558" s="184"/>
    </row>
    <row r="559" spans="7:8" ht="21.75" customHeight="1">
      <c r="G559" s="186"/>
      <c r="H559" s="184"/>
    </row>
    <row r="560" spans="7:8" ht="21.75" customHeight="1">
      <c r="G560" s="186"/>
      <c r="H560" s="184"/>
    </row>
    <row r="561" spans="7:8" ht="21.75" customHeight="1">
      <c r="G561" s="186"/>
      <c r="H561" s="184"/>
    </row>
    <row r="562" spans="7:8" ht="21.75" customHeight="1">
      <c r="G562" s="186"/>
      <c r="H562" s="184"/>
    </row>
    <row r="563" spans="7:8" ht="21.75" customHeight="1">
      <c r="G563" s="186"/>
      <c r="H563" s="184"/>
    </row>
    <row r="564" spans="7:8" ht="21.75" customHeight="1">
      <c r="G564" s="186"/>
      <c r="H564" s="184"/>
    </row>
    <row r="565" spans="7:8" ht="21.75" customHeight="1">
      <c r="G565" s="186"/>
      <c r="H565" s="184"/>
    </row>
    <row r="566" spans="7:8" ht="21.75" customHeight="1">
      <c r="G566" s="186"/>
      <c r="H566" s="184"/>
    </row>
    <row r="567" spans="7:8" ht="21.75" customHeight="1">
      <c r="G567" s="186"/>
      <c r="H567" s="184"/>
    </row>
    <row r="568" spans="7:8" ht="21.75" customHeight="1">
      <c r="G568" s="186"/>
      <c r="H568" s="184"/>
    </row>
    <row r="569" spans="7:8" ht="21.75" customHeight="1">
      <c r="G569" s="186"/>
      <c r="H569" s="184"/>
    </row>
    <row r="570" spans="7:8" ht="21.75" customHeight="1">
      <c r="G570" s="186"/>
      <c r="H570" s="184"/>
    </row>
    <row r="571" spans="7:8" ht="21.75" customHeight="1">
      <c r="G571" s="186"/>
      <c r="H571" s="184"/>
    </row>
    <row r="572" spans="7:8" ht="21.75" customHeight="1">
      <c r="G572" s="186"/>
      <c r="H572" s="184"/>
    </row>
    <row r="573" spans="7:8" ht="21.75" customHeight="1">
      <c r="G573" s="186"/>
      <c r="H573" s="184"/>
    </row>
    <row r="574" spans="7:8" ht="21.75" customHeight="1">
      <c r="G574" s="186"/>
      <c r="H574" s="184"/>
    </row>
    <row r="575" spans="7:8" ht="21.75" customHeight="1">
      <c r="G575" s="186"/>
      <c r="H575" s="184"/>
    </row>
    <row r="576" spans="7:8" ht="21.75" customHeight="1">
      <c r="G576" s="186"/>
      <c r="H576" s="184"/>
    </row>
    <row r="577" spans="7:8" ht="21.75" customHeight="1">
      <c r="G577" s="186"/>
      <c r="H577" s="184"/>
    </row>
    <row r="578" spans="7:8" ht="21.75" customHeight="1">
      <c r="G578" s="186"/>
      <c r="H578" s="184"/>
    </row>
    <row r="579" spans="7:8" ht="21.75" customHeight="1">
      <c r="G579" s="186"/>
      <c r="H579" s="184"/>
    </row>
    <row r="580" spans="7:8" ht="21.75" customHeight="1">
      <c r="G580" s="186"/>
      <c r="H580" s="184"/>
    </row>
    <row r="581" spans="7:8" ht="21.75" customHeight="1">
      <c r="G581" s="186"/>
      <c r="H581" s="184"/>
    </row>
    <row r="582" spans="7:8" ht="21.75" customHeight="1">
      <c r="G582" s="186"/>
      <c r="H582" s="184"/>
    </row>
    <row r="583" spans="7:8" ht="21.75" customHeight="1">
      <c r="G583" s="186"/>
      <c r="H583" s="184"/>
    </row>
    <row r="584" spans="7:8" ht="21.75" customHeight="1">
      <c r="G584" s="186"/>
      <c r="H584" s="184"/>
    </row>
    <row r="585" spans="7:8" ht="21.75" customHeight="1">
      <c r="G585" s="186"/>
      <c r="H585" s="184"/>
    </row>
    <row r="586" spans="7:8" ht="21.75" customHeight="1">
      <c r="G586" s="186"/>
      <c r="H586" s="184"/>
    </row>
    <row r="587" spans="7:8" ht="21.75" customHeight="1">
      <c r="G587" s="186"/>
      <c r="H587" s="184"/>
    </row>
    <row r="588" spans="7:8" ht="21.75" customHeight="1">
      <c r="G588" s="186"/>
      <c r="H588" s="184"/>
    </row>
    <row r="589" spans="7:8" ht="21.75" customHeight="1">
      <c r="G589" s="186"/>
      <c r="H589" s="184"/>
    </row>
    <row r="590" spans="7:8" ht="21.75" customHeight="1">
      <c r="G590" s="186"/>
      <c r="H590" s="184"/>
    </row>
    <row r="591" spans="7:8" ht="21.75" customHeight="1">
      <c r="G591" s="186"/>
      <c r="H591" s="184"/>
    </row>
    <row r="592" spans="7:8" ht="21.75" customHeight="1">
      <c r="G592" s="186"/>
      <c r="H592" s="184"/>
    </row>
    <row r="593" spans="7:8" ht="21.75" customHeight="1">
      <c r="G593" s="186"/>
      <c r="H593" s="184"/>
    </row>
    <row r="594" spans="7:8" ht="21.75" customHeight="1">
      <c r="G594" s="186"/>
      <c r="H594" s="184"/>
    </row>
    <row r="595" spans="7:8" ht="21.75" customHeight="1">
      <c r="G595" s="186"/>
      <c r="H595" s="184"/>
    </row>
    <row r="596" spans="7:8" ht="21.75" customHeight="1">
      <c r="G596" s="186"/>
      <c r="H596" s="184"/>
    </row>
    <row r="597" spans="7:8" ht="21.75" customHeight="1">
      <c r="G597" s="186"/>
      <c r="H597" s="184"/>
    </row>
    <row r="598" spans="7:8" ht="21.75" customHeight="1">
      <c r="G598" s="186"/>
      <c r="H598" s="184"/>
    </row>
    <row r="599" spans="7:8" ht="21.75" customHeight="1">
      <c r="G599" s="186"/>
      <c r="H599" s="184"/>
    </row>
    <row r="600" spans="7:8" ht="21.75" customHeight="1">
      <c r="G600" s="186"/>
      <c r="H600" s="184"/>
    </row>
    <row r="601" spans="7:8" ht="21.75" customHeight="1">
      <c r="G601" s="186"/>
      <c r="H601" s="184"/>
    </row>
    <row r="602" spans="7:8" ht="21.75" customHeight="1">
      <c r="G602" s="186"/>
      <c r="H602" s="184"/>
    </row>
    <row r="603" spans="7:8" ht="21.75" customHeight="1">
      <c r="G603" s="186"/>
      <c r="H603" s="184"/>
    </row>
    <row r="604" spans="7:8" ht="21.75" customHeight="1">
      <c r="G604" s="186"/>
      <c r="H604" s="184"/>
    </row>
    <row r="605" spans="7:8" ht="21.75" customHeight="1">
      <c r="G605" s="186"/>
      <c r="H605" s="184"/>
    </row>
    <row r="606" spans="7:8" ht="21.75" customHeight="1">
      <c r="G606" s="186"/>
      <c r="H606" s="184"/>
    </row>
    <row r="607" spans="7:8" ht="21.75" customHeight="1">
      <c r="G607" s="186"/>
      <c r="H607" s="184"/>
    </row>
    <row r="608" spans="7:8" ht="21.75" customHeight="1">
      <c r="G608" s="186"/>
      <c r="H608" s="184"/>
    </row>
    <row r="609" spans="7:8" ht="21.75" customHeight="1">
      <c r="G609" s="186"/>
      <c r="H609" s="184"/>
    </row>
    <row r="610" spans="7:8" ht="21.75" customHeight="1">
      <c r="G610" s="186"/>
      <c r="H610" s="184"/>
    </row>
    <row r="611" spans="7:8" ht="21.75" customHeight="1">
      <c r="G611" s="186"/>
      <c r="H611" s="184"/>
    </row>
    <row r="612" spans="7:8" ht="21.75" customHeight="1">
      <c r="G612" s="186"/>
      <c r="H612" s="184"/>
    </row>
    <row r="613" spans="7:8" ht="21.75" customHeight="1">
      <c r="G613" s="186"/>
      <c r="H613" s="184"/>
    </row>
    <row r="614" spans="7:8" ht="21.75" customHeight="1">
      <c r="G614" s="186"/>
      <c r="H614" s="184"/>
    </row>
    <row r="615" spans="7:8" ht="21.75" customHeight="1">
      <c r="G615" s="186"/>
      <c r="H615" s="184"/>
    </row>
    <row r="616" spans="7:8" ht="21.75" customHeight="1">
      <c r="G616" s="186"/>
      <c r="H616" s="184"/>
    </row>
    <row r="617" spans="7:8" ht="21.75" customHeight="1">
      <c r="G617" s="186"/>
      <c r="H617" s="184"/>
    </row>
    <row r="618" spans="7:8" ht="21.75" customHeight="1">
      <c r="G618" s="186"/>
      <c r="H618" s="184"/>
    </row>
    <row r="619" spans="7:8" ht="21.75" customHeight="1">
      <c r="G619" s="186"/>
      <c r="H619" s="184"/>
    </row>
    <row r="620" spans="7:8" ht="21.75" customHeight="1">
      <c r="G620" s="186"/>
      <c r="H620" s="184"/>
    </row>
    <row r="621" spans="7:8" ht="21.75" customHeight="1">
      <c r="G621" s="186"/>
      <c r="H621" s="184"/>
    </row>
    <row r="622" spans="7:8" ht="21.75" customHeight="1">
      <c r="G622" s="186"/>
      <c r="H622" s="184"/>
    </row>
    <row r="623" spans="7:8" ht="21.75" customHeight="1">
      <c r="G623" s="186"/>
      <c r="H623" s="184"/>
    </row>
    <row r="624" spans="7:8" ht="21.75" customHeight="1">
      <c r="G624" s="186"/>
      <c r="H624" s="184"/>
    </row>
    <row r="625" spans="7:8" ht="21.75" customHeight="1">
      <c r="G625" s="186"/>
      <c r="H625" s="184"/>
    </row>
    <row r="626" spans="7:8" ht="21.75" customHeight="1">
      <c r="G626" s="186"/>
      <c r="H626" s="184"/>
    </row>
    <row r="627" spans="7:8" ht="21.75" customHeight="1">
      <c r="G627" s="186"/>
      <c r="H627" s="184"/>
    </row>
    <row r="628" spans="7:8" ht="21.75" customHeight="1">
      <c r="G628" s="186"/>
      <c r="H628" s="184"/>
    </row>
    <row r="629" spans="7:8" ht="21.75" customHeight="1">
      <c r="G629" s="186"/>
      <c r="H629" s="184"/>
    </row>
    <row r="630" spans="7:8" ht="21.75" customHeight="1">
      <c r="G630" s="186"/>
      <c r="H630" s="184"/>
    </row>
    <row r="631" spans="7:8" ht="21.75" customHeight="1">
      <c r="G631" s="186"/>
      <c r="H631" s="184"/>
    </row>
    <row r="632" spans="7:8" ht="21.75" customHeight="1">
      <c r="G632" s="186"/>
      <c r="H632" s="184"/>
    </row>
    <row r="633" spans="7:8" ht="21.75" customHeight="1">
      <c r="G633" s="186"/>
      <c r="H633" s="184"/>
    </row>
    <row r="634" spans="7:8" ht="21.75" customHeight="1">
      <c r="G634" s="186"/>
      <c r="H634" s="184"/>
    </row>
    <row r="635" spans="7:8" ht="21.75" customHeight="1">
      <c r="G635" s="186"/>
      <c r="H635" s="184"/>
    </row>
    <row r="636" spans="7:8" ht="21.75" customHeight="1">
      <c r="G636" s="186"/>
      <c r="H636" s="184"/>
    </row>
    <row r="637" spans="7:8" ht="21.75" customHeight="1">
      <c r="G637" s="186"/>
      <c r="H637" s="184"/>
    </row>
    <row r="638" spans="7:8" ht="21.75" customHeight="1">
      <c r="G638" s="186"/>
      <c r="H638" s="184"/>
    </row>
    <row r="639" spans="7:8" ht="21.75" customHeight="1">
      <c r="G639" s="186"/>
      <c r="H639" s="184"/>
    </row>
    <row r="640" spans="7:8" ht="21.75" customHeight="1">
      <c r="G640" s="186"/>
      <c r="H640" s="184"/>
    </row>
    <row r="641" spans="7:8" ht="21.75" customHeight="1">
      <c r="G641" s="186"/>
      <c r="H641" s="184"/>
    </row>
    <row r="642" spans="7:8" ht="21.75" customHeight="1">
      <c r="G642" s="186"/>
      <c r="H642" s="184"/>
    </row>
    <row r="643" spans="7:8" ht="21.75" customHeight="1">
      <c r="G643" s="186"/>
      <c r="H643" s="184"/>
    </row>
    <row r="644" spans="7:8" ht="21.75" customHeight="1">
      <c r="G644" s="186"/>
      <c r="H644" s="184"/>
    </row>
    <row r="645" spans="7:8" ht="21.75" customHeight="1">
      <c r="G645" s="186"/>
      <c r="H645" s="184"/>
    </row>
    <row r="646" spans="7:8" ht="21.75" customHeight="1">
      <c r="G646" s="186"/>
      <c r="H646" s="184"/>
    </row>
    <row r="647" spans="7:8" ht="21.75" customHeight="1">
      <c r="G647" s="186"/>
      <c r="H647" s="184"/>
    </row>
    <row r="648" spans="7:8" ht="21.75" customHeight="1">
      <c r="G648" s="186"/>
      <c r="H648" s="184"/>
    </row>
    <row r="649" spans="7:8" ht="21.75" customHeight="1">
      <c r="G649" s="186"/>
      <c r="H649" s="184"/>
    </row>
    <row r="650" spans="7:8" ht="21.75" customHeight="1">
      <c r="G650" s="186"/>
      <c r="H650" s="184"/>
    </row>
    <row r="651" spans="7:8" ht="21.75" customHeight="1">
      <c r="G651" s="186"/>
      <c r="H651" s="184"/>
    </row>
    <row r="652" spans="7:8" ht="21.75" customHeight="1">
      <c r="G652" s="186"/>
      <c r="H652" s="184"/>
    </row>
    <row r="653" spans="7:8" ht="21.75" customHeight="1">
      <c r="G653" s="186"/>
      <c r="H653" s="184"/>
    </row>
    <row r="654" spans="7:8" ht="21.75" customHeight="1">
      <c r="G654" s="186"/>
      <c r="H654" s="184"/>
    </row>
    <row r="655" spans="7:8" ht="21.75" customHeight="1">
      <c r="G655" s="186"/>
      <c r="H655" s="184"/>
    </row>
    <row r="656" spans="7:8" ht="21.75" customHeight="1">
      <c r="G656" s="186"/>
      <c r="H656" s="184"/>
    </row>
    <row r="657" spans="7:8" ht="21.75" customHeight="1">
      <c r="G657" s="186"/>
      <c r="H657" s="184"/>
    </row>
    <row r="658" spans="7:8" ht="21.75" customHeight="1">
      <c r="G658" s="186"/>
      <c r="H658" s="184"/>
    </row>
    <row r="659" spans="7:8" ht="21.75" customHeight="1">
      <c r="G659" s="186"/>
      <c r="H659" s="184"/>
    </row>
    <row r="660" spans="7:8" ht="21.75" customHeight="1">
      <c r="G660" s="186"/>
      <c r="H660" s="184"/>
    </row>
    <row r="661" spans="7:8" ht="21.75" customHeight="1">
      <c r="G661" s="186"/>
      <c r="H661" s="184"/>
    </row>
    <row r="662" spans="7:8" ht="21.75" customHeight="1">
      <c r="G662" s="186"/>
      <c r="H662" s="184"/>
    </row>
    <row r="663" spans="7:8" ht="21.75" customHeight="1">
      <c r="G663" s="186"/>
      <c r="H663" s="184"/>
    </row>
    <row r="664" spans="7:8" ht="21.75" customHeight="1">
      <c r="G664" s="186"/>
      <c r="H664" s="184"/>
    </row>
    <row r="665" spans="7:8" ht="21.75" customHeight="1">
      <c r="G665" s="186"/>
      <c r="H665" s="184"/>
    </row>
    <row r="666" spans="7:8" ht="21.75" customHeight="1">
      <c r="G666" s="186"/>
      <c r="H666" s="184"/>
    </row>
    <row r="667" spans="7:8" ht="21.75" customHeight="1">
      <c r="G667" s="186"/>
      <c r="H667" s="184"/>
    </row>
    <row r="668" spans="7:8" ht="21.75" customHeight="1">
      <c r="G668" s="186"/>
      <c r="H668" s="184"/>
    </row>
    <row r="669" spans="7:8" ht="21.75" customHeight="1">
      <c r="G669" s="186"/>
      <c r="H669" s="184"/>
    </row>
    <row r="670" spans="7:8" ht="21.75" customHeight="1">
      <c r="G670" s="186"/>
      <c r="H670" s="184"/>
    </row>
    <row r="671" spans="7:8" ht="21.75" customHeight="1">
      <c r="G671" s="186"/>
      <c r="H671" s="184"/>
    </row>
    <row r="672" spans="7:8" ht="21.75" customHeight="1">
      <c r="G672" s="186"/>
      <c r="H672" s="184"/>
    </row>
    <row r="673" spans="7:8" ht="21.75" customHeight="1">
      <c r="G673" s="186"/>
      <c r="H673" s="184"/>
    </row>
    <row r="674" spans="7:8" ht="21.75" customHeight="1">
      <c r="G674" s="186"/>
      <c r="H674" s="184"/>
    </row>
    <row r="675" spans="7:8" ht="21.75" customHeight="1">
      <c r="G675" s="186"/>
      <c r="H675" s="184"/>
    </row>
    <row r="676" spans="7:8" ht="21.75" customHeight="1">
      <c r="G676" s="186"/>
      <c r="H676" s="184"/>
    </row>
    <row r="677" spans="7:8" ht="21.75" customHeight="1">
      <c r="G677" s="186"/>
      <c r="H677" s="184"/>
    </row>
    <row r="678" spans="7:8" ht="21.75" customHeight="1">
      <c r="G678" s="186"/>
      <c r="H678" s="184"/>
    </row>
    <row r="679" spans="7:8" ht="21.75" customHeight="1">
      <c r="G679" s="186"/>
      <c r="H679" s="184"/>
    </row>
    <row r="680" spans="7:8" ht="21.75" customHeight="1">
      <c r="G680" s="186"/>
      <c r="H680" s="184"/>
    </row>
    <row r="681" spans="7:8" ht="21.75" customHeight="1">
      <c r="G681" s="186"/>
      <c r="H681" s="184"/>
    </row>
    <row r="682" spans="7:8" ht="21.75" customHeight="1">
      <c r="G682" s="186"/>
      <c r="H682" s="184"/>
    </row>
    <row r="683" spans="7:8" ht="21.75" customHeight="1">
      <c r="G683" s="186"/>
      <c r="H683" s="184"/>
    </row>
    <row r="684" spans="7:8" ht="21.75" customHeight="1">
      <c r="G684" s="186"/>
      <c r="H684" s="184"/>
    </row>
    <row r="685" spans="7:8" ht="21.75" customHeight="1">
      <c r="G685" s="186"/>
      <c r="H685" s="184"/>
    </row>
    <row r="686" spans="7:8" ht="21.75" customHeight="1">
      <c r="G686" s="186"/>
      <c r="H686" s="184"/>
    </row>
    <row r="687" spans="7:8" ht="21.75" customHeight="1">
      <c r="G687" s="186"/>
      <c r="H687" s="184"/>
    </row>
    <row r="688" spans="7:8" ht="21.75" customHeight="1">
      <c r="G688" s="186"/>
      <c r="H688" s="184"/>
    </row>
    <row r="689" spans="7:8" ht="21.75" customHeight="1">
      <c r="G689" s="186"/>
      <c r="H689" s="184"/>
    </row>
    <row r="690" spans="7:8" ht="21.75" customHeight="1">
      <c r="G690" s="186"/>
      <c r="H690" s="184"/>
    </row>
    <row r="691" spans="7:8" ht="21.75" customHeight="1">
      <c r="G691" s="186"/>
      <c r="H691" s="184"/>
    </row>
    <row r="692" spans="7:8" ht="21.75" customHeight="1">
      <c r="G692" s="186"/>
      <c r="H692" s="184"/>
    </row>
    <row r="693" spans="7:8" ht="21.75" customHeight="1">
      <c r="G693" s="186"/>
      <c r="H693" s="184"/>
    </row>
    <row r="694" spans="7:8" ht="21.75" customHeight="1">
      <c r="G694" s="186"/>
      <c r="H694" s="184"/>
    </row>
    <row r="695" spans="7:8" ht="21.75" customHeight="1">
      <c r="G695" s="186"/>
      <c r="H695" s="184"/>
    </row>
    <row r="696" spans="7:8" ht="21.75" customHeight="1">
      <c r="G696" s="186"/>
      <c r="H696" s="184"/>
    </row>
    <row r="697" spans="7:8" ht="21.75" customHeight="1">
      <c r="G697" s="186"/>
      <c r="H697" s="184"/>
    </row>
    <row r="698" spans="7:8" ht="21.75" customHeight="1">
      <c r="G698" s="186"/>
      <c r="H698" s="184"/>
    </row>
    <row r="699" spans="7:8" ht="21.75" customHeight="1">
      <c r="G699" s="186"/>
      <c r="H699" s="184"/>
    </row>
    <row r="700" spans="7:8" ht="21.75" customHeight="1">
      <c r="G700" s="186"/>
      <c r="H700" s="184"/>
    </row>
    <row r="701" spans="7:8" ht="21.75" customHeight="1">
      <c r="G701" s="186"/>
      <c r="H701" s="184"/>
    </row>
    <row r="702" spans="7:8" ht="21.75" customHeight="1">
      <c r="G702" s="186"/>
      <c r="H702" s="184"/>
    </row>
    <row r="703" spans="7:8" ht="21.75" customHeight="1">
      <c r="G703" s="186"/>
      <c r="H703" s="184"/>
    </row>
    <row r="704" spans="7:8" ht="21.75" customHeight="1">
      <c r="G704" s="186"/>
      <c r="H704" s="184"/>
    </row>
    <row r="705" spans="7:8" ht="21.75" customHeight="1">
      <c r="G705" s="186"/>
      <c r="H705" s="184"/>
    </row>
    <row r="706" spans="7:8" ht="21.75" customHeight="1">
      <c r="G706" s="186"/>
      <c r="H706" s="184"/>
    </row>
    <row r="707" spans="7:8" ht="21.75" customHeight="1">
      <c r="G707" s="186"/>
      <c r="H707" s="184"/>
    </row>
    <row r="708" spans="7:8" ht="21.75" customHeight="1">
      <c r="G708" s="186"/>
      <c r="H708" s="184"/>
    </row>
    <row r="709" spans="7:8" ht="21.75" customHeight="1">
      <c r="G709" s="186"/>
      <c r="H709" s="184"/>
    </row>
    <row r="710" spans="7:8" ht="21.75" customHeight="1">
      <c r="G710" s="186"/>
      <c r="H710" s="184"/>
    </row>
    <row r="711" spans="7:8" ht="21.75" customHeight="1">
      <c r="G711" s="186"/>
      <c r="H711" s="184"/>
    </row>
    <row r="712" spans="7:8" ht="21.75" customHeight="1">
      <c r="G712" s="186"/>
      <c r="H712" s="184"/>
    </row>
    <row r="713" spans="7:8" ht="21.75" customHeight="1">
      <c r="G713" s="186"/>
      <c r="H713" s="184"/>
    </row>
    <row r="714" spans="7:8" ht="21.75" customHeight="1">
      <c r="G714" s="186"/>
      <c r="H714" s="184"/>
    </row>
    <row r="715" spans="7:8" ht="21.75" customHeight="1">
      <c r="G715" s="186"/>
      <c r="H715" s="184"/>
    </row>
    <row r="716" spans="7:8" ht="21.75" customHeight="1">
      <c r="G716" s="186"/>
      <c r="H716" s="184"/>
    </row>
    <row r="717" spans="7:8" ht="21.75" customHeight="1">
      <c r="G717" s="186"/>
      <c r="H717" s="184"/>
    </row>
    <row r="718" spans="7:8" ht="21.75" customHeight="1">
      <c r="G718" s="186"/>
      <c r="H718" s="184"/>
    </row>
    <row r="719" spans="7:8" ht="21.75" customHeight="1">
      <c r="G719" s="186"/>
      <c r="H719" s="184"/>
    </row>
    <row r="720" spans="7:8" ht="21.75" customHeight="1">
      <c r="G720" s="186"/>
      <c r="H720" s="184"/>
    </row>
    <row r="721" spans="7:8" ht="21.75" customHeight="1">
      <c r="G721" s="186"/>
      <c r="H721" s="184"/>
    </row>
    <row r="722" spans="7:8" ht="21.75" customHeight="1">
      <c r="G722" s="186"/>
      <c r="H722" s="184"/>
    </row>
    <row r="723" spans="7:8" ht="21.75" customHeight="1">
      <c r="G723" s="186"/>
      <c r="H723" s="184"/>
    </row>
    <row r="724" spans="7:8" ht="21.75" customHeight="1">
      <c r="G724" s="186"/>
      <c r="H724" s="184"/>
    </row>
    <row r="725" spans="7:8" ht="21.75" customHeight="1">
      <c r="G725" s="186"/>
      <c r="H725" s="184"/>
    </row>
    <row r="726" spans="7:8" ht="21.75" customHeight="1">
      <c r="G726" s="186"/>
      <c r="H726" s="184"/>
    </row>
    <row r="727" spans="7:8" ht="21.75" customHeight="1">
      <c r="G727" s="186"/>
      <c r="H727" s="184"/>
    </row>
    <row r="728" spans="7:8" ht="21.75" customHeight="1">
      <c r="G728" s="186"/>
      <c r="H728" s="184"/>
    </row>
    <row r="729" spans="7:8" ht="21.75" customHeight="1">
      <c r="G729" s="186"/>
      <c r="H729" s="184"/>
    </row>
    <row r="730" spans="7:8" ht="21.75" customHeight="1">
      <c r="G730" s="186"/>
      <c r="H730" s="184"/>
    </row>
    <row r="731" spans="7:8" ht="21.75" customHeight="1">
      <c r="G731" s="186"/>
      <c r="H731" s="184"/>
    </row>
    <row r="732" spans="7:8" ht="21.75" customHeight="1">
      <c r="G732" s="186"/>
      <c r="H732" s="184"/>
    </row>
    <row r="733" spans="7:8" ht="21.75" customHeight="1">
      <c r="G733" s="186"/>
      <c r="H733" s="184"/>
    </row>
    <row r="734" spans="7:8" ht="21.75" customHeight="1">
      <c r="G734" s="186"/>
      <c r="H734" s="184"/>
    </row>
    <row r="735" spans="7:8" ht="21.75" customHeight="1">
      <c r="G735" s="186"/>
      <c r="H735" s="184"/>
    </row>
    <row r="736" spans="7:8" ht="21.75" customHeight="1">
      <c r="G736" s="186"/>
      <c r="H736" s="184"/>
    </row>
    <row r="737" spans="7:8" ht="21.75" customHeight="1">
      <c r="G737" s="186"/>
      <c r="H737" s="184"/>
    </row>
    <row r="738" spans="7:8" ht="21.75" customHeight="1">
      <c r="G738" s="186"/>
      <c r="H738" s="184"/>
    </row>
    <row r="739" spans="7:8" ht="21.75" customHeight="1">
      <c r="G739" s="186"/>
      <c r="H739" s="184"/>
    </row>
    <row r="740" spans="7:8" ht="21.75" customHeight="1">
      <c r="G740" s="186"/>
      <c r="H740" s="184"/>
    </row>
    <row r="741" spans="7:8" ht="21.75" customHeight="1">
      <c r="G741" s="186"/>
      <c r="H741" s="184"/>
    </row>
    <row r="742" spans="7:8" ht="21.75" customHeight="1">
      <c r="G742" s="186"/>
      <c r="H742" s="184"/>
    </row>
    <row r="743" spans="7:8" ht="21.75" customHeight="1">
      <c r="G743" s="186"/>
      <c r="H743" s="184"/>
    </row>
    <row r="744" spans="7:8" ht="21.75" customHeight="1">
      <c r="G744" s="186"/>
      <c r="H744" s="184"/>
    </row>
    <row r="745" spans="7:8" ht="21.75" customHeight="1">
      <c r="G745" s="186"/>
      <c r="H745" s="184"/>
    </row>
    <row r="746" spans="7:8" ht="21.75" customHeight="1">
      <c r="G746" s="186"/>
      <c r="H746" s="184"/>
    </row>
    <row r="747" spans="7:8" ht="21.75" customHeight="1">
      <c r="G747" s="186"/>
      <c r="H747" s="184"/>
    </row>
    <row r="748" spans="7:8" ht="21.75" customHeight="1">
      <c r="G748" s="186"/>
      <c r="H748" s="184"/>
    </row>
    <row r="749" spans="7:8" ht="21.75" customHeight="1">
      <c r="G749" s="186"/>
      <c r="H749" s="184"/>
    </row>
    <row r="750" spans="7:8" ht="21.75" customHeight="1">
      <c r="G750" s="186"/>
      <c r="H750" s="184"/>
    </row>
    <row r="751" spans="7:8" ht="21.75" customHeight="1">
      <c r="G751" s="186"/>
      <c r="H751" s="184"/>
    </row>
    <row r="752" spans="7:8" ht="21.75" customHeight="1">
      <c r="G752" s="186"/>
      <c r="H752" s="184"/>
    </row>
    <row r="753" spans="7:8" ht="21.75" customHeight="1">
      <c r="G753" s="186"/>
      <c r="H753" s="184"/>
    </row>
    <row r="754" spans="7:8" ht="21.75" customHeight="1">
      <c r="G754" s="186"/>
      <c r="H754" s="184"/>
    </row>
    <row r="755" spans="7:8" ht="21.75" customHeight="1">
      <c r="G755" s="186"/>
      <c r="H755" s="184"/>
    </row>
    <row r="756" spans="7:8" ht="21.75" customHeight="1">
      <c r="G756" s="186"/>
      <c r="H756" s="184"/>
    </row>
    <row r="757" spans="7:8" ht="21.75" customHeight="1">
      <c r="G757" s="186"/>
      <c r="H757" s="184"/>
    </row>
    <row r="758" spans="7:8" ht="21.75" customHeight="1">
      <c r="G758" s="186"/>
      <c r="H758" s="184"/>
    </row>
    <row r="759" spans="7:8" ht="21.75" customHeight="1">
      <c r="G759" s="186"/>
      <c r="H759" s="184"/>
    </row>
    <row r="760" spans="7:8" ht="21.75" customHeight="1">
      <c r="G760" s="186"/>
      <c r="H760" s="184"/>
    </row>
    <row r="761" spans="7:8" ht="21.75" customHeight="1">
      <c r="G761" s="186"/>
      <c r="H761" s="184"/>
    </row>
    <row r="762" spans="7:8" ht="21.75" customHeight="1">
      <c r="G762" s="186"/>
      <c r="H762" s="184"/>
    </row>
    <row r="763" spans="7:8" ht="21.75" customHeight="1">
      <c r="G763" s="186"/>
      <c r="H763" s="184"/>
    </row>
    <row r="764" spans="7:8" ht="21.75" customHeight="1">
      <c r="G764" s="186"/>
      <c r="H764" s="184"/>
    </row>
    <row r="765" spans="7:8" ht="21.75" customHeight="1">
      <c r="G765" s="186"/>
      <c r="H765" s="184"/>
    </row>
    <row r="766" spans="7:8" ht="21.75" customHeight="1">
      <c r="G766" s="186"/>
      <c r="H766" s="184"/>
    </row>
    <row r="767" spans="7:8" ht="21.75" customHeight="1">
      <c r="G767" s="186"/>
      <c r="H767" s="184"/>
    </row>
    <row r="768" spans="7:8" ht="21.75" customHeight="1">
      <c r="G768" s="186"/>
      <c r="H768" s="184"/>
    </row>
    <row r="769" spans="7:8" ht="21.75" customHeight="1">
      <c r="G769" s="186"/>
      <c r="H769" s="184"/>
    </row>
    <row r="770" spans="7:8" ht="21.75" customHeight="1">
      <c r="G770" s="186"/>
      <c r="H770" s="184"/>
    </row>
    <row r="771" spans="7:8" ht="21.75" customHeight="1">
      <c r="G771" s="186"/>
      <c r="H771" s="184"/>
    </row>
    <row r="772" spans="7:8" ht="21.75" customHeight="1">
      <c r="G772" s="186"/>
      <c r="H772" s="184"/>
    </row>
    <row r="773" spans="7:8" ht="21.75" customHeight="1">
      <c r="G773" s="186"/>
      <c r="H773" s="184"/>
    </row>
    <row r="774" spans="7:8" ht="21.75" customHeight="1">
      <c r="G774" s="186"/>
      <c r="H774" s="184"/>
    </row>
    <row r="775" spans="7:8" ht="21.75" customHeight="1">
      <c r="G775" s="186"/>
      <c r="H775" s="184"/>
    </row>
    <row r="776" spans="7:8" ht="21.75" customHeight="1">
      <c r="G776" s="186"/>
      <c r="H776" s="184"/>
    </row>
    <row r="777" spans="7:8" ht="21.75" customHeight="1">
      <c r="G777" s="186"/>
      <c r="H777" s="184"/>
    </row>
    <row r="778" spans="7:8" ht="21.75" customHeight="1">
      <c r="G778" s="186"/>
      <c r="H778" s="184"/>
    </row>
    <row r="779" spans="7:8" ht="21.75" customHeight="1">
      <c r="G779" s="186"/>
      <c r="H779" s="184"/>
    </row>
    <row r="780" spans="7:8" ht="21.75" customHeight="1">
      <c r="G780" s="186"/>
      <c r="H780" s="184"/>
    </row>
    <row r="781" spans="7:8" ht="21.75" customHeight="1">
      <c r="G781" s="186"/>
      <c r="H781" s="184"/>
    </row>
    <row r="782" spans="7:8" ht="21.75" customHeight="1">
      <c r="G782" s="186"/>
      <c r="H782" s="184"/>
    </row>
    <row r="783" spans="7:8" ht="21.75" customHeight="1">
      <c r="G783" s="186"/>
      <c r="H783" s="184"/>
    </row>
    <row r="784" spans="7:8" ht="21.75" customHeight="1">
      <c r="G784" s="186"/>
      <c r="H784" s="184"/>
    </row>
    <row r="785" spans="7:8" ht="21.75" customHeight="1">
      <c r="G785" s="186"/>
      <c r="H785" s="184"/>
    </row>
    <row r="786" spans="7:8" ht="21.75" customHeight="1">
      <c r="G786" s="186"/>
      <c r="H786" s="184"/>
    </row>
    <row r="787" spans="7:8" ht="21.75" customHeight="1">
      <c r="G787" s="186"/>
      <c r="H787" s="184"/>
    </row>
    <row r="788" spans="7:8" ht="21.75" customHeight="1">
      <c r="G788" s="186"/>
      <c r="H788" s="184"/>
    </row>
    <row r="789" spans="7:8" ht="21.75" customHeight="1">
      <c r="G789" s="186"/>
      <c r="H789" s="184"/>
    </row>
    <row r="790" spans="7:8" ht="21.75" customHeight="1">
      <c r="G790" s="186"/>
      <c r="H790" s="184"/>
    </row>
    <row r="791" spans="7:8" ht="21.75" customHeight="1">
      <c r="G791" s="186"/>
      <c r="H791" s="184"/>
    </row>
    <row r="792" spans="7:8" ht="21.75" customHeight="1">
      <c r="G792" s="186"/>
      <c r="H792" s="184"/>
    </row>
    <row r="793" spans="7:8" ht="21.75" customHeight="1">
      <c r="G793" s="186"/>
      <c r="H793" s="184"/>
    </row>
    <row r="794" spans="7:8" ht="21.75" customHeight="1">
      <c r="G794" s="186"/>
      <c r="H794" s="184"/>
    </row>
    <row r="795" spans="7:8" ht="21.75" customHeight="1">
      <c r="G795" s="186"/>
      <c r="H795" s="184"/>
    </row>
    <row r="796" spans="7:8" ht="21.75" customHeight="1">
      <c r="G796" s="186"/>
      <c r="H796" s="184"/>
    </row>
    <row r="797" spans="7:8" ht="21.75" customHeight="1">
      <c r="G797" s="186"/>
      <c r="H797" s="184"/>
    </row>
    <row r="798" spans="7:8" ht="21.75" customHeight="1">
      <c r="G798" s="186"/>
      <c r="H798" s="184"/>
    </row>
    <row r="799" spans="7:8" ht="21.75" customHeight="1">
      <c r="G799" s="186"/>
      <c r="H799" s="184"/>
    </row>
    <row r="800" spans="7:8" ht="21.75" customHeight="1">
      <c r="G800" s="186"/>
      <c r="H800" s="184"/>
    </row>
    <row r="801" spans="7:8" ht="21.75" customHeight="1">
      <c r="G801" s="186"/>
      <c r="H801" s="184"/>
    </row>
    <row r="802" spans="7:8" ht="21.75" customHeight="1">
      <c r="G802" s="186"/>
      <c r="H802" s="184"/>
    </row>
    <row r="803" spans="7:8" ht="21.75" customHeight="1">
      <c r="G803" s="186"/>
      <c r="H803" s="184"/>
    </row>
    <row r="804" spans="7:8" ht="21.75" customHeight="1">
      <c r="G804" s="186"/>
      <c r="H804" s="184"/>
    </row>
    <row r="805" spans="7:8" ht="21.75" customHeight="1">
      <c r="G805" s="186"/>
      <c r="H805" s="184"/>
    </row>
    <row r="806" spans="7:8" ht="21.75" customHeight="1">
      <c r="G806" s="186"/>
      <c r="H806" s="184"/>
    </row>
    <row r="807" spans="7:8" ht="21.75" customHeight="1">
      <c r="G807" s="186"/>
      <c r="H807" s="184"/>
    </row>
    <row r="808" spans="7:8" ht="21.75" customHeight="1">
      <c r="G808" s="186"/>
      <c r="H808" s="184"/>
    </row>
    <row r="809" spans="7:8" ht="21.75" customHeight="1">
      <c r="G809" s="186"/>
      <c r="H809" s="184"/>
    </row>
    <row r="810" spans="7:8" ht="21.75" customHeight="1">
      <c r="G810" s="186"/>
      <c r="H810" s="184"/>
    </row>
    <row r="811" spans="7:8" ht="21.75" customHeight="1">
      <c r="G811" s="186"/>
      <c r="H811" s="184"/>
    </row>
    <row r="812" spans="7:8" ht="21.75" customHeight="1">
      <c r="G812" s="186"/>
      <c r="H812" s="184"/>
    </row>
    <row r="813" spans="7:8" ht="21.75" customHeight="1">
      <c r="G813" s="186"/>
      <c r="H813" s="184"/>
    </row>
    <row r="814" spans="7:8" ht="21.75" customHeight="1">
      <c r="G814" s="186"/>
      <c r="H814" s="184"/>
    </row>
    <row r="815" spans="7:8" ht="21.75" customHeight="1">
      <c r="G815" s="186"/>
      <c r="H815" s="184"/>
    </row>
    <row r="816" spans="7:8" ht="21.75" customHeight="1">
      <c r="G816" s="186"/>
      <c r="H816" s="184"/>
    </row>
    <row r="817" spans="7:8" ht="21.75" customHeight="1">
      <c r="G817" s="186"/>
      <c r="H817" s="184"/>
    </row>
    <row r="818" spans="7:8" ht="21.75" customHeight="1">
      <c r="G818" s="186"/>
      <c r="H818" s="184"/>
    </row>
    <row r="819" spans="7:8" ht="21.75" customHeight="1">
      <c r="G819" s="186"/>
      <c r="H819" s="184"/>
    </row>
    <row r="820" spans="7:8" ht="21.75" customHeight="1">
      <c r="G820" s="186"/>
      <c r="H820" s="184"/>
    </row>
    <row r="821" spans="7:8" ht="21.75" customHeight="1">
      <c r="G821" s="186"/>
      <c r="H821" s="184"/>
    </row>
    <row r="822" spans="7:8" ht="21.75" customHeight="1">
      <c r="G822" s="186"/>
      <c r="H822" s="184"/>
    </row>
    <row r="823" spans="7:8" ht="21.75" customHeight="1">
      <c r="G823" s="186"/>
      <c r="H823" s="184"/>
    </row>
    <row r="824" spans="7:8" ht="21.75" customHeight="1">
      <c r="G824" s="186"/>
      <c r="H824" s="184"/>
    </row>
    <row r="825" spans="7:8" ht="21.75" customHeight="1">
      <c r="G825" s="186"/>
      <c r="H825" s="184"/>
    </row>
    <row r="826" spans="7:8" ht="21.75" customHeight="1">
      <c r="G826" s="186"/>
      <c r="H826" s="184"/>
    </row>
    <row r="827" spans="7:8" ht="21.75" customHeight="1">
      <c r="G827" s="186"/>
      <c r="H827" s="184"/>
    </row>
    <row r="828" spans="7:8" ht="21.75" customHeight="1">
      <c r="G828" s="186"/>
      <c r="H828" s="184"/>
    </row>
    <row r="829" spans="7:8" ht="21.75" customHeight="1">
      <c r="G829" s="186"/>
      <c r="H829" s="184"/>
    </row>
    <row r="830" spans="7:8" ht="21.75" customHeight="1">
      <c r="G830" s="186"/>
      <c r="H830" s="184"/>
    </row>
    <row r="831" spans="7:8" ht="21.75" customHeight="1">
      <c r="G831" s="186"/>
      <c r="H831" s="184"/>
    </row>
    <row r="832" spans="7:8" ht="21.75" customHeight="1">
      <c r="G832" s="186"/>
      <c r="H832" s="184"/>
    </row>
    <row r="833" spans="7:8" ht="21.75" customHeight="1">
      <c r="G833" s="186"/>
      <c r="H833" s="184"/>
    </row>
    <row r="834" spans="7:8" ht="21.75" customHeight="1">
      <c r="G834" s="186"/>
      <c r="H834" s="184"/>
    </row>
    <row r="835" spans="7:8" ht="21.75" customHeight="1">
      <c r="G835" s="186"/>
      <c r="H835" s="184"/>
    </row>
    <row r="836" spans="7:8" ht="21.75" customHeight="1">
      <c r="G836" s="186"/>
      <c r="H836" s="184"/>
    </row>
    <row r="837" spans="7:8" ht="21.75" customHeight="1">
      <c r="G837" s="186"/>
      <c r="H837" s="184"/>
    </row>
    <row r="838" spans="7:8" ht="21.75" customHeight="1">
      <c r="G838" s="186"/>
      <c r="H838" s="184"/>
    </row>
    <row r="839" spans="7:8" ht="21.75" customHeight="1">
      <c r="G839" s="186"/>
      <c r="H839" s="184"/>
    </row>
    <row r="840" spans="7:8" ht="21.75" customHeight="1">
      <c r="G840" s="186"/>
      <c r="H840" s="184"/>
    </row>
    <row r="841" spans="7:8" ht="21.75" customHeight="1">
      <c r="G841" s="186"/>
      <c r="H841" s="184"/>
    </row>
    <row r="842" spans="7:8" ht="21.75" customHeight="1">
      <c r="G842" s="186"/>
      <c r="H842" s="184"/>
    </row>
    <row r="843" spans="7:8" ht="21.75" customHeight="1">
      <c r="G843" s="186"/>
      <c r="H843" s="184"/>
    </row>
    <row r="844" spans="7:8" ht="21.75" customHeight="1">
      <c r="G844" s="186"/>
      <c r="H844" s="184"/>
    </row>
    <row r="845" spans="7:8" ht="21.75" customHeight="1">
      <c r="G845" s="186"/>
      <c r="H845" s="184"/>
    </row>
    <row r="846" spans="7:8" ht="21.75" customHeight="1">
      <c r="G846" s="186"/>
      <c r="H846" s="184"/>
    </row>
    <row r="847" spans="7:8" ht="21.75" customHeight="1">
      <c r="G847" s="186"/>
      <c r="H847" s="184"/>
    </row>
    <row r="848" spans="7:8" ht="21.75" customHeight="1">
      <c r="G848" s="186"/>
      <c r="H848" s="184"/>
    </row>
    <row r="849" spans="7:8" ht="21.75" customHeight="1">
      <c r="G849" s="186"/>
      <c r="H849" s="184"/>
    </row>
    <row r="850" spans="7:8" ht="21.75" customHeight="1">
      <c r="G850" s="186"/>
      <c r="H850" s="184"/>
    </row>
    <row r="851" spans="7:8" ht="21.75" customHeight="1">
      <c r="G851" s="186"/>
      <c r="H851" s="184"/>
    </row>
    <row r="852" spans="7:8" ht="21.75" customHeight="1">
      <c r="G852" s="186"/>
      <c r="H852" s="184"/>
    </row>
  </sheetData>
  <sortState xmlns:xlrd2="http://schemas.microsoft.com/office/spreadsheetml/2017/richdata2" ref="A7:D15">
    <sortCondition ref="A7:A15"/>
  </sortState>
  <mergeCells count="1">
    <mergeCell ref="G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1E97-D95D-094A-94F6-25320D657444}">
  <dimension ref="A1:O844"/>
  <sheetViews>
    <sheetView workbookViewId="0">
      <selection sqref="A1:F4"/>
    </sheetView>
  </sheetViews>
  <sheetFormatPr baseColWidth="10" defaultColWidth="11.1640625" defaultRowHeight="19"/>
  <cols>
    <col min="1" max="6" width="30.33203125" style="175" customWidth="1"/>
    <col min="7" max="16384" width="11.1640625" style="175"/>
  </cols>
  <sheetData>
    <row r="1" spans="1:15" ht="30.75" customHeight="1">
      <c r="A1" s="343" t="s">
        <v>479</v>
      </c>
      <c r="B1" s="344"/>
      <c r="C1" s="344"/>
      <c r="D1" s="346"/>
      <c r="E1" s="347"/>
      <c r="F1" s="179"/>
    </row>
    <row r="2" spans="1:15" s="179" customFormat="1" ht="30.75" customHeight="1">
      <c r="A2" s="198" t="s">
        <v>434</v>
      </c>
      <c r="B2" s="350"/>
      <c r="C2" s="351"/>
      <c r="D2" s="346"/>
      <c r="E2" s="347"/>
      <c r="F2" s="175"/>
    </row>
    <row r="3" spans="1:15" ht="30.75" customHeight="1">
      <c r="A3" s="343" t="s">
        <v>484</v>
      </c>
      <c r="B3" s="353">
        <v>79000</v>
      </c>
      <c r="C3" s="354"/>
      <c r="D3" s="346"/>
      <c r="E3" s="347"/>
      <c r="H3" s="207"/>
      <c r="I3" s="207"/>
      <c r="J3" s="207"/>
      <c r="K3" s="207"/>
    </row>
    <row r="4" spans="1:15" ht="36" customHeight="1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175" t="s">
        <v>5</v>
      </c>
      <c r="H4" s="200"/>
      <c r="I4" s="200"/>
      <c r="J4" s="200"/>
      <c r="K4" s="200"/>
      <c r="L4" s="182"/>
      <c r="M4" s="182"/>
      <c r="N4" s="182"/>
      <c r="O4" s="182"/>
    </row>
    <row r="5" spans="1:15" ht="21.75" customHeight="1">
      <c r="F5" s="175">
        <v>0</v>
      </c>
    </row>
    <row r="6" spans="1:15" ht="21.75" customHeight="1">
      <c r="A6" s="186">
        <v>45006</v>
      </c>
      <c r="B6" s="184">
        <v>34</v>
      </c>
      <c r="C6" s="188" t="s">
        <v>432</v>
      </c>
      <c r="D6" s="175">
        <v>276</v>
      </c>
      <c r="F6" s="175">
        <f>+F5+D6</f>
        <v>276</v>
      </c>
    </row>
    <row r="7" spans="1:15" ht="21.75" customHeight="1">
      <c r="A7" s="186">
        <v>45080</v>
      </c>
      <c r="B7" s="184">
        <v>87</v>
      </c>
      <c r="C7" s="188" t="s">
        <v>452</v>
      </c>
      <c r="D7" s="175">
        <v>276</v>
      </c>
      <c r="F7" s="175">
        <f>+F6+D7</f>
        <v>552</v>
      </c>
    </row>
    <row r="8" spans="1:15" ht="21.75" customHeight="1"/>
    <row r="9" spans="1:15" ht="21.75" customHeight="1"/>
    <row r="10" spans="1:15" ht="21.75" customHeight="1"/>
    <row r="11" spans="1:15" ht="21.75" customHeight="1"/>
    <row r="12" spans="1:15" ht="21.75" customHeight="1"/>
    <row r="13" spans="1:15" ht="21.75" customHeight="1"/>
    <row r="14" spans="1:15" ht="21.75" customHeight="1"/>
    <row r="15" spans="1:15" ht="21.75" customHeight="1"/>
    <row r="16" spans="1:15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61A1-A75A-5A45-9E0E-1A4EF24151D6}">
  <dimension ref="A1:O843"/>
  <sheetViews>
    <sheetView workbookViewId="0">
      <selection sqref="A1:F6"/>
    </sheetView>
  </sheetViews>
  <sheetFormatPr baseColWidth="10" defaultColWidth="11.1640625" defaultRowHeight="19"/>
  <cols>
    <col min="1" max="8" width="22.5" style="175" customWidth="1"/>
    <col min="9" max="16384" width="11.1640625" style="175"/>
  </cols>
  <sheetData>
    <row r="1" spans="1:15" ht="30.75" customHeight="1">
      <c r="A1" s="343" t="s">
        <v>479</v>
      </c>
      <c r="B1" s="344"/>
      <c r="C1" s="344"/>
      <c r="D1" s="346"/>
      <c r="E1" s="347"/>
      <c r="F1" s="179"/>
    </row>
    <row r="2" spans="1:15" s="179" customFormat="1" ht="30.75" customHeight="1">
      <c r="A2" s="198" t="s">
        <v>434</v>
      </c>
      <c r="B2" s="350"/>
      <c r="C2" s="351"/>
      <c r="D2" s="346"/>
      <c r="E2" s="347"/>
      <c r="F2" s="175"/>
    </row>
    <row r="3" spans="1:15" ht="30.75" customHeight="1">
      <c r="A3" s="343" t="s">
        <v>484</v>
      </c>
      <c r="B3" s="353">
        <v>79000</v>
      </c>
      <c r="C3" s="354"/>
      <c r="D3" s="346"/>
      <c r="E3" s="347"/>
      <c r="G3" s="207"/>
      <c r="H3" s="207"/>
      <c r="I3" s="207"/>
      <c r="J3" s="207"/>
      <c r="K3" s="207"/>
    </row>
    <row r="4" spans="1:15" ht="36" customHeight="1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175" t="s">
        <v>5</v>
      </c>
      <c r="G4" s="200"/>
      <c r="H4" s="200"/>
      <c r="I4" s="200"/>
      <c r="J4" s="200"/>
      <c r="K4" s="200"/>
      <c r="L4" s="182"/>
      <c r="M4" s="182"/>
      <c r="N4" s="182"/>
      <c r="O4" s="182"/>
    </row>
    <row r="5" spans="1:15" ht="21.75" customHeight="1">
      <c r="A5" s="186">
        <v>45085</v>
      </c>
      <c r="B5" s="184">
        <v>73</v>
      </c>
      <c r="C5" s="188" t="s">
        <v>453</v>
      </c>
      <c r="D5" s="177">
        <v>6000</v>
      </c>
      <c r="F5" s="175">
        <f>+D5</f>
        <v>6000</v>
      </c>
    </row>
    <row r="6" spans="1:15" ht="21.75" customHeight="1"/>
    <row r="7" spans="1:15" ht="21.75" customHeight="1"/>
    <row r="8" spans="1:15" ht="21.75" customHeight="1"/>
    <row r="9" spans="1:15" ht="21.75" customHeight="1"/>
    <row r="10" spans="1:15" ht="21.75" customHeight="1"/>
    <row r="11" spans="1:15" ht="21.75" customHeight="1"/>
    <row r="12" spans="1:15" ht="21.75" customHeight="1"/>
    <row r="13" spans="1:15" ht="21.75" customHeight="1"/>
    <row r="14" spans="1:15" ht="21.75" customHeight="1"/>
    <row r="15" spans="1:15" ht="21.75" customHeight="1"/>
    <row r="16" spans="1:15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EB4A-64D9-494E-BFD6-490E13649C34}">
  <dimension ref="A1:K851"/>
  <sheetViews>
    <sheetView topLeftCell="A2" workbookViewId="0">
      <selection activeCell="A2" sqref="A2:F5"/>
    </sheetView>
  </sheetViews>
  <sheetFormatPr baseColWidth="10" defaultColWidth="11.1640625" defaultRowHeight="19"/>
  <cols>
    <col min="1" max="7" width="25" style="175" customWidth="1"/>
    <col min="8" max="16384" width="11.1640625" style="175"/>
  </cols>
  <sheetData>
    <row r="1" spans="1:11" ht="30.75" customHeight="1"/>
    <row r="2" spans="1:11" s="179" customFormat="1" ht="30.75" customHeight="1">
      <c r="A2" s="343" t="s">
        <v>479</v>
      </c>
      <c r="B2" s="344"/>
      <c r="C2" s="344"/>
      <c r="D2" s="346"/>
      <c r="E2" s="347"/>
    </row>
    <row r="3" spans="1:11" ht="30.75" customHeight="1">
      <c r="A3" s="198" t="s">
        <v>353</v>
      </c>
      <c r="B3" s="350"/>
      <c r="C3" s="351"/>
      <c r="D3" s="346"/>
      <c r="E3" s="347"/>
      <c r="G3" s="207"/>
    </row>
    <row r="4" spans="1:11" ht="36" customHeight="1">
      <c r="A4" s="343" t="s">
        <v>484</v>
      </c>
      <c r="B4" s="353">
        <v>71500</v>
      </c>
      <c r="C4" s="354"/>
      <c r="D4" s="346"/>
      <c r="E4" s="347"/>
      <c r="G4" s="200"/>
      <c r="H4" s="182"/>
      <c r="I4" s="182"/>
      <c r="J4" s="182"/>
      <c r="K4" s="182"/>
    </row>
    <row r="5" spans="1:11" ht="21.75" customHeight="1">
      <c r="A5" s="355" t="s">
        <v>2</v>
      </c>
      <c r="B5" s="195" t="s">
        <v>3</v>
      </c>
      <c r="C5" s="182" t="s">
        <v>6</v>
      </c>
      <c r="D5" s="359" t="s">
        <v>481</v>
      </c>
      <c r="E5" s="360" t="s">
        <v>482</v>
      </c>
      <c r="F5" s="175" t="s">
        <v>5</v>
      </c>
    </row>
    <row r="6" spans="1:11" ht="21.75" customHeight="1">
      <c r="A6" s="186"/>
      <c r="B6" s="184"/>
      <c r="C6" s="188"/>
      <c r="D6" s="177"/>
      <c r="F6" s="175">
        <f>+D6</f>
        <v>0</v>
      </c>
    </row>
    <row r="7" spans="1:11" ht="21.75" customHeight="1">
      <c r="A7" s="186">
        <v>44974</v>
      </c>
      <c r="B7" s="184">
        <v>18</v>
      </c>
      <c r="C7" s="188" t="s">
        <v>425</v>
      </c>
      <c r="D7" s="175">
        <v>1120</v>
      </c>
      <c r="F7" s="175">
        <f t="shared" ref="F7:F16" si="0">+F6+D7</f>
        <v>1120</v>
      </c>
    </row>
    <row r="8" spans="1:11" ht="21.75" customHeight="1">
      <c r="A8" s="186">
        <v>44975</v>
      </c>
      <c r="B8" s="184">
        <v>17</v>
      </c>
      <c r="C8" s="188" t="s">
        <v>426</v>
      </c>
      <c r="D8" s="175">
        <v>2573</v>
      </c>
      <c r="F8" s="175">
        <f t="shared" si="0"/>
        <v>3693</v>
      </c>
    </row>
    <row r="9" spans="1:11" ht="21.75" customHeight="1">
      <c r="A9" s="186">
        <v>45006</v>
      </c>
      <c r="B9" s="184">
        <v>32</v>
      </c>
      <c r="C9" s="188" t="s">
        <v>426</v>
      </c>
      <c r="D9" s="175">
        <v>2573</v>
      </c>
      <c r="F9" s="175">
        <f t="shared" si="0"/>
        <v>6266</v>
      </c>
    </row>
    <row r="10" spans="1:11" ht="21.75" customHeight="1">
      <c r="A10" s="186">
        <v>45006</v>
      </c>
      <c r="B10" s="184">
        <v>33</v>
      </c>
      <c r="C10" s="188" t="s">
        <v>425</v>
      </c>
      <c r="D10" s="175">
        <v>1120</v>
      </c>
      <c r="F10" s="175">
        <f t="shared" si="0"/>
        <v>7386</v>
      </c>
    </row>
    <row r="11" spans="1:11" ht="21.75" customHeight="1">
      <c r="A11" s="186">
        <v>45036</v>
      </c>
      <c r="B11" s="184">
        <v>60</v>
      </c>
      <c r="C11" s="188" t="s">
        <v>425</v>
      </c>
      <c r="D11" s="175">
        <v>1120</v>
      </c>
      <c r="F11" s="175">
        <f t="shared" si="0"/>
        <v>8506</v>
      </c>
    </row>
    <row r="12" spans="1:11" ht="21.75" customHeight="1">
      <c r="A12" s="186">
        <v>45041</v>
      </c>
      <c r="B12" s="184">
        <v>68</v>
      </c>
      <c r="C12" s="188" t="s">
        <v>426</v>
      </c>
      <c r="D12" s="175">
        <v>2573</v>
      </c>
      <c r="F12" s="175">
        <f t="shared" si="0"/>
        <v>11079</v>
      </c>
    </row>
    <row r="13" spans="1:11" ht="21.75" customHeight="1">
      <c r="A13" s="186">
        <v>45064</v>
      </c>
      <c r="B13" s="184">
        <v>84</v>
      </c>
      <c r="C13" s="188" t="s">
        <v>425</v>
      </c>
      <c r="D13" s="175">
        <v>1120</v>
      </c>
      <c r="F13" s="175">
        <f t="shared" si="0"/>
        <v>12199</v>
      </c>
    </row>
    <row r="14" spans="1:11" ht="21.75" customHeight="1">
      <c r="A14" s="186">
        <v>45069</v>
      </c>
      <c r="B14" s="184">
        <v>88</v>
      </c>
      <c r="C14" s="188" t="s">
        <v>426</v>
      </c>
      <c r="D14" s="175">
        <v>2573</v>
      </c>
      <c r="F14" s="175">
        <f t="shared" si="0"/>
        <v>14772</v>
      </c>
    </row>
    <row r="15" spans="1:11" ht="21.75" customHeight="1">
      <c r="A15" s="186">
        <v>45094</v>
      </c>
      <c r="B15" s="184">
        <v>92</v>
      </c>
      <c r="C15" s="188" t="s">
        <v>425</v>
      </c>
      <c r="D15" s="175">
        <v>1120</v>
      </c>
      <c r="F15" s="175">
        <f t="shared" si="0"/>
        <v>15892</v>
      </c>
    </row>
    <row r="16" spans="1:11" ht="21.75" customHeight="1">
      <c r="A16" s="186">
        <v>45100</v>
      </c>
      <c r="B16" s="184">
        <v>93</v>
      </c>
      <c r="C16" s="188" t="s">
        <v>426</v>
      </c>
      <c r="D16" s="175">
        <v>2573</v>
      </c>
      <c r="F16" s="175">
        <f t="shared" si="0"/>
        <v>18465</v>
      </c>
    </row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</sheetData>
  <sortState xmlns:xlrd2="http://schemas.microsoft.com/office/spreadsheetml/2017/richdata2" ref="A7:F16">
    <sortCondition ref="A7:A16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27E0-876B-B249-9E55-67BC07D22BD4}">
  <dimension ref="A1:N841"/>
  <sheetViews>
    <sheetView workbookViewId="0">
      <selection activeCell="I10" sqref="I10"/>
    </sheetView>
  </sheetViews>
  <sheetFormatPr baseColWidth="10" defaultColWidth="11.1640625" defaultRowHeight="19"/>
  <cols>
    <col min="1" max="8" width="19.6640625" style="175" customWidth="1"/>
    <col min="9" max="16384" width="11.1640625" style="175"/>
  </cols>
  <sheetData>
    <row r="1" spans="1:14" ht="30.75" customHeight="1">
      <c r="A1" s="343" t="s">
        <v>479</v>
      </c>
      <c r="B1" s="344"/>
      <c r="C1" s="344"/>
      <c r="D1" s="346"/>
      <c r="E1" s="347"/>
      <c r="F1" s="179"/>
    </row>
    <row r="2" spans="1:14" s="179" customFormat="1" ht="30.75" customHeight="1">
      <c r="A2" s="198" t="s">
        <v>354</v>
      </c>
      <c r="B2" s="350"/>
      <c r="C2" s="351"/>
      <c r="D2" s="346"/>
      <c r="E2" s="347"/>
      <c r="F2" s="175"/>
    </row>
    <row r="3" spans="1:14" ht="30.75" customHeight="1">
      <c r="A3" s="343" t="s">
        <v>484</v>
      </c>
      <c r="B3" s="353">
        <v>71000</v>
      </c>
      <c r="C3" s="354"/>
      <c r="D3" s="346"/>
      <c r="E3" s="347"/>
      <c r="G3" s="207"/>
      <c r="H3" s="207"/>
      <c r="I3" s="207"/>
      <c r="J3" s="207"/>
    </row>
    <row r="4" spans="1:14" ht="36" customHeight="1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175" t="s">
        <v>5</v>
      </c>
      <c r="G4" s="200"/>
      <c r="H4" s="200"/>
      <c r="I4" s="200"/>
      <c r="J4" s="200"/>
      <c r="K4" s="182"/>
      <c r="L4" s="182"/>
      <c r="M4" s="182"/>
      <c r="N4" s="182"/>
    </row>
    <row r="5" spans="1:14" ht="21.75" customHeight="1">
      <c r="F5" s="175">
        <v>0</v>
      </c>
    </row>
    <row r="6" spans="1:14" ht="21.75" customHeight="1">
      <c r="A6" s="186">
        <v>45042</v>
      </c>
      <c r="B6" s="184">
        <v>67</v>
      </c>
      <c r="C6" s="188" t="s">
        <v>444</v>
      </c>
      <c r="D6" s="175">
        <v>5360</v>
      </c>
      <c r="F6" s="175">
        <f>+F5+D6</f>
        <v>5360</v>
      </c>
    </row>
    <row r="7" spans="1:14" ht="21.75" customHeight="1"/>
    <row r="8" spans="1:14" ht="21.75" customHeight="1"/>
    <row r="9" spans="1:14" ht="21.75" customHeight="1"/>
    <row r="10" spans="1:14" ht="21.75" customHeight="1"/>
    <row r="11" spans="1:14" ht="21.75" customHeight="1"/>
    <row r="12" spans="1:14" ht="21.75" customHeight="1"/>
    <row r="13" spans="1:14" ht="21.75" customHeight="1"/>
    <row r="14" spans="1:14" ht="21.75" customHeight="1"/>
    <row r="15" spans="1:14" ht="21.75" customHeight="1"/>
    <row r="16" spans="1:14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376C-6977-3B43-9CE8-A80427059392}">
  <dimension ref="A1:R775"/>
  <sheetViews>
    <sheetView workbookViewId="0">
      <selection sqref="A1:F5"/>
    </sheetView>
  </sheetViews>
  <sheetFormatPr baseColWidth="10" defaultColWidth="11.1640625" defaultRowHeight="19"/>
  <cols>
    <col min="1" max="3" width="11.1640625" style="175"/>
    <col min="4" max="4" width="15.33203125" style="175" customWidth="1"/>
    <col min="5" max="16384" width="11.1640625" style="175"/>
  </cols>
  <sheetData>
    <row r="1" spans="1:18" ht="30.75" customHeight="1">
      <c r="A1" s="343" t="s">
        <v>479</v>
      </c>
      <c r="B1" s="344"/>
      <c r="C1" s="344"/>
      <c r="D1" s="346"/>
      <c r="E1" s="347"/>
      <c r="F1" s="179"/>
    </row>
    <row r="2" spans="1:18" s="179" customFormat="1" ht="30.75" customHeight="1">
      <c r="A2" s="199" t="s">
        <v>48</v>
      </c>
      <c r="B2" s="350"/>
      <c r="C2" s="351"/>
      <c r="D2" s="346"/>
      <c r="E2" s="347"/>
      <c r="F2" s="175"/>
    </row>
    <row r="3" spans="1:18" ht="30.75" customHeight="1">
      <c r="A3" s="343" t="s">
        <v>484</v>
      </c>
      <c r="B3" s="353">
        <v>69000</v>
      </c>
      <c r="C3" s="354"/>
      <c r="D3" s="346"/>
      <c r="E3" s="347"/>
      <c r="H3" s="207"/>
      <c r="I3" s="207"/>
      <c r="J3" s="207"/>
      <c r="K3" s="207"/>
      <c r="L3" s="207"/>
      <c r="M3" s="207"/>
      <c r="N3" s="207"/>
    </row>
    <row r="4" spans="1:18" ht="36" customHeight="1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175" t="s">
        <v>5</v>
      </c>
      <c r="H4" s="200"/>
      <c r="I4" s="200"/>
      <c r="J4" s="200"/>
      <c r="K4" s="200"/>
      <c r="L4" s="200"/>
      <c r="M4" s="200"/>
      <c r="N4" s="200"/>
      <c r="O4" s="182"/>
      <c r="P4" s="182"/>
      <c r="Q4" s="182"/>
      <c r="R4" s="182"/>
    </row>
    <row r="5" spans="1:18" ht="21.75" customHeight="1">
      <c r="F5" s="175">
        <v>0</v>
      </c>
    </row>
    <row r="6" spans="1:18" ht="21.75" customHeight="1">
      <c r="A6" s="186">
        <v>44944</v>
      </c>
      <c r="B6" s="184">
        <v>5</v>
      </c>
      <c r="C6" s="188" t="s">
        <v>410</v>
      </c>
      <c r="D6" s="178">
        <v>25000</v>
      </c>
      <c r="F6" s="175">
        <f>+F5+D6</f>
        <v>25000</v>
      </c>
    </row>
    <row r="7" spans="1:18" ht="21.75" customHeight="1">
      <c r="A7" s="186">
        <v>44995</v>
      </c>
      <c r="B7" s="184">
        <v>28</v>
      </c>
      <c r="C7" s="188" t="s">
        <v>410</v>
      </c>
      <c r="D7" s="178">
        <v>15000</v>
      </c>
      <c r="F7" s="175">
        <f>+F6+D7</f>
        <v>40000</v>
      </c>
    </row>
    <row r="8" spans="1:18" ht="21.75" customHeight="1"/>
    <row r="9" spans="1:18" ht="21.75" customHeight="1"/>
    <row r="10" spans="1:18" ht="21.75" customHeight="1"/>
    <row r="11" spans="1:18" ht="21.75" customHeight="1"/>
    <row r="12" spans="1:18" ht="21.75" customHeight="1"/>
    <row r="13" spans="1:18" ht="21.75" customHeight="1"/>
    <row r="14" spans="1:18" ht="21.75" customHeight="1"/>
    <row r="15" spans="1:18" ht="21.75" customHeight="1"/>
    <row r="16" spans="1:18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BD71-A801-9A49-9E4B-BEB459683538}">
  <dimension ref="A1:Q844"/>
  <sheetViews>
    <sheetView workbookViewId="0">
      <selection sqref="A1:G4"/>
    </sheetView>
  </sheetViews>
  <sheetFormatPr baseColWidth="10" defaultColWidth="11.1640625" defaultRowHeight="19"/>
  <cols>
    <col min="1" max="16384" width="11.1640625" style="175"/>
  </cols>
  <sheetData>
    <row r="1" spans="1:17" ht="30.75" customHeight="1">
      <c r="A1" s="343" t="s">
        <v>479</v>
      </c>
      <c r="B1" s="344"/>
      <c r="C1" s="344"/>
      <c r="D1" s="346"/>
      <c r="E1" s="347"/>
      <c r="F1" s="179"/>
    </row>
    <row r="2" spans="1:17" s="179" customFormat="1" ht="30.75" customHeight="1">
      <c r="A2" s="199" t="s">
        <v>46</v>
      </c>
      <c r="B2" s="350"/>
      <c r="C2" s="351"/>
      <c r="D2" s="346"/>
      <c r="E2" s="347"/>
      <c r="F2" s="175"/>
    </row>
    <row r="3" spans="1:17" ht="30.75" customHeight="1">
      <c r="A3" s="343" t="s">
        <v>484</v>
      </c>
      <c r="B3" s="353">
        <v>74000</v>
      </c>
      <c r="C3" s="354"/>
      <c r="D3" s="346"/>
      <c r="E3" s="347"/>
      <c r="H3" s="207"/>
      <c r="I3" s="207"/>
      <c r="J3" s="207"/>
      <c r="K3" s="207"/>
      <c r="L3" s="207"/>
      <c r="M3" s="207"/>
    </row>
    <row r="4" spans="1:17" ht="36" customHeight="1">
      <c r="A4" s="355" t="s">
        <v>2</v>
      </c>
      <c r="B4" s="195" t="s">
        <v>3</v>
      </c>
      <c r="C4" s="182" t="s">
        <v>6</v>
      </c>
      <c r="D4" s="359" t="s">
        <v>481</v>
      </c>
      <c r="E4" s="360" t="s">
        <v>482</v>
      </c>
      <c r="F4" s="175" t="s">
        <v>5</v>
      </c>
      <c r="H4" s="200"/>
      <c r="I4" s="200"/>
      <c r="J4" s="200"/>
      <c r="K4" s="200"/>
      <c r="L4" s="200"/>
      <c r="M4" s="200"/>
      <c r="N4" s="182"/>
      <c r="O4" s="182"/>
      <c r="P4" s="182"/>
      <c r="Q4" s="182"/>
    </row>
    <row r="5" spans="1:17" ht="21.75" customHeight="1">
      <c r="A5" s="186">
        <v>45064</v>
      </c>
      <c r="B5" s="184">
        <v>81</v>
      </c>
      <c r="C5" s="188" t="s">
        <v>447</v>
      </c>
      <c r="D5" s="178">
        <v>888</v>
      </c>
      <c r="F5" s="175">
        <f>+D5</f>
        <v>888</v>
      </c>
    </row>
    <row r="6" spans="1:17" ht="21.75" customHeight="1">
      <c r="A6" s="186">
        <v>45064</v>
      </c>
      <c r="B6" s="184">
        <v>85</v>
      </c>
      <c r="C6" s="188" t="s">
        <v>446</v>
      </c>
      <c r="D6" s="178">
        <v>294.2</v>
      </c>
      <c r="F6" s="175">
        <f>+F5+D6</f>
        <v>1182.2</v>
      </c>
    </row>
    <row r="7" spans="1:17" ht="21.75" customHeight="1"/>
    <row r="8" spans="1:17" ht="21.75" customHeight="1"/>
    <row r="9" spans="1:17" ht="21.75" customHeight="1"/>
    <row r="10" spans="1:17" ht="21.75" customHeight="1"/>
    <row r="11" spans="1:17" ht="21.75" customHeight="1"/>
    <row r="12" spans="1:17" ht="21.75" customHeight="1"/>
    <row r="13" spans="1:17" ht="21.75" customHeight="1"/>
    <row r="14" spans="1:17" ht="21.75" customHeight="1"/>
    <row r="15" spans="1:17" ht="21.75" customHeight="1"/>
    <row r="16" spans="1:17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0E6F-F958-414C-A5DF-6DEFCE1B8CA6}">
  <dimension ref="A1:T835"/>
  <sheetViews>
    <sheetView workbookViewId="0">
      <selection sqref="A1:F4"/>
    </sheetView>
  </sheetViews>
  <sheetFormatPr baseColWidth="10" defaultColWidth="11.1640625" defaultRowHeight="19"/>
  <cols>
    <col min="1" max="2" width="11.1640625" style="175"/>
    <col min="3" max="3" width="39.83203125" style="175" customWidth="1"/>
    <col min="4" max="16384" width="11.1640625" style="175"/>
  </cols>
  <sheetData>
    <row r="1" spans="1:20" ht="30.75" customHeight="1">
      <c r="A1" s="391" t="s">
        <v>479</v>
      </c>
      <c r="B1" s="391"/>
      <c r="C1" s="392"/>
      <c r="D1" s="393"/>
      <c r="E1" s="394"/>
      <c r="F1" s="395"/>
      <c r="G1" s="396"/>
    </row>
    <row r="2" spans="1:20" s="179" customFormat="1" ht="30.75" customHeight="1">
      <c r="A2" s="397" t="s">
        <v>518</v>
      </c>
      <c r="B2" s="398"/>
      <c r="C2" s="398"/>
      <c r="D2" s="393"/>
      <c r="E2" s="394"/>
      <c r="F2" s="396"/>
      <c r="G2" s="395"/>
    </row>
    <row r="3" spans="1:20" ht="30.75" customHeight="1">
      <c r="A3" s="391" t="s">
        <v>484</v>
      </c>
      <c r="B3" s="399">
        <v>67000</v>
      </c>
      <c r="C3" s="400"/>
      <c r="D3" s="393"/>
      <c r="E3" s="394"/>
      <c r="F3" s="396"/>
      <c r="G3" s="396"/>
      <c r="J3" s="207"/>
      <c r="K3" s="207"/>
      <c r="L3" s="207"/>
      <c r="M3" s="207"/>
      <c r="N3" s="207"/>
      <c r="O3" s="207"/>
      <c r="P3" s="207"/>
    </row>
    <row r="4" spans="1:20" ht="36" customHeight="1">
      <c r="A4" s="401" t="s">
        <v>2</v>
      </c>
      <c r="B4" s="402" t="s">
        <v>3</v>
      </c>
      <c r="C4" s="403" t="s">
        <v>6</v>
      </c>
      <c r="D4" s="404" t="s">
        <v>481</v>
      </c>
      <c r="E4" s="405" t="s">
        <v>482</v>
      </c>
      <c r="F4" s="396" t="s">
        <v>5</v>
      </c>
      <c r="G4" s="396"/>
      <c r="J4" s="200"/>
      <c r="K4" s="200"/>
      <c r="L4" s="200"/>
      <c r="M4" s="200"/>
      <c r="N4" s="200"/>
      <c r="O4" s="200"/>
      <c r="P4" s="200"/>
      <c r="Q4" s="182"/>
      <c r="R4" s="182"/>
      <c r="S4" s="182"/>
      <c r="T4" s="182"/>
    </row>
    <row r="5" spans="1:20" ht="21.75" customHeight="1"/>
    <row r="6" spans="1:20" ht="21.75" customHeight="1">
      <c r="A6" s="186">
        <v>45034</v>
      </c>
      <c r="B6" s="184">
        <v>66</v>
      </c>
      <c r="C6" s="188" t="s">
        <v>442</v>
      </c>
      <c r="D6" s="175">
        <v>150</v>
      </c>
      <c r="F6" s="175">
        <f>+F5+D6</f>
        <v>150</v>
      </c>
    </row>
    <row r="7" spans="1:20" ht="21.75" customHeight="1">
      <c r="A7" s="186">
        <v>45051</v>
      </c>
      <c r="B7" s="184">
        <v>72</v>
      </c>
      <c r="C7" s="188" t="s">
        <v>449</v>
      </c>
      <c r="D7" s="175">
        <v>8100</v>
      </c>
      <c r="F7" s="175">
        <f>+F6+D7</f>
        <v>8250</v>
      </c>
    </row>
    <row r="8" spans="1:20" ht="21.75" customHeight="1">
      <c r="A8" s="186">
        <v>45051</v>
      </c>
      <c r="B8" s="184">
        <v>74</v>
      </c>
      <c r="C8" s="188" t="s">
        <v>450</v>
      </c>
      <c r="D8" s="175">
        <v>2150</v>
      </c>
      <c r="F8" s="175">
        <f>+F7+D8</f>
        <v>10400</v>
      </c>
    </row>
    <row r="9" spans="1:20" ht="21.75" customHeight="1"/>
    <row r="10" spans="1:20" ht="21.75" customHeight="1"/>
    <row r="11" spans="1:20" ht="21.75" customHeight="1"/>
    <row r="12" spans="1:20" ht="21.75" customHeight="1"/>
    <row r="13" spans="1:20" ht="21.75" customHeight="1"/>
    <row r="14" spans="1:20" ht="21.75" customHeight="1"/>
    <row r="15" spans="1:20" ht="21.75" customHeight="1"/>
    <row r="16" spans="1:20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</sheetData>
  <sortState xmlns:xlrd2="http://schemas.microsoft.com/office/spreadsheetml/2017/richdata2" ref="A6:F8">
    <sortCondition ref="A6:A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E7E5-60AE-A24C-BED4-745559299EB5}">
  <dimension ref="A1:Q823"/>
  <sheetViews>
    <sheetView workbookViewId="0">
      <selection activeCell="L14" sqref="L14"/>
    </sheetView>
  </sheetViews>
  <sheetFormatPr baseColWidth="10" defaultColWidth="11.1640625" defaultRowHeight="19"/>
  <cols>
    <col min="1" max="16384" width="11.1640625" style="175"/>
  </cols>
  <sheetData>
    <row r="1" spans="1:17" ht="30.75" customHeight="1">
      <c r="A1" s="391" t="s">
        <v>479</v>
      </c>
      <c r="B1" s="391"/>
      <c r="C1" s="392"/>
      <c r="D1" s="393"/>
      <c r="E1" s="394"/>
      <c r="F1" s="395"/>
    </row>
    <row r="2" spans="1:17" s="179" customFormat="1" ht="30.75" customHeight="1">
      <c r="A2" s="397" t="s">
        <v>416</v>
      </c>
      <c r="B2" s="398"/>
      <c r="C2" s="398"/>
      <c r="D2" s="393"/>
      <c r="E2" s="394"/>
      <c r="F2" s="396"/>
    </row>
    <row r="3" spans="1:17" ht="30.75" customHeight="1">
      <c r="A3" s="391" t="s">
        <v>484</v>
      </c>
      <c r="B3" s="399">
        <v>67000</v>
      </c>
      <c r="C3" s="400"/>
      <c r="D3" s="393"/>
      <c r="E3" s="394"/>
      <c r="F3" s="396"/>
      <c r="H3" s="207"/>
      <c r="I3" s="207"/>
      <c r="J3" s="207"/>
      <c r="K3" s="207"/>
      <c r="L3" s="207"/>
      <c r="M3" s="207"/>
    </row>
    <row r="4" spans="1:17" ht="36" customHeight="1">
      <c r="A4" s="401" t="s">
        <v>2</v>
      </c>
      <c r="B4" s="402" t="s">
        <v>3</v>
      </c>
      <c r="C4" s="403" t="s">
        <v>6</v>
      </c>
      <c r="D4" s="404" t="s">
        <v>481</v>
      </c>
      <c r="E4" s="405" t="s">
        <v>482</v>
      </c>
      <c r="F4" s="396" t="s">
        <v>5</v>
      </c>
      <c r="H4" s="200"/>
      <c r="I4" s="200"/>
      <c r="J4" s="200"/>
      <c r="K4" s="200"/>
      <c r="L4" s="200"/>
      <c r="M4" s="200"/>
      <c r="N4" s="182"/>
      <c r="O4" s="182"/>
      <c r="P4" s="182"/>
      <c r="Q4" s="182"/>
    </row>
    <row r="5" spans="1:17" ht="21.75" customHeight="1">
      <c r="F5" s="175">
        <v>0</v>
      </c>
    </row>
    <row r="6" spans="1:17" ht="21.75" customHeight="1">
      <c r="A6" s="186">
        <v>45078</v>
      </c>
      <c r="B6" s="184">
        <v>86</v>
      </c>
      <c r="C6" s="188" t="s">
        <v>451</v>
      </c>
      <c r="D6" s="175">
        <v>3000</v>
      </c>
      <c r="F6" s="175">
        <f>+F5+D6</f>
        <v>3000</v>
      </c>
    </row>
    <row r="7" spans="1:17" ht="21.75" customHeight="1">
      <c r="A7" s="186">
        <v>44957</v>
      </c>
      <c r="B7" s="184">
        <v>10</v>
      </c>
      <c r="C7" s="188" t="s">
        <v>412</v>
      </c>
      <c r="D7" s="177">
        <v>320</v>
      </c>
      <c r="F7" s="175">
        <f t="shared" ref="F7:F12" si="0">+F6+D7</f>
        <v>3320</v>
      </c>
    </row>
    <row r="8" spans="1:17" ht="21.75" customHeight="1">
      <c r="A8" s="186">
        <v>44957</v>
      </c>
      <c r="B8" s="184">
        <v>11</v>
      </c>
      <c r="C8" s="188" t="s">
        <v>413</v>
      </c>
      <c r="D8" s="177">
        <v>320</v>
      </c>
      <c r="F8" s="175">
        <f t="shared" si="0"/>
        <v>3640</v>
      </c>
    </row>
    <row r="9" spans="1:17" ht="21.75" customHeight="1">
      <c r="A9" s="186">
        <v>44957</v>
      </c>
      <c r="B9" s="184">
        <v>12</v>
      </c>
      <c r="C9" s="188" t="s">
        <v>413</v>
      </c>
      <c r="D9" s="177">
        <v>320</v>
      </c>
      <c r="F9" s="175">
        <f t="shared" si="0"/>
        <v>3960</v>
      </c>
    </row>
    <row r="10" spans="1:17" ht="21.75" customHeight="1">
      <c r="A10" s="186">
        <v>44986</v>
      </c>
      <c r="B10" s="184">
        <v>22</v>
      </c>
      <c r="C10" s="175" t="s">
        <v>416</v>
      </c>
      <c r="D10" s="177">
        <v>320</v>
      </c>
      <c r="F10" s="175">
        <f t="shared" si="0"/>
        <v>4280</v>
      </c>
    </row>
    <row r="11" spans="1:17" ht="21.75" customHeight="1">
      <c r="A11" s="186">
        <v>45001</v>
      </c>
      <c r="B11" s="184">
        <v>30</v>
      </c>
      <c r="C11" s="175" t="s">
        <v>412</v>
      </c>
      <c r="D11" s="177">
        <v>320</v>
      </c>
      <c r="F11" s="175">
        <f t="shared" si="0"/>
        <v>4600</v>
      </c>
    </row>
    <row r="12" spans="1:17" ht="21.75" customHeight="1">
      <c r="A12" s="186">
        <v>45064</v>
      </c>
      <c r="B12" s="184">
        <v>80</v>
      </c>
      <c r="C12" s="175" t="s">
        <v>448</v>
      </c>
      <c r="D12" s="177">
        <v>320</v>
      </c>
      <c r="F12" s="175">
        <f t="shared" si="0"/>
        <v>4920</v>
      </c>
    </row>
    <row r="13" spans="1:17" ht="21.75" customHeight="1">
      <c r="A13" s="186"/>
      <c r="B13" s="184"/>
    </row>
    <row r="14" spans="1:17" ht="21.75" customHeight="1"/>
    <row r="15" spans="1:17" ht="21.75" customHeight="1"/>
    <row r="16" spans="1:17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</sheetData>
  <sortState xmlns:xlrd2="http://schemas.microsoft.com/office/spreadsheetml/2017/richdata2" ref="A7:D12">
    <sortCondition ref="A7:A1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D982"/>
  <sheetViews>
    <sheetView workbookViewId="0">
      <pane xSplit="3" ySplit="4" topLeftCell="D5" activePane="bottomRight" state="frozen"/>
      <selection pane="topRight"/>
      <selection pane="bottomLeft"/>
      <selection pane="bottomRight" activeCell="D5" sqref="D5"/>
    </sheetView>
  </sheetViews>
  <sheetFormatPr baseColWidth="10" defaultColWidth="11.1640625" defaultRowHeight="15" customHeight="1"/>
  <cols>
    <col min="1" max="1" width="16" customWidth="1"/>
    <col min="2" max="2" width="15.33203125" customWidth="1"/>
    <col min="3" max="3" width="56.5" customWidth="1"/>
    <col min="4" max="4" width="9.5" customWidth="1"/>
    <col min="5" max="5" width="11.1640625" customWidth="1"/>
    <col min="6" max="6" width="9.6640625" customWidth="1"/>
    <col min="7" max="7" width="11.1640625" customWidth="1"/>
    <col min="8" max="8" width="9.6640625" customWidth="1"/>
    <col min="9" max="9" width="11.1640625" customWidth="1"/>
    <col min="10" max="13" width="9.6640625" customWidth="1"/>
    <col min="14" max="14" width="11.6640625" customWidth="1"/>
    <col min="15" max="19" width="9.6640625" customWidth="1"/>
    <col min="20" max="20" width="11.1640625" customWidth="1"/>
    <col min="21" max="30" width="7" customWidth="1"/>
  </cols>
  <sheetData>
    <row r="1" spans="1:30" ht="30.75" customHeight="1">
      <c r="A1" s="126" t="s">
        <v>55</v>
      </c>
      <c r="B1" s="127" t="s">
        <v>56</v>
      </c>
      <c r="C1" s="14" t="s">
        <v>57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14"/>
      <c r="S1" s="14"/>
      <c r="T1" s="90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30.75" customHeight="1">
      <c r="A2" s="128" t="s">
        <v>58</v>
      </c>
      <c r="B2" s="73">
        <f>SUM(B5:B527)</f>
        <v>1072.6200000000008</v>
      </c>
      <c r="C2" s="14" t="s">
        <v>59</v>
      </c>
      <c r="D2" s="14">
        <f>(SUMIF(B5:B496,"&gt;0"))</f>
        <v>143913.82999999999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14"/>
      <c r="S2" s="14"/>
      <c r="T2" s="90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21.75" customHeight="1">
      <c r="A3" s="129" t="s">
        <v>60</v>
      </c>
      <c r="B3" s="74"/>
      <c r="C3" s="14" t="s">
        <v>61</v>
      </c>
      <c r="D3" s="14">
        <f>(SUMIF(B5:B496,"&lt;0"))</f>
        <v>-142841.20999999996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36" customHeight="1">
      <c r="A4" s="130" t="s">
        <v>2</v>
      </c>
      <c r="B4" s="77" t="s">
        <v>62</v>
      </c>
      <c r="C4" s="92" t="s">
        <v>6</v>
      </c>
      <c r="D4" s="93" t="s">
        <v>7</v>
      </c>
      <c r="E4" s="7" t="s">
        <v>63</v>
      </c>
      <c r="F4" s="7" t="s">
        <v>10</v>
      </c>
      <c r="G4" s="7" t="s">
        <v>64</v>
      </c>
      <c r="H4" s="7" t="s">
        <v>45</v>
      </c>
      <c r="I4" s="7" t="s">
        <v>65</v>
      </c>
      <c r="J4" s="7" t="s">
        <v>11</v>
      </c>
      <c r="K4" s="7" t="s">
        <v>66</v>
      </c>
      <c r="L4" s="7" t="s">
        <v>67</v>
      </c>
      <c r="M4" s="7" t="s">
        <v>43</v>
      </c>
      <c r="N4" s="7" t="s">
        <v>68</v>
      </c>
      <c r="O4" s="7" t="s">
        <v>54</v>
      </c>
      <c r="P4" s="7" t="s">
        <v>69</v>
      </c>
      <c r="Q4" s="7" t="s">
        <v>70</v>
      </c>
      <c r="R4" s="7" t="s">
        <v>48</v>
      </c>
      <c r="S4" s="7" t="s">
        <v>71</v>
      </c>
      <c r="T4" s="7" t="s">
        <v>72</v>
      </c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21.75" customHeight="1">
      <c r="A5" s="131">
        <v>43098</v>
      </c>
      <c r="B5" s="75">
        <v>1000</v>
      </c>
      <c r="C5" s="14" t="s">
        <v>73</v>
      </c>
      <c r="D5" s="12">
        <f t="shared" ref="D5:D259" si="0">SUM(E5:S5)</f>
        <v>1000</v>
      </c>
      <c r="E5" s="12">
        <v>1000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ht="21.75" customHeight="1">
      <c r="A6" s="131">
        <v>43098</v>
      </c>
      <c r="B6" s="75">
        <v>-123</v>
      </c>
      <c r="C6" s="14" t="s">
        <v>74</v>
      </c>
      <c r="D6" s="12">
        <f t="shared" si="0"/>
        <v>-123</v>
      </c>
      <c r="E6" s="12"/>
      <c r="F6" s="12"/>
      <c r="G6" s="12"/>
      <c r="H6" s="12">
        <v>-123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21.75" customHeight="1">
      <c r="A7" s="132">
        <v>43131</v>
      </c>
      <c r="B7" s="75">
        <v>-611</v>
      </c>
      <c r="C7" s="91" t="s">
        <v>75</v>
      </c>
      <c r="D7" s="12">
        <f t="shared" si="0"/>
        <v>-611</v>
      </c>
      <c r="E7" s="12"/>
      <c r="F7" s="12">
        <v>-611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21.75" customHeight="1">
      <c r="A8" s="131">
        <v>43153</v>
      </c>
      <c r="B8" s="75">
        <v>-1246</v>
      </c>
      <c r="C8" s="91" t="s">
        <v>76</v>
      </c>
      <c r="D8" s="12">
        <f t="shared" si="0"/>
        <v>-1246</v>
      </c>
      <c r="E8" s="12"/>
      <c r="F8" s="12"/>
      <c r="G8" s="12"/>
      <c r="H8" s="12">
        <v>-1246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ht="21.75" customHeight="1">
      <c r="A9" s="131">
        <v>43166</v>
      </c>
      <c r="B9" s="75">
        <v>1000</v>
      </c>
      <c r="C9" s="91" t="s">
        <v>73</v>
      </c>
      <c r="D9" s="12">
        <f t="shared" si="0"/>
        <v>1000</v>
      </c>
      <c r="E9" s="12">
        <v>1000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21.75" customHeight="1">
      <c r="A10" s="131">
        <v>43168</v>
      </c>
      <c r="B10" s="75">
        <v>1000</v>
      </c>
      <c r="C10" s="91" t="s">
        <v>73</v>
      </c>
      <c r="D10" s="12">
        <f t="shared" si="0"/>
        <v>1000</v>
      </c>
      <c r="E10" s="12">
        <v>1000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21.75" customHeight="1">
      <c r="A11" s="131">
        <v>43168</v>
      </c>
      <c r="B11" s="75">
        <v>-697</v>
      </c>
      <c r="C11" s="91" t="s">
        <v>75</v>
      </c>
      <c r="D11" s="12">
        <f t="shared" si="0"/>
        <v>-697</v>
      </c>
      <c r="E11" s="12"/>
      <c r="F11" s="12">
        <v>-697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21.75" customHeight="1">
      <c r="A12" s="131">
        <v>43182</v>
      </c>
      <c r="B12" s="75">
        <v>-270</v>
      </c>
      <c r="C12" s="91" t="s">
        <v>77</v>
      </c>
      <c r="D12" s="12">
        <f t="shared" si="0"/>
        <v>-270</v>
      </c>
      <c r="E12" s="12"/>
      <c r="F12" s="12">
        <v>-270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ht="21.75" customHeight="1">
      <c r="A13" s="132">
        <v>43194</v>
      </c>
      <c r="B13" s="75">
        <v>-908</v>
      </c>
      <c r="C13" s="91" t="s">
        <v>75</v>
      </c>
      <c r="D13" s="12">
        <f t="shared" si="0"/>
        <v>-908</v>
      </c>
      <c r="E13" s="12"/>
      <c r="F13" s="12">
        <v>-908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21.75" customHeight="1">
      <c r="A14" s="132">
        <v>43194</v>
      </c>
      <c r="B14" s="75">
        <v>1000</v>
      </c>
      <c r="C14" s="14" t="s">
        <v>73</v>
      </c>
      <c r="D14" s="12">
        <f t="shared" si="0"/>
        <v>1000</v>
      </c>
      <c r="E14" s="12">
        <v>1000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21.75" customHeight="1">
      <c r="A15" s="132">
        <v>43220</v>
      </c>
      <c r="B15" s="75">
        <v>1000</v>
      </c>
      <c r="C15" s="23" t="s">
        <v>73</v>
      </c>
      <c r="D15" s="12">
        <f t="shared" si="0"/>
        <v>1000</v>
      </c>
      <c r="E15" s="12">
        <v>1000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ht="21.75" customHeight="1">
      <c r="A16" s="132">
        <v>43220</v>
      </c>
      <c r="B16" s="75">
        <v>-792</v>
      </c>
      <c r="C16" s="91" t="s">
        <v>78</v>
      </c>
      <c r="D16" s="12">
        <f t="shared" si="0"/>
        <v>-792</v>
      </c>
      <c r="E16" s="14"/>
      <c r="F16" s="14">
        <v>-792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21.75" customHeight="1">
      <c r="A17" s="132">
        <v>43224</v>
      </c>
      <c r="B17" s="75">
        <v>-360</v>
      </c>
      <c r="C17" s="91" t="s">
        <v>79</v>
      </c>
      <c r="D17" s="12">
        <f t="shared" si="0"/>
        <v>-360</v>
      </c>
      <c r="E17" s="14">
        <v>-360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21.75" customHeight="1">
      <c r="A18" s="132">
        <v>43224</v>
      </c>
      <c r="B18" s="75">
        <v>640</v>
      </c>
      <c r="C18" s="91" t="s">
        <v>80</v>
      </c>
      <c r="D18" s="12">
        <f t="shared" si="0"/>
        <v>640</v>
      </c>
      <c r="E18" s="14">
        <v>640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21.75" customHeight="1">
      <c r="A19" s="132">
        <v>43270</v>
      </c>
      <c r="B19" s="75">
        <v>1000</v>
      </c>
      <c r="C19" s="91" t="s">
        <v>73</v>
      </c>
      <c r="D19" s="12">
        <f t="shared" si="0"/>
        <v>1000</v>
      </c>
      <c r="E19" s="14">
        <v>1000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21.75" customHeight="1">
      <c r="A20" s="132">
        <v>43270</v>
      </c>
      <c r="B20" s="75">
        <v>-820</v>
      </c>
      <c r="C20" s="91" t="s">
        <v>81</v>
      </c>
      <c r="D20" s="12">
        <f t="shared" si="0"/>
        <v>-820</v>
      </c>
      <c r="E20" s="14"/>
      <c r="F20" s="14">
        <v>-820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21.75" customHeight="1">
      <c r="A21" s="132">
        <v>43278</v>
      </c>
      <c r="B21" s="75">
        <v>-512</v>
      </c>
      <c r="C21" s="91" t="s">
        <v>81</v>
      </c>
      <c r="D21" s="12">
        <f t="shared" si="0"/>
        <v>-512</v>
      </c>
      <c r="E21" s="14"/>
      <c r="F21" s="14">
        <v>-512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21.75" customHeight="1">
      <c r="A22" s="132">
        <v>43278</v>
      </c>
      <c r="B22" s="75">
        <v>2600</v>
      </c>
      <c r="C22" s="91" t="s">
        <v>82</v>
      </c>
      <c r="D22" s="12">
        <f t="shared" si="0"/>
        <v>2600</v>
      </c>
      <c r="E22" s="14">
        <v>2600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.75" customHeight="1">
      <c r="A23" s="132">
        <v>43278</v>
      </c>
      <c r="B23" s="75">
        <v>-2600</v>
      </c>
      <c r="C23" s="91" t="s">
        <v>83</v>
      </c>
      <c r="D23" s="12">
        <f t="shared" si="0"/>
        <v>-2600</v>
      </c>
      <c r="E23" s="14">
        <v>-2600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21.75" customHeight="1">
      <c r="A24" s="132">
        <v>43287</v>
      </c>
      <c r="B24" s="75">
        <v>-1470</v>
      </c>
      <c r="C24" s="91" t="s">
        <v>84</v>
      </c>
      <c r="D24" s="12">
        <f t="shared" si="0"/>
        <v>-1470</v>
      </c>
      <c r="E24" s="14"/>
      <c r="F24" s="14"/>
      <c r="G24" s="14"/>
      <c r="H24" s="14">
        <v>-1470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21.75" customHeight="1">
      <c r="A25" s="132">
        <v>43287</v>
      </c>
      <c r="B25" s="75">
        <v>2000</v>
      </c>
      <c r="C25" s="91" t="s">
        <v>73</v>
      </c>
      <c r="D25" s="12">
        <f t="shared" si="0"/>
        <v>2000</v>
      </c>
      <c r="E25" s="14">
        <v>2000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21.75" customHeight="1">
      <c r="A26" s="132">
        <v>43340</v>
      </c>
      <c r="B26" s="75">
        <v>-255</v>
      </c>
      <c r="C26" s="91" t="s">
        <v>85</v>
      </c>
      <c r="D26" s="12">
        <f t="shared" si="0"/>
        <v>-255</v>
      </c>
      <c r="E26" s="14"/>
      <c r="F26" s="14"/>
      <c r="G26" s="14"/>
      <c r="H26" s="14">
        <v>-255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21.75" customHeight="1">
      <c r="A27" s="132">
        <v>43350</v>
      </c>
      <c r="B27" s="75">
        <v>-570.9</v>
      </c>
      <c r="C27" s="91" t="s">
        <v>84</v>
      </c>
      <c r="D27" s="12">
        <f t="shared" si="0"/>
        <v>-570.9</v>
      </c>
      <c r="E27" s="14"/>
      <c r="F27" s="14"/>
      <c r="G27" s="14"/>
      <c r="H27" s="14">
        <v>-570.9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21.75" customHeight="1">
      <c r="A28" s="132">
        <v>43370</v>
      </c>
      <c r="B28" s="75">
        <v>-980</v>
      </c>
      <c r="C28" s="91" t="s">
        <v>86</v>
      </c>
      <c r="D28" s="12">
        <f t="shared" si="0"/>
        <v>-980</v>
      </c>
      <c r="E28" s="14"/>
      <c r="F28" s="14">
        <v>-980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21.75" customHeight="1">
      <c r="A29" s="132">
        <v>43370</v>
      </c>
      <c r="B29" s="75">
        <v>1000</v>
      </c>
      <c r="C29" s="91" t="s">
        <v>73</v>
      </c>
      <c r="D29" s="12">
        <f t="shared" si="0"/>
        <v>1000</v>
      </c>
      <c r="E29" s="14">
        <v>1000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21.75" customHeight="1">
      <c r="A30" s="132">
        <v>43376</v>
      </c>
      <c r="B30" s="75">
        <v>-42</v>
      </c>
      <c r="C30" s="91" t="s">
        <v>87</v>
      </c>
      <c r="D30" s="12">
        <f t="shared" si="0"/>
        <v>-42</v>
      </c>
      <c r="E30" s="14"/>
      <c r="F30" s="14">
        <v>-42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21.75" customHeight="1">
      <c r="A31" s="133">
        <v>43376</v>
      </c>
      <c r="B31" s="75">
        <v>1000</v>
      </c>
      <c r="C31" s="91" t="s">
        <v>73</v>
      </c>
      <c r="D31" s="12">
        <f t="shared" si="0"/>
        <v>1000</v>
      </c>
      <c r="E31" s="14">
        <v>1000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21.75" customHeight="1">
      <c r="A32" s="132">
        <v>43395</v>
      </c>
      <c r="B32" s="75">
        <v>-28</v>
      </c>
      <c r="C32" s="91" t="s">
        <v>88</v>
      </c>
      <c r="D32" s="12">
        <f t="shared" si="0"/>
        <v>-28</v>
      </c>
      <c r="E32" s="14"/>
      <c r="F32" s="14">
        <v>-28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21.75" customHeight="1">
      <c r="A33" s="132">
        <v>43397</v>
      </c>
      <c r="B33" s="75">
        <v>-63.1</v>
      </c>
      <c r="C33" s="91" t="s">
        <v>89</v>
      </c>
      <c r="D33" s="12">
        <f t="shared" si="0"/>
        <v>-63.1</v>
      </c>
      <c r="E33" s="14"/>
      <c r="F33" s="14">
        <v>-63.1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21.75" customHeight="1">
      <c r="A34" s="132">
        <v>43403</v>
      </c>
      <c r="B34" s="75">
        <v>-50</v>
      </c>
      <c r="C34" s="91" t="s">
        <v>90</v>
      </c>
      <c r="D34" s="12">
        <f t="shared" si="0"/>
        <v>-50</v>
      </c>
      <c r="E34" s="14"/>
      <c r="F34" s="14">
        <v>-50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21.75" customHeight="1">
      <c r="A35" s="132">
        <v>43403</v>
      </c>
      <c r="B35" s="75">
        <v>-321.88</v>
      </c>
      <c r="C35" s="91" t="s">
        <v>91</v>
      </c>
      <c r="D35" s="12">
        <f t="shared" si="0"/>
        <v>-321.88</v>
      </c>
      <c r="E35" s="14"/>
      <c r="F35" s="14">
        <v>-321.88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21.75" customHeight="1">
      <c r="A36" s="132">
        <v>43403</v>
      </c>
      <c r="B36" s="75">
        <v>-9.44</v>
      </c>
      <c r="C36" s="91" t="s">
        <v>92</v>
      </c>
      <c r="D36" s="12">
        <f t="shared" si="0"/>
        <v>-9.44</v>
      </c>
      <c r="E36" s="14"/>
      <c r="F36" s="14">
        <v>-9.44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21.75" customHeight="1">
      <c r="A37" s="132">
        <v>43403</v>
      </c>
      <c r="B37" s="75">
        <v>300</v>
      </c>
      <c r="C37" s="91" t="s">
        <v>93</v>
      </c>
      <c r="D37" s="12">
        <f t="shared" si="0"/>
        <v>300</v>
      </c>
      <c r="E37" s="14">
        <v>300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21.75" customHeight="1">
      <c r="A38" s="132">
        <v>43403</v>
      </c>
      <c r="B38" s="75">
        <v>-200</v>
      </c>
      <c r="C38" s="91" t="s">
        <v>94</v>
      </c>
      <c r="D38" s="12">
        <f t="shared" si="0"/>
        <v>-200</v>
      </c>
      <c r="E38" s="14"/>
      <c r="F38" s="14">
        <v>-200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21.75" customHeight="1">
      <c r="A39" s="132">
        <v>43406</v>
      </c>
      <c r="B39" s="75">
        <v>2500</v>
      </c>
      <c r="C39" s="91" t="s">
        <v>73</v>
      </c>
      <c r="D39" s="12">
        <f t="shared" si="0"/>
        <v>2500</v>
      </c>
      <c r="E39" s="14">
        <v>2500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21.75" customHeight="1">
      <c r="A40" s="132">
        <v>43406</v>
      </c>
      <c r="B40" s="75">
        <v>-370</v>
      </c>
      <c r="C40" s="91" t="s">
        <v>95</v>
      </c>
      <c r="D40" s="12">
        <f t="shared" si="0"/>
        <v>-370</v>
      </c>
      <c r="E40" s="14"/>
      <c r="F40" s="14">
        <v>-370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21.75" customHeight="1">
      <c r="A41" s="133">
        <v>43417</v>
      </c>
      <c r="B41" s="75">
        <v>-379</v>
      </c>
      <c r="C41" s="91" t="s">
        <v>96</v>
      </c>
      <c r="D41" s="12">
        <f t="shared" si="0"/>
        <v>-772</v>
      </c>
      <c r="E41" s="14"/>
      <c r="F41" s="14">
        <v>-772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21.75" customHeight="1">
      <c r="A42" s="132">
        <v>43417</v>
      </c>
      <c r="B42" s="75">
        <v>-772</v>
      </c>
      <c r="C42" s="91" t="s">
        <v>97</v>
      </c>
      <c r="D42" s="12">
        <f t="shared" si="0"/>
        <v>-684</v>
      </c>
      <c r="E42" s="14"/>
      <c r="F42" s="14">
        <v>-684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21.75" customHeight="1">
      <c r="A43" s="132">
        <v>43417</v>
      </c>
      <c r="B43" s="75">
        <v>-245</v>
      </c>
      <c r="C43" s="91" t="s">
        <v>98</v>
      </c>
      <c r="D43" s="12">
        <f t="shared" si="0"/>
        <v>-245</v>
      </c>
      <c r="E43" s="14"/>
      <c r="F43" s="14">
        <v>-245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21.75" customHeight="1">
      <c r="A44" s="132">
        <v>43417</v>
      </c>
      <c r="B44" s="75">
        <v>-795</v>
      </c>
      <c r="C44" s="91" t="s">
        <v>99</v>
      </c>
      <c r="D44" s="12">
        <f t="shared" si="0"/>
        <v>-795</v>
      </c>
      <c r="E44" s="14"/>
      <c r="F44" s="14">
        <v>-795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21.75" customHeight="1">
      <c r="A45" s="132">
        <v>43417</v>
      </c>
      <c r="B45" s="75">
        <v>-722</v>
      </c>
      <c r="C45" s="91" t="s">
        <v>100</v>
      </c>
      <c r="D45" s="12">
        <f t="shared" si="0"/>
        <v>-722</v>
      </c>
      <c r="E45" s="14"/>
      <c r="F45" s="14">
        <v>-722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21.75" customHeight="1">
      <c r="A46" s="132">
        <v>43417</v>
      </c>
      <c r="B46" s="75">
        <v>-110</v>
      </c>
      <c r="C46" s="91" t="s">
        <v>101</v>
      </c>
      <c r="D46" s="12">
        <f t="shared" si="0"/>
        <v>-110</v>
      </c>
      <c r="E46" s="14"/>
      <c r="F46" s="14">
        <v>-110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21.75" customHeight="1">
      <c r="A47" s="132">
        <v>43417</v>
      </c>
      <c r="B47" s="75">
        <v>-235</v>
      </c>
      <c r="C47" s="91" t="s">
        <v>102</v>
      </c>
      <c r="D47" s="12">
        <f t="shared" si="0"/>
        <v>-235</v>
      </c>
      <c r="E47" s="14"/>
      <c r="F47" s="14">
        <v>-235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21.75" customHeight="1">
      <c r="A48" s="132">
        <v>43417</v>
      </c>
      <c r="B48" s="75">
        <v>-635</v>
      </c>
      <c r="C48" s="91" t="s">
        <v>103</v>
      </c>
      <c r="D48" s="12">
        <f t="shared" si="0"/>
        <v>-625</v>
      </c>
      <c r="E48" s="14"/>
      <c r="F48" s="14">
        <v>-625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21.75" customHeight="1">
      <c r="A49" s="132">
        <v>43417</v>
      </c>
      <c r="B49" s="75">
        <v>-186</v>
      </c>
      <c r="C49" s="91" t="s">
        <v>104</v>
      </c>
      <c r="D49" s="12">
        <f t="shared" si="0"/>
        <v>-186</v>
      </c>
      <c r="E49" s="14"/>
      <c r="F49" s="14">
        <v>-186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21.75" customHeight="1">
      <c r="A50" s="132">
        <v>43417</v>
      </c>
      <c r="B50" s="75">
        <v>-398</v>
      </c>
      <c r="C50" s="91" t="s">
        <v>105</v>
      </c>
      <c r="D50" s="12">
        <f t="shared" si="0"/>
        <v>-398</v>
      </c>
      <c r="E50" s="14"/>
      <c r="F50" s="14">
        <v>-398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21.75" customHeight="1">
      <c r="A51" s="132">
        <v>43417</v>
      </c>
      <c r="B51" s="75">
        <v>-1284</v>
      </c>
      <c r="C51" s="91" t="s">
        <v>106</v>
      </c>
      <c r="D51" s="12">
        <f t="shared" si="0"/>
        <v>-1284</v>
      </c>
      <c r="E51" s="14"/>
      <c r="F51" s="14">
        <v>-1284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21.75" customHeight="1">
      <c r="A52" s="132">
        <v>43417</v>
      </c>
      <c r="B52" s="75">
        <v>-264</v>
      </c>
      <c r="C52" s="91" t="s">
        <v>107</v>
      </c>
      <c r="D52" s="12">
        <f t="shared" si="0"/>
        <v>-264</v>
      </c>
      <c r="E52" s="14"/>
      <c r="F52" s="14">
        <v>-264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21.75" customHeight="1">
      <c r="A53" s="132">
        <v>43418</v>
      </c>
      <c r="B53" s="75">
        <v>-49</v>
      </c>
      <c r="C53" s="91" t="s">
        <v>88</v>
      </c>
      <c r="D53" s="12">
        <f t="shared" si="0"/>
        <v>-49</v>
      </c>
      <c r="E53" s="14"/>
      <c r="F53" s="14">
        <v>-49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21.75" customHeight="1">
      <c r="A54" s="132">
        <v>43416</v>
      </c>
      <c r="B54" s="75">
        <v>5970</v>
      </c>
      <c r="C54" s="91" t="s">
        <v>73</v>
      </c>
      <c r="D54" s="12">
        <f t="shared" si="0"/>
        <v>5970</v>
      </c>
      <c r="E54" s="14">
        <v>5970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21.75" customHeight="1">
      <c r="A55" s="132">
        <v>43417</v>
      </c>
      <c r="B55" s="75">
        <v>-5201</v>
      </c>
      <c r="C55" s="91" t="s">
        <v>108</v>
      </c>
      <c r="D55" s="12">
        <f t="shared" si="0"/>
        <v>-5201</v>
      </c>
      <c r="E55" s="14"/>
      <c r="F55" s="14">
        <v>-5201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21.75" customHeight="1">
      <c r="A56" s="134">
        <v>43416</v>
      </c>
      <c r="B56" s="83">
        <v>-5970</v>
      </c>
      <c r="C56" s="98" t="s">
        <v>109</v>
      </c>
      <c r="D56" s="97">
        <f t="shared" si="0"/>
        <v>-5970</v>
      </c>
      <c r="E56" s="96">
        <v>-5970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</row>
    <row r="57" spans="1:30" ht="21.75" customHeight="1">
      <c r="A57" s="132">
        <v>43417</v>
      </c>
      <c r="B57" s="75">
        <v>1492.5</v>
      </c>
      <c r="C57" s="91" t="s">
        <v>110</v>
      </c>
      <c r="D57" s="12">
        <f t="shared" si="0"/>
        <v>1492.5</v>
      </c>
      <c r="E57" s="14">
        <v>1492.5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21.75" customHeight="1">
      <c r="A58" s="132">
        <v>43417</v>
      </c>
      <c r="B58" s="75">
        <v>1492.5</v>
      </c>
      <c r="C58" s="91" t="s">
        <v>111</v>
      </c>
      <c r="D58" s="12">
        <f t="shared" si="0"/>
        <v>1492.5</v>
      </c>
      <c r="E58" s="14">
        <v>1492.5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21.75" customHeight="1">
      <c r="A59" s="134">
        <v>43417</v>
      </c>
      <c r="B59" s="83">
        <v>2985</v>
      </c>
      <c r="C59" s="98" t="s">
        <v>112</v>
      </c>
      <c r="D59" s="97">
        <f t="shared" si="0"/>
        <v>2985</v>
      </c>
      <c r="E59" s="96">
        <v>2985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</row>
    <row r="60" spans="1:30" ht="21.75" customHeight="1">
      <c r="A60" s="132">
        <v>43419</v>
      </c>
      <c r="B60" s="75">
        <v>5201</v>
      </c>
      <c r="C60" s="91" t="s">
        <v>113</v>
      </c>
      <c r="D60" s="12">
        <f t="shared" si="0"/>
        <v>5201</v>
      </c>
      <c r="E60" s="14">
        <v>5201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21.75" customHeight="1">
      <c r="A61" s="132">
        <v>43419</v>
      </c>
      <c r="B61" s="75">
        <v>-2740.8</v>
      </c>
      <c r="C61" s="91" t="s">
        <v>114</v>
      </c>
      <c r="D61" s="12">
        <f t="shared" si="0"/>
        <v>-2740.8</v>
      </c>
      <c r="E61" s="14"/>
      <c r="F61" s="14">
        <v>-2740.8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21.75" customHeight="1">
      <c r="A62" s="132">
        <v>43424</v>
      </c>
      <c r="B62" s="75">
        <v>-859</v>
      </c>
      <c r="C62" s="91" t="s">
        <v>115</v>
      </c>
      <c r="D62" s="12">
        <f t="shared" si="0"/>
        <v>-859</v>
      </c>
      <c r="E62" s="14"/>
      <c r="F62" s="14">
        <v>-859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21.75" customHeight="1">
      <c r="A63" s="132">
        <v>43430</v>
      </c>
      <c r="B63" s="75">
        <v>-265.97000000000003</v>
      </c>
      <c r="C63" s="91" t="s">
        <v>116</v>
      </c>
      <c r="D63" s="12">
        <f t="shared" si="0"/>
        <v>-265.97000000000003</v>
      </c>
      <c r="E63" s="14"/>
      <c r="F63" s="14">
        <v>-265.97000000000003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21.75" customHeight="1">
      <c r="A64" s="132">
        <v>43430</v>
      </c>
      <c r="B64" s="75">
        <v>-145.02000000000001</v>
      </c>
      <c r="C64" s="91" t="s">
        <v>117</v>
      </c>
      <c r="D64" s="12">
        <f t="shared" si="0"/>
        <v>-145.02000000000001</v>
      </c>
      <c r="E64" s="14"/>
      <c r="F64" s="14">
        <v>-145.02000000000001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21.75" customHeight="1">
      <c r="A65" s="132">
        <v>43432</v>
      </c>
      <c r="B65" s="75">
        <v>-294.08999999999997</v>
      </c>
      <c r="C65" s="91" t="s">
        <v>118</v>
      </c>
      <c r="D65" s="12">
        <f t="shared" si="0"/>
        <v>-294.08999999999997</v>
      </c>
      <c r="E65" s="14"/>
      <c r="F65" s="14">
        <v>-294.08999999999997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21.75" customHeight="1">
      <c r="A66" s="132">
        <v>43432</v>
      </c>
      <c r="B66" s="75">
        <v>-55.13</v>
      </c>
      <c r="C66" s="91" t="s">
        <v>119</v>
      </c>
      <c r="D66" s="12">
        <f t="shared" si="0"/>
        <v>-55.13</v>
      </c>
      <c r="E66" s="14"/>
      <c r="F66" s="14">
        <v>-55.13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21.75" customHeight="1">
      <c r="A67" s="132">
        <v>43439</v>
      </c>
      <c r="B67" s="75">
        <v>-1228</v>
      </c>
      <c r="C67" s="91" t="s">
        <v>120</v>
      </c>
      <c r="D67" s="12">
        <f t="shared" si="0"/>
        <v>-1228</v>
      </c>
      <c r="E67" s="14"/>
      <c r="F67" s="14">
        <v>-1228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21.75" customHeight="1">
      <c r="A68" s="132">
        <v>43439</v>
      </c>
      <c r="B68" s="75">
        <v>-966</v>
      </c>
      <c r="C68" s="91" t="s">
        <v>121</v>
      </c>
      <c r="D68" s="12">
        <f t="shared" si="0"/>
        <v>-966</v>
      </c>
      <c r="E68" s="14"/>
      <c r="F68" s="14">
        <v>-966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21.75" customHeight="1">
      <c r="A69" s="132">
        <v>43439</v>
      </c>
      <c r="B69" s="75">
        <v>-42.22</v>
      </c>
      <c r="C69" s="91" t="s">
        <v>122</v>
      </c>
      <c r="D69" s="12">
        <f t="shared" si="0"/>
        <v>-42.22</v>
      </c>
      <c r="E69" s="14"/>
      <c r="F69" s="14">
        <v>-42.22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21.75" customHeight="1">
      <c r="A70" s="132">
        <v>43444</v>
      </c>
      <c r="B70" s="75">
        <v>5379.5</v>
      </c>
      <c r="C70" s="91" t="s">
        <v>123</v>
      </c>
      <c r="D70" s="12">
        <f t="shared" si="0"/>
        <v>5379.5</v>
      </c>
      <c r="E70" s="14">
        <v>5379.5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21.75" customHeight="1">
      <c r="A71" s="132">
        <v>43444</v>
      </c>
      <c r="B71" s="75">
        <v>-5379.5</v>
      </c>
      <c r="C71" s="91" t="s">
        <v>124</v>
      </c>
      <c r="D71" s="12">
        <f t="shared" si="0"/>
        <v>-5379.5</v>
      </c>
      <c r="E71" s="14">
        <v>-5379.5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21.75" customHeight="1">
      <c r="A72" s="132">
        <v>43446</v>
      </c>
      <c r="B72" s="75">
        <v>-19.899999999999999</v>
      </c>
      <c r="C72" s="91" t="s">
        <v>125</v>
      </c>
      <c r="D72" s="12">
        <f t="shared" si="0"/>
        <v>-19.899999999999999</v>
      </c>
      <c r="E72" s="14"/>
      <c r="F72" s="14">
        <v>-19.899999999999999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21.75" customHeight="1">
      <c r="A73" s="132">
        <v>43448</v>
      </c>
      <c r="B73" s="75">
        <v>-530</v>
      </c>
      <c r="C73" s="91" t="s">
        <v>126</v>
      </c>
      <c r="D73" s="12">
        <f t="shared" si="0"/>
        <v>-530</v>
      </c>
      <c r="E73" s="14"/>
      <c r="F73" s="14">
        <v>-530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21.75" customHeight="1">
      <c r="A74" s="132">
        <v>43453</v>
      </c>
      <c r="B74" s="75">
        <v>-468.8</v>
      </c>
      <c r="C74" s="91" t="s">
        <v>127</v>
      </c>
      <c r="D74" s="12">
        <f t="shared" si="0"/>
        <v>-468.8</v>
      </c>
      <c r="E74" s="14"/>
      <c r="F74" s="14">
        <v>-468.8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21.75" customHeight="1">
      <c r="A75" s="132">
        <v>43458</v>
      </c>
      <c r="B75" s="75">
        <v>-1144</v>
      </c>
      <c r="C75" s="91" t="s">
        <v>128</v>
      </c>
      <c r="D75" s="12">
        <f t="shared" si="0"/>
        <v>-1144</v>
      </c>
      <c r="E75" s="14"/>
      <c r="F75" s="14">
        <v>-1144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21.75" customHeight="1">
      <c r="A76" s="132">
        <v>43455</v>
      </c>
      <c r="B76" s="75">
        <v>-129.32</v>
      </c>
      <c r="C76" s="91" t="s">
        <v>129</v>
      </c>
      <c r="D76" s="12">
        <f t="shared" si="0"/>
        <v>-129.32</v>
      </c>
      <c r="E76" s="14"/>
      <c r="F76" s="14">
        <v>-129.32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21.75" customHeight="1">
      <c r="A77" s="132">
        <v>43460</v>
      </c>
      <c r="B77" s="75">
        <v>-20.56</v>
      </c>
      <c r="C77" s="91" t="s">
        <v>130</v>
      </c>
      <c r="D77" s="12">
        <f t="shared" si="0"/>
        <v>-20.56</v>
      </c>
      <c r="E77" s="14"/>
      <c r="F77" s="14">
        <v>-20.56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21.75" customHeight="1">
      <c r="A78" s="132">
        <v>43463</v>
      </c>
      <c r="B78" s="75">
        <v>-2397</v>
      </c>
      <c r="C78" s="91" t="s">
        <v>131</v>
      </c>
      <c r="D78" s="12">
        <f t="shared" si="0"/>
        <v>-2397</v>
      </c>
      <c r="E78" s="14"/>
      <c r="F78" s="14">
        <v>-2397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21.75" customHeight="1">
      <c r="A79" s="132">
        <v>43472</v>
      </c>
      <c r="B79" s="75">
        <v>-4870.8</v>
      </c>
      <c r="C79" s="91" t="s">
        <v>132</v>
      </c>
      <c r="D79" s="12">
        <f t="shared" si="0"/>
        <v>-4870.8</v>
      </c>
      <c r="E79" s="14"/>
      <c r="F79" s="14">
        <v>-4870.8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21.75" customHeight="1">
      <c r="A80" s="132">
        <v>43472</v>
      </c>
      <c r="B80" s="75">
        <v>17524.93</v>
      </c>
      <c r="C80" s="91" t="s">
        <v>133</v>
      </c>
      <c r="D80" s="12">
        <f t="shared" si="0"/>
        <v>17524.93</v>
      </c>
      <c r="E80" s="14">
        <v>17524.93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21.75" customHeight="1">
      <c r="A81" s="132">
        <v>43473</v>
      </c>
      <c r="B81" s="75">
        <v>-138</v>
      </c>
      <c r="C81" s="91" t="s">
        <v>134</v>
      </c>
      <c r="D81" s="12">
        <f t="shared" si="0"/>
        <v>-138</v>
      </c>
      <c r="E81" s="14"/>
      <c r="F81" s="14">
        <v>-138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21.75" customHeight="1">
      <c r="A82" s="132">
        <v>43481</v>
      </c>
      <c r="B82" s="75">
        <v>-5424.5</v>
      </c>
      <c r="C82" s="91" t="s">
        <v>135</v>
      </c>
      <c r="D82" s="12">
        <f t="shared" si="0"/>
        <v>-5424.5</v>
      </c>
      <c r="E82" s="14"/>
      <c r="F82" s="14">
        <v>-5424.5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21.75" customHeight="1">
      <c r="A83" s="132">
        <v>43488</v>
      </c>
      <c r="B83" s="75">
        <v>-1333</v>
      </c>
      <c r="C83" s="91" t="s">
        <v>136</v>
      </c>
      <c r="D83" s="12">
        <f t="shared" si="0"/>
        <v>-1333</v>
      </c>
      <c r="E83" s="14"/>
      <c r="F83" s="14">
        <v>-1333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21.75" customHeight="1">
      <c r="A84" s="132">
        <v>43488</v>
      </c>
      <c r="B84" s="75">
        <v>-2830</v>
      </c>
      <c r="C84" s="91" t="s">
        <v>137</v>
      </c>
      <c r="D84" s="12">
        <f t="shared" si="0"/>
        <v>-2830</v>
      </c>
      <c r="E84" s="14"/>
      <c r="F84" s="14">
        <v>-2830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21.75" customHeight="1">
      <c r="A85" s="132">
        <v>43475</v>
      </c>
      <c r="B85" s="75">
        <v>-3366</v>
      </c>
      <c r="C85" s="91" t="s">
        <v>138</v>
      </c>
      <c r="D85" s="12">
        <f t="shared" si="0"/>
        <v>-3366</v>
      </c>
      <c r="E85" s="14"/>
      <c r="F85" s="14">
        <v>-3366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21.75" customHeight="1">
      <c r="A86" s="132">
        <v>43490</v>
      </c>
      <c r="B86" s="75">
        <v>-411</v>
      </c>
      <c r="C86" s="91" t="s">
        <v>139</v>
      </c>
      <c r="D86" s="12">
        <f t="shared" si="0"/>
        <v>-411</v>
      </c>
      <c r="E86" s="14"/>
      <c r="F86" s="14">
        <v>-411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21.75" customHeight="1">
      <c r="A87" s="132">
        <v>43490</v>
      </c>
      <c r="B87" s="75">
        <v>10517.5</v>
      </c>
      <c r="C87" s="91" t="s">
        <v>140</v>
      </c>
      <c r="D87" s="12">
        <f t="shared" si="0"/>
        <v>10517.5</v>
      </c>
      <c r="E87" s="14">
        <v>10517.5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21.75" customHeight="1">
      <c r="A88" s="132">
        <v>43493</v>
      </c>
      <c r="B88" s="75">
        <v>-2499</v>
      </c>
      <c r="C88" s="91" t="s">
        <v>141</v>
      </c>
      <c r="D88" s="12">
        <f t="shared" si="0"/>
        <v>-2499</v>
      </c>
      <c r="E88" s="14"/>
      <c r="F88" s="14">
        <v>-2499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21.75" customHeight="1">
      <c r="A89" s="132">
        <v>43494</v>
      </c>
      <c r="B89" s="75">
        <v>-314.89999999999998</v>
      </c>
      <c r="C89" s="91" t="s">
        <v>142</v>
      </c>
      <c r="D89" s="12">
        <f t="shared" si="0"/>
        <v>-314.89999999999998</v>
      </c>
      <c r="E89" s="14"/>
      <c r="F89" s="14">
        <v>-314.89999999999998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21.75" customHeight="1">
      <c r="A90" s="132">
        <v>43496</v>
      </c>
      <c r="B90" s="75">
        <v>-2099</v>
      </c>
      <c r="C90" s="91" t="s">
        <v>143</v>
      </c>
      <c r="D90" s="12">
        <f t="shared" si="0"/>
        <v>-2099</v>
      </c>
      <c r="E90" s="14"/>
      <c r="F90" s="14">
        <v>-2099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21.75" customHeight="1">
      <c r="A91" s="132">
        <v>43500</v>
      </c>
      <c r="B91" s="75">
        <v>-5397.5</v>
      </c>
      <c r="C91" s="91" t="s">
        <v>144</v>
      </c>
      <c r="D91" s="12">
        <f t="shared" si="0"/>
        <v>-5397.5</v>
      </c>
      <c r="E91" s="14"/>
      <c r="F91" s="14">
        <v>-5397.5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21.75" customHeight="1">
      <c r="A92" s="132">
        <v>43500</v>
      </c>
      <c r="B92" s="75">
        <v>10310.4</v>
      </c>
      <c r="C92" s="91" t="s">
        <v>140</v>
      </c>
      <c r="D92" s="12">
        <f t="shared" si="0"/>
        <v>10310.4</v>
      </c>
      <c r="E92" s="14">
        <v>10310.4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21.75" customHeight="1">
      <c r="A93" s="132">
        <v>43508</v>
      </c>
      <c r="B93" s="75">
        <v>-100</v>
      </c>
      <c r="C93" s="91" t="s">
        <v>145</v>
      </c>
      <c r="D93" s="12">
        <f t="shared" si="0"/>
        <v>-100</v>
      </c>
      <c r="E93" s="14"/>
      <c r="F93" s="14">
        <v>-100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21.75" customHeight="1">
      <c r="A94" s="132">
        <v>43508</v>
      </c>
      <c r="B94" s="75">
        <v>-172</v>
      </c>
      <c r="C94" s="91" t="s">
        <v>146</v>
      </c>
      <c r="D94" s="12">
        <f t="shared" si="0"/>
        <v>-172</v>
      </c>
      <c r="E94" s="14"/>
      <c r="F94" s="14">
        <v>-172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21.75" customHeight="1">
      <c r="A95" s="132">
        <v>43508</v>
      </c>
      <c r="B95" s="75">
        <v>-389</v>
      </c>
      <c r="C95" s="91" t="s">
        <v>147</v>
      </c>
      <c r="D95" s="12">
        <f t="shared" si="0"/>
        <v>-389</v>
      </c>
      <c r="E95" s="14"/>
      <c r="F95" s="14">
        <v>-389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21.75" customHeight="1">
      <c r="A96" s="132">
        <v>43514</v>
      </c>
      <c r="B96" s="75">
        <v>-500</v>
      </c>
      <c r="C96" s="91" t="s">
        <v>148</v>
      </c>
      <c r="D96" s="12">
        <f t="shared" si="0"/>
        <v>-500</v>
      </c>
      <c r="E96" s="14"/>
      <c r="F96" s="14">
        <v>-500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21.75" customHeight="1">
      <c r="A97" s="132">
        <v>43521</v>
      </c>
      <c r="B97" s="75">
        <v>-411</v>
      </c>
      <c r="C97" s="91" t="s">
        <v>149</v>
      </c>
      <c r="D97" s="12">
        <f t="shared" si="0"/>
        <v>-411</v>
      </c>
      <c r="E97" s="14">
        <v>126</v>
      </c>
      <c r="F97" s="14">
        <v>-537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21.75" customHeight="1">
      <c r="A98" s="132">
        <v>43521</v>
      </c>
      <c r="B98" s="75">
        <v>-382.5</v>
      </c>
      <c r="C98" s="91" t="s">
        <v>150</v>
      </c>
      <c r="D98" s="12">
        <f t="shared" si="0"/>
        <v>-382.5</v>
      </c>
      <c r="E98" s="14"/>
      <c r="F98" s="14">
        <v>-382.5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21.75" customHeight="1">
      <c r="A99" s="135">
        <v>43522</v>
      </c>
      <c r="B99" s="75">
        <v>-121</v>
      </c>
      <c r="C99" s="91" t="s">
        <v>151</v>
      </c>
      <c r="D99" s="12">
        <f t="shared" si="0"/>
        <v>-121</v>
      </c>
      <c r="E99" s="14"/>
      <c r="F99" s="14"/>
      <c r="G99" s="14"/>
      <c r="H99" s="14">
        <v>-121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21.75" customHeight="1">
      <c r="A100" s="132">
        <v>43529</v>
      </c>
      <c r="B100" s="75">
        <v>-66</v>
      </c>
      <c r="C100" s="91" t="s">
        <v>152</v>
      </c>
      <c r="D100" s="12">
        <f t="shared" si="0"/>
        <v>-66</v>
      </c>
      <c r="E100" s="14"/>
      <c r="F100" s="14">
        <v>-66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21.75" customHeight="1">
      <c r="A101" s="132">
        <v>43530</v>
      </c>
      <c r="B101" s="75">
        <v>-213.4</v>
      </c>
      <c r="C101" s="91" t="s">
        <v>153</v>
      </c>
      <c r="D101" s="12">
        <f t="shared" si="0"/>
        <v>-213.4</v>
      </c>
      <c r="E101" s="14"/>
      <c r="F101" s="14">
        <v>-213.4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21.75" customHeight="1">
      <c r="A102" s="132">
        <v>43536</v>
      </c>
      <c r="B102" s="75">
        <v>-48</v>
      </c>
      <c r="C102" s="91" t="s">
        <v>154</v>
      </c>
      <c r="D102" s="12">
        <f t="shared" si="0"/>
        <v>-48</v>
      </c>
      <c r="E102" s="14"/>
      <c r="F102" s="14">
        <v>-48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21.75" customHeight="1">
      <c r="A103" s="132">
        <v>43537</v>
      </c>
      <c r="B103" s="75">
        <v>-5459</v>
      </c>
      <c r="C103" s="91" t="s">
        <v>155</v>
      </c>
      <c r="D103" s="12">
        <f t="shared" si="0"/>
        <v>-5459</v>
      </c>
      <c r="E103" s="14"/>
      <c r="F103" s="14">
        <v>-5459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21.75" customHeight="1">
      <c r="A104" s="132">
        <v>43537</v>
      </c>
      <c r="B104" s="75">
        <v>7000</v>
      </c>
      <c r="C104" s="91" t="s">
        <v>140</v>
      </c>
      <c r="D104" s="12">
        <f t="shared" si="0"/>
        <v>7000</v>
      </c>
      <c r="E104" s="14">
        <v>7000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21.75" customHeight="1">
      <c r="A105" s="132">
        <v>43560</v>
      </c>
      <c r="B105" s="75">
        <v>-500</v>
      </c>
      <c r="C105" s="91" t="s">
        <v>156</v>
      </c>
      <c r="D105" s="12">
        <f t="shared" si="0"/>
        <v>-500</v>
      </c>
      <c r="E105" s="14"/>
      <c r="F105" s="14">
        <v>-500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21.75" customHeight="1">
      <c r="A106" s="133">
        <v>43565</v>
      </c>
      <c r="B106" s="75">
        <v>-5463.5</v>
      </c>
      <c r="C106" s="91" t="s">
        <v>157</v>
      </c>
      <c r="D106" s="12">
        <f t="shared" si="0"/>
        <v>-5463.5</v>
      </c>
      <c r="E106" s="14"/>
      <c r="F106" s="14">
        <v>-5463.5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21.75" customHeight="1">
      <c r="A107" s="133">
        <v>43565</v>
      </c>
      <c r="B107" s="75">
        <v>5463.5</v>
      </c>
      <c r="C107" s="91" t="s">
        <v>140</v>
      </c>
      <c r="D107" s="12">
        <f t="shared" si="0"/>
        <v>5463.5</v>
      </c>
      <c r="E107" s="14"/>
      <c r="F107" s="14">
        <v>5463.5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21.75" customHeight="1">
      <c r="A108" s="133">
        <v>43567</v>
      </c>
      <c r="B108" s="75">
        <v>-473</v>
      </c>
      <c r="C108" s="91" t="s">
        <v>158</v>
      </c>
      <c r="D108" s="12">
        <f t="shared" si="0"/>
        <v>-473</v>
      </c>
      <c r="E108" s="14"/>
      <c r="F108" s="14">
        <v>-473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21.75" customHeight="1">
      <c r="A109" s="133">
        <v>43567</v>
      </c>
      <c r="B109" s="75">
        <v>-432.04</v>
      </c>
      <c r="C109" s="91" t="s">
        <v>159</v>
      </c>
      <c r="D109" s="12">
        <f t="shared" si="0"/>
        <v>-432.04</v>
      </c>
      <c r="E109" s="14"/>
      <c r="F109" s="14">
        <v>-432.04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21.75" customHeight="1">
      <c r="A110" s="132">
        <v>43579</v>
      </c>
      <c r="B110" s="75">
        <v>-527</v>
      </c>
      <c r="C110" s="91" t="s">
        <v>120</v>
      </c>
      <c r="D110" s="12">
        <f t="shared" si="0"/>
        <v>-527</v>
      </c>
      <c r="E110" s="14"/>
      <c r="F110" s="14">
        <v>-527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21.75" customHeight="1">
      <c r="A111" s="132">
        <v>43579</v>
      </c>
      <c r="B111" s="75">
        <v>-500</v>
      </c>
      <c r="C111" s="91" t="s">
        <v>160</v>
      </c>
      <c r="D111" s="12">
        <f t="shared" si="0"/>
        <v>-500</v>
      </c>
      <c r="E111" s="14"/>
      <c r="F111" s="14">
        <v>-500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21.75" customHeight="1">
      <c r="A112" s="132">
        <v>43579</v>
      </c>
      <c r="B112" s="75">
        <v>3293</v>
      </c>
      <c r="C112" s="91" t="s">
        <v>140</v>
      </c>
      <c r="D112" s="12">
        <f t="shared" si="0"/>
        <v>3293</v>
      </c>
      <c r="E112" s="14">
        <v>3293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21.75" customHeight="1">
      <c r="A113" s="132">
        <v>43579</v>
      </c>
      <c r="B113" s="75">
        <v>-48</v>
      </c>
      <c r="C113" s="91" t="s">
        <v>161</v>
      </c>
      <c r="D113" s="12">
        <f t="shared" si="0"/>
        <v>-48</v>
      </c>
      <c r="E113" s="14"/>
      <c r="F113" s="14">
        <v>-48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21.75" customHeight="1">
      <c r="A114" s="132">
        <v>43579</v>
      </c>
      <c r="B114" s="75">
        <v>-480</v>
      </c>
      <c r="C114" s="91" t="s">
        <v>162</v>
      </c>
      <c r="D114" s="12">
        <f t="shared" si="0"/>
        <v>-480</v>
      </c>
      <c r="E114" s="14"/>
      <c r="F114" s="14">
        <v>-480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21.75" customHeight="1">
      <c r="A115" s="132">
        <v>43585</v>
      </c>
      <c r="B115" s="75">
        <v>-1500</v>
      </c>
      <c r="C115" s="91" t="s">
        <v>163</v>
      </c>
      <c r="D115" s="12">
        <f t="shared" si="0"/>
        <v>-1500</v>
      </c>
      <c r="E115" s="14"/>
      <c r="F115" s="14"/>
      <c r="G115" s="14">
        <v>-1500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21.75" customHeight="1">
      <c r="A116" s="132">
        <v>43585</v>
      </c>
      <c r="B116" s="75">
        <v>-1500</v>
      </c>
      <c r="C116" s="91" t="s">
        <v>164</v>
      </c>
      <c r="D116" s="12">
        <f t="shared" si="0"/>
        <v>-1500</v>
      </c>
      <c r="E116" s="14"/>
      <c r="F116" s="14"/>
      <c r="G116" s="14">
        <v>-1500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21.75" customHeight="1">
      <c r="A117" s="132">
        <v>43585</v>
      </c>
      <c r="B117" s="75">
        <v>-5658.5</v>
      </c>
      <c r="C117" s="91" t="s">
        <v>165</v>
      </c>
      <c r="D117" s="12">
        <f t="shared" si="0"/>
        <v>-5658.5</v>
      </c>
      <c r="E117" s="14"/>
      <c r="F117" s="14">
        <v>-5658.5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21.75" customHeight="1">
      <c r="A118" s="132">
        <v>43585</v>
      </c>
      <c r="B118" s="75">
        <v>9187</v>
      </c>
      <c r="C118" s="91" t="s">
        <v>140</v>
      </c>
      <c r="D118" s="12">
        <f t="shared" si="0"/>
        <v>9187</v>
      </c>
      <c r="E118" s="14">
        <v>9187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21.75" customHeight="1">
      <c r="A119" s="133">
        <v>43593</v>
      </c>
      <c r="B119" s="75">
        <v>-423.54</v>
      </c>
      <c r="C119" s="91" t="s">
        <v>166</v>
      </c>
      <c r="D119" s="12">
        <f t="shared" si="0"/>
        <v>-423.54</v>
      </c>
      <c r="E119" s="14"/>
      <c r="F119" s="14">
        <v>-423.54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21.75" customHeight="1">
      <c r="A120" s="132">
        <v>43602</v>
      </c>
      <c r="B120" s="75">
        <v>-42</v>
      </c>
      <c r="C120" s="91" t="s">
        <v>167</v>
      </c>
      <c r="D120" s="12">
        <f t="shared" si="0"/>
        <v>-42</v>
      </c>
      <c r="E120" s="14"/>
      <c r="F120" s="14">
        <v>-42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21.75" customHeight="1">
      <c r="A121" s="132">
        <v>43606</v>
      </c>
      <c r="B121" s="75">
        <v>-125.82</v>
      </c>
      <c r="C121" s="91" t="s">
        <v>168</v>
      </c>
      <c r="D121" s="12">
        <f t="shared" si="0"/>
        <v>-125.82</v>
      </c>
      <c r="E121" s="14"/>
      <c r="F121" s="14">
        <v>-125.82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21.75" customHeight="1">
      <c r="A122" s="132">
        <v>43606</v>
      </c>
      <c r="B122" s="75">
        <v>-1511</v>
      </c>
      <c r="C122" s="91" t="s">
        <v>169</v>
      </c>
      <c r="D122" s="12">
        <f t="shared" si="0"/>
        <v>-1380</v>
      </c>
      <c r="E122" s="14"/>
      <c r="F122" s="14">
        <v>-1380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21.75" customHeight="1">
      <c r="A123" s="132">
        <v>43609</v>
      </c>
      <c r="B123" s="75">
        <v>-500</v>
      </c>
      <c r="C123" s="91" t="s">
        <v>170</v>
      </c>
      <c r="D123" s="12">
        <f t="shared" si="0"/>
        <v>-500</v>
      </c>
      <c r="E123" s="14"/>
      <c r="F123" s="14">
        <v>-500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21.75" customHeight="1">
      <c r="A124" s="132">
        <v>43609</v>
      </c>
      <c r="B124" s="75">
        <v>2600</v>
      </c>
      <c r="C124" s="91" t="s">
        <v>140</v>
      </c>
      <c r="D124" s="12">
        <f t="shared" si="0"/>
        <v>2600</v>
      </c>
      <c r="E124" s="14">
        <v>2600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21.75" customHeight="1">
      <c r="A125" s="132">
        <v>43615</v>
      </c>
      <c r="B125" s="75">
        <v>-1380</v>
      </c>
      <c r="C125" s="91" t="s">
        <v>171</v>
      </c>
      <c r="D125" s="12">
        <f t="shared" si="0"/>
        <v>-1380</v>
      </c>
      <c r="E125" s="14"/>
      <c r="F125" s="14">
        <v>-1380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21.75" customHeight="1">
      <c r="A126" s="132">
        <v>43616</v>
      </c>
      <c r="B126" s="75">
        <v>-34</v>
      </c>
      <c r="C126" s="91" t="s">
        <v>172</v>
      </c>
      <c r="D126" s="12">
        <f t="shared" si="0"/>
        <v>-34</v>
      </c>
      <c r="E126" s="14"/>
      <c r="F126" s="14">
        <v>-34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21.75" customHeight="1">
      <c r="A127" s="132">
        <v>43616</v>
      </c>
      <c r="B127" s="75">
        <v>-42</v>
      </c>
      <c r="C127" s="91" t="s">
        <v>173</v>
      </c>
      <c r="D127" s="12">
        <f t="shared" si="0"/>
        <v>-42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>
        <v>-42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21.75" customHeight="1">
      <c r="A128" s="132">
        <v>43619</v>
      </c>
      <c r="B128" s="75">
        <v>-5672</v>
      </c>
      <c r="C128" s="91" t="s">
        <v>174</v>
      </c>
      <c r="D128" s="12">
        <f t="shared" si="0"/>
        <v>-5672</v>
      </c>
      <c r="E128" s="14"/>
      <c r="F128" s="14">
        <v>-5672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21.75" customHeight="1">
      <c r="A129" s="132">
        <v>43619</v>
      </c>
      <c r="B129" s="75">
        <v>-449</v>
      </c>
      <c r="C129" s="91" t="s">
        <v>175</v>
      </c>
      <c r="D129" s="12">
        <f t="shared" si="0"/>
        <v>-449</v>
      </c>
      <c r="E129" s="14"/>
      <c r="F129" s="14">
        <v>-449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21.75" customHeight="1">
      <c r="A130" s="132">
        <v>43620</v>
      </c>
      <c r="B130" s="75">
        <v>7580</v>
      </c>
      <c r="C130" s="91" t="s">
        <v>140</v>
      </c>
      <c r="D130" s="12">
        <f t="shared" si="0"/>
        <v>7580</v>
      </c>
      <c r="E130" s="14">
        <v>7580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21.75" customHeight="1">
      <c r="A131" s="132">
        <v>43622</v>
      </c>
      <c r="B131" s="75">
        <v>-886.7</v>
      </c>
      <c r="C131" s="91" t="s">
        <v>176</v>
      </c>
      <c r="D131" s="12">
        <f t="shared" si="0"/>
        <v>-886.7</v>
      </c>
      <c r="E131" s="14"/>
      <c r="F131" s="14">
        <v>-886.7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21.75" customHeight="1">
      <c r="A132" s="132">
        <v>43636</v>
      </c>
      <c r="B132" s="75">
        <v>-1000.6</v>
      </c>
      <c r="C132" s="91" t="s">
        <v>177</v>
      </c>
      <c r="D132" s="12">
        <f t="shared" si="0"/>
        <v>-1000.6</v>
      </c>
      <c r="E132" s="14"/>
      <c r="F132" s="14"/>
      <c r="G132" s="14"/>
      <c r="H132" s="14"/>
      <c r="I132" s="14"/>
      <c r="J132" s="14"/>
      <c r="K132" s="14"/>
      <c r="L132" s="14"/>
      <c r="M132" s="14">
        <v>-1000.6</v>
      </c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21.75" customHeight="1">
      <c r="A133" s="132">
        <v>43636</v>
      </c>
      <c r="B133" s="75">
        <v>2000</v>
      </c>
      <c r="C133" s="91" t="s">
        <v>140</v>
      </c>
      <c r="D133" s="12">
        <f t="shared" si="0"/>
        <v>2000</v>
      </c>
      <c r="E133" s="14">
        <v>2000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21.75" customHeight="1">
      <c r="A134" s="132">
        <v>43649</v>
      </c>
      <c r="B134" s="75">
        <v>-40</v>
      </c>
      <c r="C134" s="91" t="s">
        <v>178</v>
      </c>
      <c r="D134" s="12">
        <f t="shared" si="0"/>
        <v>-40</v>
      </c>
      <c r="E134" s="14"/>
      <c r="F134" s="14">
        <v>-40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21.75" customHeight="1">
      <c r="A135" s="132">
        <v>43649</v>
      </c>
      <c r="B135" s="75">
        <v>-5700.5</v>
      </c>
      <c r="C135" s="91" t="s">
        <v>179</v>
      </c>
      <c r="D135" s="12">
        <f t="shared" si="0"/>
        <v>-5700.5</v>
      </c>
      <c r="E135" s="14"/>
      <c r="F135" s="14">
        <v>-5700.5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21.75" customHeight="1">
      <c r="A136" s="132">
        <v>43649</v>
      </c>
      <c r="B136" s="75">
        <v>6000</v>
      </c>
      <c r="C136" s="91" t="s">
        <v>140</v>
      </c>
      <c r="D136" s="12">
        <f t="shared" si="0"/>
        <v>6000</v>
      </c>
      <c r="E136" s="14">
        <v>6000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21.75" customHeight="1">
      <c r="A137" s="132">
        <v>43649</v>
      </c>
      <c r="B137" s="75">
        <v>-314</v>
      </c>
      <c r="C137" s="91" t="s">
        <v>180</v>
      </c>
      <c r="D137" s="12">
        <f t="shared" si="0"/>
        <v>-314</v>
      </c>
      <c r="E137" s="14"/>
      <c r="F137" s="14">
        <v>-314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21.75" customHeight="1">
      <c r="A138" s="132">
        <v>43655</v>
      </c>
      <c r="B138" s="75">
        <v>-653</v>
      </c>
      <c r="C138" s="91" t="s">
        <v>181</v>
      </c>
      <c r="D138" s="12">
        <f t="shared" si="0"/>
        <v>-653</v>
      </c>
      <c r="E138" s="14"/>
      <c r="F138" s="14">
        <v>-653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21.75" customHeight="1">
      <c r="A139" s="135">
        <v>43658</v>
      </c>
      <c r="B139" s="75">
        <v>-410</v>
      </c>
      <c r="C139" s="91" t="s">
        <v>182</v>
      </c>
      <c r="D139" s="12">
        <f t="shared" si="0"/>
        <v>-410</v>
      </c>
      <c r="E139" s="14"/>
      <c r="F139" s="14">
        <v>-410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21.75" customHeight="1">
      <c r="A140" s="132">
        <v>43675</v>
      </c>
      <c r="B140" s="75">
        <v>-500</v>
      </c>
      <c r="C140" s="91" t="s">
        <v>183</v>
      </c>
      <c r="D140" s="12">
        <f t="shared" si="0"/>
        <v>-500</v>
      </c>
      <c r="E140" s="14"/>
      <c r="F140" s="14">
        <v>-500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21.75" customHeight="1">
      <c r="A141" s="132">
        <v>43675</v>
      </c>
      <c r="B141" s="75">
        <v>-500</v>
      </c>
      <c r="C141" s="91" t="s">
        <v>184</v>
      </c>
      <c r="D141" s="12">
        <f t="shared" si="0"/>
        <v>-500</v>
      </c>
      <c r="E141" s="14"/>
      <c r="F141" s="14">
        <v>-500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21.75" customHeight="1">
      <c r="A142" s="132">
        <v>43675</v>
      </c>
      <c r="B142" s="75">
        <v>-38</v>
      </c>
      <c r="C142" s="91" t="s">
        <v>185</v>
      </c>
      <c r="D142" s="12">
        <f t="shared" si="0"/>
        <v>-38</v>
      </c>
      <c r="E142" s="14"/>
      <c r="F142" s="14">
        <v>-38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21.75" customHeight="1">
      <c r="A143" s="132">
        <v>43675</v>
      </c>
      <c r="B143" s="75">
        <v>2042</v>
      </c>
      <c r="C143" s="91" t="s">
        <v>140</v>
      </c>
      <c r="D143" s="12">
        <f t="shared" si="0"/>
        <v>2042</v>
      </c>
      <c r="E143" s="136">
        <v>2042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21.75" customHeight="1">
      <c r="A144" s="132">
        <v>43678</v>
      </c>
      <c r="B144" s="75">
        <v>-695</v>
      </c>
      <c r="C144" s="91" t="s">
        <v>186</v>
      </c>
      <c r="D144" s="12">
        <f t="shared" si="0"/>
        <v>-695</v>
      </c>
      <c r="E144" s="14"/>
      <c r="F144" s="14">
        <v>-695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21.75" customHeight="1">
      <c r="A145" s="132">
        <v>43679</v>
      </c>
      <c r="B145" s="75">
        <v>-30.5</v>
      </c>
      <c r="C145" s="91" t="s">
        <v>187</v>
      </c>
      <c r="D145" s="12">
        <f t="shared" si="0"/>
        <v>-30.5</v>
      </c>
      <c r="E145" s="14"/>
      <c r="F145" s="14">
        <v>-30.5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21.75" customHeight="1">
      <c r="A146" s="132">
        <v>43679</v>
      </c>
      <c r="B146" s="75">
        <v>-5717</v>
      </c>
      <c r="C146" s="91" t="s">
        <v>188</v>
      </c>
      <c r="D146" s="12">
        <f t="shared" si="0"/>
        <v>-5717</v>
      </c>
      <c r="E146" s="14"/>
      <c r="F146" s="14">
        <v>-5717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21.75" customHeight="1">
      <c r="A147" s="132">
        <v>43679</v>
      </c>
      <c r="B147" s="75">
        <v>6443</v>
      </c>
      <c r="C147" s="91" t="s">
        <v>140</v>
      </c>
      <c r="D147" s="12">
        <f t="shared" si="0"/>
        <v>6443</v>
      </c>
      <c r="E147" s="14">
        <v>6443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21.75" customHeight="1">
      <c r="A148" s="132">
        <v>43685</v>
      </c>
      <c r="B148" s="75">
        <v>-133</v>
      </c>
      <c r="C148" s="91" t="s">
        <v>189</v>
      </c>
      <c r="D148" s="12">
        <f t="shared" si="0"/>
        <v>-133</v>
      </c>
      <c r="E148" s="14"/>
      <c r="F148" s="14">
        <v>-133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21.75" customHeight="1">
      <c r="A149" s="132">
        <v>43693</v>
      </c>
      <c r="B149" s="75">
        <v>-104</v>
      </c>
      <c r="C149" s="91" t="s">
        <v>190</v>
      </c>
      <c r="D149" s="12">
        <f t="shared" si="0"/>
        <v>-104</v>
      </c>
      <c r="E149" s="14"/>
      <c r="F149" s="14">
        <v>-104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21.75" customHeight="1">
      <c r="A150" s="132">
        <v>43693</v>
      </c>
      <c r="B150" s="75">
        <v>-679</v>
      </c>
      <c r="C150" s="91" t="s">
        <v>191</v>
      </c>
      <c r="D150" s="12">
        <f t="shared" si="0"/>
        <v>-679</v>
      </c>
      <c r="E150" s="14"/>
      <c r="F150" s="14">
        <v>-679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21.75" customHeight="1">
      <c r="A151" s="132">
        <v>43699</v>
      </c>
      <c r="B151" s="75">
        <v>-500</v>
      </c>
      <c r="C151" s="91" t="s">
        <v>192</v>
      </c>
      <c r="D151" s="12">
        <f t="shared" si="0"/>
        <v>-500</v>
      </c>
      <c r="E151" s="14"/>
      <c r="F151" s="14">
        <v>-500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21.75" customHeight="1">
      <c r="A152" s="132">
        <v>43700</v>
      </c>
      <c r="B152" s="75">
        <v>1416</v>
      </c>
      <c r="C152" s="91" t="s">
        <v>140</v>
      </c>
      <c r="D152" s="12">
        <f t="shared" si="0"/>
        <v>1416</v>
      </c>
      <c r="E152" s="14">
        <v>1416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21.75" customHeight="1">
      <c r="A153" s="132">
        <v>43704</v>
      </c>
      <c r="B153" s="75">
        <v>-67.5</v>
      </c>
      <c r="C153" s="91" t="s">
        <v>193</v>
      </c>
      <c r="D153" s="12">
        <f t="shared" si="0"/>
        <v>-67.5</v>
      </c>
      <c r="E153" s="14"/>
      <c r="F153" s="14">
        <v>-67.5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21.75" customHeight="1">
      <c r="A154" s="132">
        <v>43711</v>
      </c>
      <c r="B154" s="75">
        <v>-154</v>
      </c>
      <c r="C154" s="91" t="s">
        <v>194</v>
      </c>
      <c r="D154" s="12">
        <f t="shared" si="0"/>
        <v>-154</v>
      </c>
      <c r="E154" s="14"/>
      <c r="F154" s="14">
        <v>-154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21.75" customHeight="1">
      <c r="A155" s="132">
        <v>43711</v>
      </c>
      <c r="B155" s="75">
        <v>-739</v>
      </c>
      <c r="C155" s="91" t="s">
        <v>195</v>
      </c>
      <c r="D155" s="12">
        <f t="shared" si="0"/>
        <v>-739</v>
      </c>
      <c r="E155" s="14"/>
      <c r="F155" s="14">
        <v>-739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21.75" customHeight="1">
      <c r="A156" s="132">
        <v>43711</v>
      </c>
      <c r="B156" s="75">
        <v>-442.4</v>
      </c>
      <c r="C156" s="91" t="s">
        <v>196</v>
      </c>
      <c r="D156" s="12">
        <f t="shared" si="0"/>
        <v>-442.4</v>
      </c>
      <c r="E156" s="14"/>
      <c r="F156" s="14">
        <v>-442.4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21.75" customHeight="1">
      <c r="A157" s="132">
        <v>43717</v>
      </c>
      <c r="B157" s="75">
        <v>-131.44</v>
      </c>
      <c r="C157" s="91" t="s">
        <v>197</v>
      </c>
      <c r="D157" s="12">
        <f t="shared" si="0"/>
        <v>-131.44</v>
      </c>
      <c r="E157" s="14"/>
      <c r="F157" s="14">
        <v>-131.44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21.75" customHeight="1">
      <c r="A158" s="132">
        <v>43720</v>
      </c>
      <c r="B158" s="75">
        <v>-45</v>
      </c>
      <c r="C158" s="91" t="s">
        <v>198</v>
      </c>
      <c r="D158" s="12">
        <f t="shared" si="0"/>
        <v>-45</v>
      </c>
      <c r="E158" s="14"/>
      <c r="F158" s="14">
        <v>-45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21.75" customHeight="1">
      <c r="A159" s="132">
        <v>43725</v>
      </c>
      <c r="B159" s="75">
        <v>-60.5</v>
      </c>
      <c r="C159" s="91" t="s">
        <v>199</v>
      </c>
      <c r="D159" s="12">
        <f t="shared" si="0"/>
        <v>-60.5</v>
      </c>
      <c r="E159" s="14"/>
      <c r="F159" s="14">
        <v>-60.5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21.75" customHeight="1">
      <c r="A160" s="132">
        <v>43725</v>
      </c>
      <c r="B160" s="75">
        <v>1639</v>
      </c>
      <c r="C160" s="91" t="s">
        <v>140</v>
      </c>
      <c r="D160" s="12">
        <f t="shared" si="0"/>
        <v>1639</v>
      </c>
      <c r="E160" s="14">
        <v>1639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21.75" customHeight="1">
      <c r="A161" s="132">
        <v>43728</v>
      </c>
      <c r="B161" s="75">
        <v>-219.9</v>
      </c>
      <c r="C161" s="91" t="s">
        <v>200</v>
      </c>
      <c r="D161" s="12">
        <f t="shared" si="0"/>
        <v>-219.9</v>
      </c>
      <c r="E161" s="14"/>
      <c r="F161" s="14">
        <v>-219.9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21.75" customHeight="1">
      <c r="A162" s="132">
        <v>43732</v>
      </c>
      <c r="B162" s="75">
        <v>-192</v>
      </c>
      <c r="C162" s="91" t="s">
        <v>201</v>
      </c>
      <c r="D162" s="12">
        <f t="shared" si="0"/>
        <v>-192</v>
      </c>
      <c r="E162" s="14"/>
      <c r="F162" s="14">
        <v>-192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21.75" customHeight="1">
      <c r="A163" s="132">
        <v>43732</v>
      </c>
      <c r="B163" s="75">
        <v>-131.44</v>
      </c>
      <c r="C163" s="91" t="s">
        <v>202</v>
      </c>
      <c r="D163" s="12">
        <f t="shared" si="0"/>
        <v>-131.44</v>
      </c>
      <c r="E163" s="14"/>
      <c r="F163" s="14"/>
      <c r="G163" s="14">
        <v>-131.44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21.75" customHeight="1">
      <c r="A164" s="132">
        <v>43732</v>
      </c>
      <c r="B164" s="75">
        <v>-455</v>
      </c>
      <c r="C164" s="91" t="s">
        <v>203</v>
      </c>
      <c r="D164" s="12">
        <f t="shared" si="0"/>
        <v>-455</v>
      </c>
      <c r="E164" s="14"/>
      <c r="F164" s="14">
        <v>-455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21.75" customHeight="1">
      <c r="A165" s="132">
        <v>43735</v>
      </c>
      <c r="B165" s="75">
        <v>-250</v>
      </c>
      <c r="C165" s="91" t="s">
        <v>204</v>
      </c>
      <c r="D165" s="12">
        <f t="shared" si="0"/>
        <v>-250</v>
      </c>
      <c r="E165" s="14"/>
      <c r="F165" s="14">
        <v>-250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21.75" customHeight="1">
      <c r="A166" s="132">
        <v>43746</v>
      </c>
      <c r="B166" s="75">
        <v>-690</v>
      </c>
      <c r="C166" s="91" t="s">
        <v>191</v>
      </c>
      <c r="D166" s="12">
        <f t="shared" si="0"/>
        <v>-690</v>
      </c>
      <c r="E166" s="14"/>
      <c r="F166" s="14">
        <v>-690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21.75" customHeight="1">
      <c r="A167" s="132">
        <v>43748</v>
      </c>
      <c r="B167" s="75">
        <v>1940</v>
      </c>
      <c r="C167" s="91" t="s">
        <v>140</v>
      </c>
      <c r="D167" s="12">
        <f t="shared" si="0"/>
        <v>1940</v>
      </c>
      <c r="E167" s="14">
        <v>1940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21.75" customHeight="1">
      <c r="A168" s="132">
        <v>43748</v>
      </c>
      <c r="B168" s="75">
        <v>1940</v>
      </c>
      <c r="C168" s="91" t="s">
        <v>205</v>
      </c>
      <c r="D168" s="12">
        <f t="shared" si="0"/>
        <v>1940</v>
      </c>
      <c r="E168" s="14">
        <v>1940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21.75" customHeight="1">
      <c r="A169" s="132">
        <v>43749</v>
      </c>
      <c r="B169" s="75">
        <v>-56.5</v>
      </c>
      <c r="C169" s="91" t="s">
        <v>206</v>
      </c>
      <c r="D169" s="12">
        <f t="shared" si="0"/>
        <v>-56.5</v>
      </c>
      <c r="E169" s="14"/>
      <c r="F169" s="14">
        <v>-56.5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21.75" customHeight="1">
      <c r="A170" s="132">
        <v>43749</v>
      </c>
      <c r="B170" s="75">
        <v>-61</v>
      </c>
      <c r="C170" s="91" t="s">
        <v>206</v>
      </c>
      <c r="D170" s="12">
        <f t="shared" si="0"/>
        <v>-61</v>
      </c>
      <c r="E170" s="14"/>
      <c r="F170" s="14">
        <v>-61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21.75" customHeight="1">
      <c r="A171" s="132">
        <v>43749</v>
      </c>
      <c r="B171" s="75">
        <v>-280</v>
      </c>
      <c r="C171" s="91" t="s">
        <v>203</v>
      </c>
      <c r="D171" s="12">
        <f t="shared" si="0"/>
        <v>-280</v>
      </c>
      <c r="E171" s="14"/>
      <c r="F171" s="14">
        <v>-280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21.75" customHeight="1">
      <c r="A172" s="132">
        <v>43749</v>
      </c>
      <c r="B172" s="75">
        <v>-538.6</v>
      </c>
      <c r="C172" s="91" t="s">
        <v>207</v>
      </c>
      <c r="D172" s="12">
        <f t="shared" si="0"/>
        <v>-538.6</v>
      </c>
      <c r="E172" s="14"/>
      <c r="F172" s="14">
        <v>-538.6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21.75" customHeight="1">
      <c r="A173" s="132">
        <v>43754</v>
      </c>
      <c r="B173" s="75">
        <v>-64</v>
      </c>
      <c r="C173" s="91" t="s">
        <v>208</v>
      </c>
      <c r="D173" s="12">
        <f t="shared" si="0"/>
        <v>-64</v>
      </c>
      <c r="E173" s="14"/>
      <c r="F173" s="14">
        <v>-64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21.75" customHeight="1">
      <c r="A174" s="133">
        <v>43766</v>
      </c>
      <c r="B174" s="75">
        <v>-500</v>
      </c>
      <c r="C174" s="91" t="s">
        <v>209</v>
      </c>
      <c r="D174" s="12">
        <f t="shared" si="0"/>
        <v>-500</v>
      </c>
      <c r="E174" s="14"/>
      <c r="F174" s="14">
        <v>-500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21.75" customHeight="1">
      <c r="A175" s="133">
        <v>43766</v>
      </c>
      <c r="B175" s="75">
        <v>-500</v>
      </c>
      <c r="C175" s="91" t="s">
        <v>210</v>
      </c>
      <c r="D175" s="12">
        <f t="shared" si="0"/>
        <v>-500</v>
      </c>
      <c r="E175" s="14"/>
      <c r="F175" s="14">
        <v>-500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21.75" customHeight="1">
      <c r="A176" s="132">
        <v>43781</v>
      </c>
      <c r="B176" s="75">
        <v>-334</v>
      </c>
      <c r="C176" s="91" t="s">
        <v>203</v>
      </c>
      <c r="D176" s="12">
        <f t="shared" si="0"/>
        <v>-334</v>
      </c>
      <c r="E176" s="14"/>
      <c r="F176" s="14">
        <v>-334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21.75" customHeight="1">
      <c r="A177" s="133">
        <v>43788</v>
      </c>
      <c r="B177" s="75">
        <v>-270</v>
      </c>
      <c r="C177" s="91" t="s">
        <v>211</v>
      </c>
      <c r="D177" s="12">
        <f t="shared" si="0"/>
        <v>-270</v>
      </c>
      <c r="E177" s="14"/>
      <c r="F177" s="14">
        <v>-270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21.75" customHeight="1">
      <c r="A178" s="133">
        <v>43788</v>
      </c>
      <c r="B178" s="75">
        <v>-356</v>
      </c>
      <c r="C178" s="91" t="s">
        <v>212</v>
      </c>
      <c r="D178" s="12">
        <f t="shared" si="0"/>
        <v>-356</v>
      </c>
      <c r="E178" s="14"/>
      <c r="F178" s="14">
        <v>-356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21.75" customHeight="1">
      <c r="A179" s="133">
        <v>43790</v>
      </c>
      <c r="B179" s="75">
        <v>-897</v>
      </c>
      <c r="C179" s="91" t="s">
        <v>203</v>
      </c>
      <c r="D179" s="12">
        <f t="shared" si="0"/>
        <v>-897</v>
      </c>
      <c r="E179" s="14"/>
      <c r="F179" s="14">
        <v>-897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21.75" customHeight="1">
      <c r="A180" s="133">
        <v>43791</v>
      </c>
      <c r="B180" s="75">
        <v>-360</v>
      </c>
      <c r="C180" s="91" t="s">
        <v>213</v>
      </c>
      <c r="D180" s="12">
        <f t="shared" si="0"/>
        <v>-360</v>
      </c>
      <c r="E180" s="14"/>
      <c r="F180" s="14">
        <v>-360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21.75" customHeight="1">
      <c r="A181" s="133">
        <v>43798</v>
      </c>
      <c r="B181" s="75">
        <v>2000</v>
      </c>
      <c r="C181" s="91" t="s">
        <v>140</v>
      </c>
      <c r="D181" s="12">
        <f t="shared" si="0"/>
        <v>2000</v>
      </c>
      <c r="E181" s="14">
        <v>2000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21.75" customHeight="1">
      <c r="A182" s="133">
        <v>43801</v>
      </c>
      <c r="B182" s="75">
        <v>-343</v>
      </c>
      <c r="C182" s="91" t="s">
        <v>203</v>
      </c>
      <c r="D182" s="12">
        <f t="shared" si="0"/>
        <v>-343</v>
      </c>
      <c r="E182" s="14"/>
      <c r="F182" s="14">
        <v>-343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21.75" customHeight="1">
      <c r="A183" s="133">
        <v>43803</v>
      </c>
      <c r="B183" s="75">
        <v>-60</v>
      </c>
      <c r="C183" s="91" t="s">
        <v>214</v>
      </c>
      <c r="D183" s="12">
        <f t="shared" si="0"/>
        <v>-60</v>
      </c>
      <c r="E183" s="14"/>
      <c r="F183" s="14">
        <v>-60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21.75" customHeight="1">
      <c r="A184" s="133">
        <v>43804</v>
      </c>
      <c r="B184" s="75">
        <v>-101</v>
      </c>
      <c r="C184" s="91" t="s">
        <v>212</v>
      </c>
      <c r="D184" s="12">
        <f t="shared" si="0"/>
        <v>-101</v>
      </c>
      <c r="E184" s="14"/>
      <c r="F184" s="14">
        <v>-101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21.75" customHeight="1">
      <c r="A185" s="133">
        <v>43804</v>
      </c>
      <c r="B185" s="75">
        <v>-232</v>
      </c>
      <c r="C185" s="91" t="s">
        <v>215</v>
      </c>
      <c r="D185" s="12">
        <f t="shared" si="0"/>
        <v>-232</v>
      </c>
      <c r="E185" s="14"/>
      <c r="F185" s="14">
        <v>-232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21.75" customHeight="1">
      <c r="A186" s="133">
        <v>43815</v>
      </c>
      <c r="B186" s="75">
        <v>-1700</v>
      </c>
      <c r="C186" s="91" t="s">
        <v>216</v>
      </c>
      <c r="D186" s="12">
        <f t="shared" si="0"/>
        <v>-1700</v>
      </c>
      <c r="E186" s="14"/>
      <c r="F186" s="14"/>
      <c r="G186" s="14"/>
      <c r="H186" s="14"/>
      <c r="I186" s="14">
        <v>-1700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21.75" customHeight="1">
      <c r="A187" s="133">
        <v>43818</v>
      </c>
      <c r="B187" s="75">
        <v>-948</v>
      </c>
      <c r="C187" s="91" t="s">
        <v>81</v>
      </c>
      <c r="D187" s="12">
        <f t="shared" si="0"/>
        <v>-948</v>
      </c>
      <c r="E187" s="14"/>
      <c r="F187" s="14">
        <v>-948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21.75" customHeight="1">
      <c r="A188" s="133">
        <v>43817</v>
      </c>
      <c r="B188" s="75">
        <v>-1089</v>
      </c>
      <c r="C188" s="91" t="s">
        <v>128</v>
      </c>
      <c r="D188" s="12">
        <f t="shared" si="0"/>
        <v>-1089</v>
      </c>
      <c r="E188" s="14"/>
      <c r="F188" s="14">
        <v>-1089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21.75" customHeight="1">
      <c r="A189" s="133">
        <v>43819</v>
      </c>
      <c r="B189" s="75">
        <v>4700</v>
      </c>
      <c r="C189" s="91" t="s">
        <v>140</v>
      </c>
      <c r="D189" s="12">
        <f t="shared" si="0"/>
        <v>4700</v>
      </c>
      <c r="E189" s="14"/>
      <c r="F189" s="14">
        <v>4700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21.75" customHeight="1">
      <c r="A190" s="133">
        <v>43826</v>
      </c>
      <c r="B190" s="75">
        <v>-500</v>
      </c>
      <c r="C190" s="91" t="s">
        <v>217</v>
      </c>
      <c r="D190" s="12">
        <f t="shared" si="0"/>
        <v>-500</v>
      </c>
      <c r="E190" s="14"/>
      <c r="F190" s="14">
        <v>-500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21.75" customHeight="1">
      <c r="A191" s="133">
        <v>43829</v>
      </c>
      <c r="B191" s="75">
        <v>-48</v>
      </c>
      <c r="C191" s="91" t="s">
        <v>212</v>
      </c>
      <c r="D191" s="12">
        <f t="shared" si="0"/>
        <v>-48</v>
      </c>
      <c r="E191" s="14"/>
      <c r="F191" s="14">
        <v>-48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21.75" customHeight="1">
      <c r="A192" s="132">
        <v>43860</v>
      </c>
      <c r="B192" s="75">
        <v>-757</v>
      </c>
      <c r="C192" s="91" t="s">
        <v>218</v>
      </c>
      <c r="D192" s="12">
        <f t="shared" si="0"/>
        <v>-757</v>
      </c>
      <c r="E192" s="14"/>
      <c r="F192" s="14">
        <v>-757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21.75" customHeight="1">
      <c r="A193" s="132">
        <v>43860</v>
      </c>
      <c r="B193" s="75">
        <v>757</v>
      </c>
      <c r="C193" s="91" t="s">
        <v>140</v>
      </c>
      <c r="D193" s="12">
        <f t="shared" si="0"/>
        <v>757</v>
      </c>
      <c r="E193" s="14"/>
      <c r="F193" s="14">
        <v>757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21.75" customHeight="1">
      <c r="A194" s="132">
        <v>43860</v>
      </c>
      <c r="B194" s="75">
        <v>1000</v>
      </c>
      <c r="C194" s="91" t="s">
        <v>140</v>
      </c>
      <c r="D194" s="12">
        <f t="shared" si="0"/>
        <v>1000</v>
      </c>
      <c r="E194" s="14"/>
      <c r="F194" s="14">
        <v>1000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21.75" customHeight="1">
      <c r="A195" s="132">
        <v>43860</v>
      </c>
      <c r="B195" s="75">
        <v>-200</v>
      </c>
      <c r="C195" s="91" t="s">
        <v>219</v>
      </c>
      <c r="D195" s="12">
        <f t="shared" si="0"/>
        <v>-200</v>
      </c>
      <c r="E195" s="14"/>
      <c r="F195" s="14">
        <v>-200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21.75" customHeight="1">
      <c r="A196" s="132">
        <v>43879</v>
      </c>
      <c r="B196" s="75">
        <v>-130</v>
      </c>
      <c r="C196" s="91" t="s">
        <v>220</v>
      </c>
      <c r="D196" s="12">
        <f t="shared" si="0"/>
        <v>-130</v>
      </c>
      <c r="E196" s="14"/>
      <c r="F196" s="14">
        <v>-130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21.75" customHeight="1">
      <c r="A197" s="132"/>
      <c r="B197" s="75"/>
      <c r="C197" s="91"/>
      <c r="D197" s="12">
        <f t="shared" si="0"/>
        <v>0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21.75" customHeight="1">
      <c r="A198" s="132"/>
      <c r="B198" s="75"/>
      <c r="C198" s="91"/>
      <c r="D198" s="12">
        <f t="shared" si="0"/>
        <v>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21.75" customHeight="1">
      <c r="A199" s="132"/>
      <c r="B199" s="75"/>
      <c r="C199" s="91"/>
      <c r="D199" s="12">
        <f t="shared" si="0"/>
        <v>0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21.75" customHeight="1">
      <c r="A200" s="132"/>
      <c r="B200" s="75"/>
      <c r="C200" s="91"/>
      <c r="D200" s="12">
        <f t="shared" si="0"/>
        <v>0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21.75" customHeight="1">
      <c r="A201" s="132"/>
      <c r="B201" s="75"/>
      <c r="C201" s="91"/>
      <c r="D201" s="12">
        <f t="shared" si="0"/>
        <v>0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21.75" customHeight="1">
      <c r="A202" s="132"/>
      <c r="B202" s="75"/>
      <c r="C202" s="91"/>
      <c r="D202" s="12">
        <f t="shared" si="0"/>
        <v>0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21.75" customHeight="1">
      <c r="A203" s="132"/>
      <c r="B203" s="75"/>
      <c r="C203" s="91"/>
      <c r="D203" s="12">
        <f t="shared" si="0"/>
        <v>0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21.75" customHeight="1">
      <c r="A204" s="132"/>
      <c r="B204" s="75"/>
      <c r="C204" s="91"/>
      <c r="D204" s="12">
        <f t="shared" si="0"/>
        <v>0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21.75" customHeight="1">
      <c r="A205" s="132"/>
      <c r="B205" s="75"/>
      <c r="C205" s="91"/>
      <c r="D205" s="12">
        <f t="shared" si="0"/>
        <v>0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21.75" customHeight="1">
      <c r="A206" s="132"/>
      <c r="B206" s="75"/>
      <c r="C206" s="91"/>
      <c r="D206" s="12">
        <f t="shared" si="0"/>
        <v>0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21.75" customHeight="1">
      <c r="A207" s="132"/>
      <c r="B207" s="75"/>
      <c r="C207" s="91"/>
      <c r="D207" s="12">
        <f t="shared" si="0"/>
        <v>0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21.75" customHeight="1">
      <c r="A208" s="132"/>
      <c r="B208" s="75"/>
      <c r="C208" s="91"/>
      <c r="D208" s="12">
        <f t="shared" si="0"/>
        <v>0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21.75" customHeight="1">
      <c r="A209" s="132"/>
      <c r="B209" s="75"/>
      <c r="C209" s="91"/>
      <c r="D209" s="12">
        <f t="shared" si="0"/>
        <v>0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21.75" customHeight="1">
      <c r="A210" s="132"/>
      <c r="B210" s="75"/>
      <c r="C210" s="91"/>
      <c r="D210" s="12">
        <f t="shared" si="0"/>
        <v>0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21.75" customHeight="1">
      <c r="A211" s="132"/>
      <c r="B211" s="75"/>
      <c r="C211" s="91"/>
      <c r="D211" s="12">
        <f t="shared" si="0"/>
        <v>0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21.75" customHeight="1">
      <c r="A212" s="132"/>
      <c r="B212" s="75"/>
      <c r="C212" s="91"/>
      <c r="D212" s="12">
        <f t="shared" si="0"/>
        <v>0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21.75" customHeight="1">
      <c r="A213" s="132"/>
      <c r="B213" s="75"/>
      <c r="C213" s="91"/>
      <c r="D213" s="12">
        <f t="shared" si="0"/>
        <v>0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21.75" customHeight="1">
      <c r="A214" s="132"/>
      <c r="B214" s="75"/>
      <c r="C214" s="91"/>
      <c r="D214" s="12">
        <f t="shared" si="0"/>
        <v>0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21.75" customHeight="1">
      <c r="A215" s="132"/>
      <c r="B215" s="75"/>
      <c r="C215" s="91"/>
      <c r="D215" s="12">
        <f t="shared" si="0"/>
        <v>0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21.75" customHeight="1">
      <c r="A216" s="132"/>
      <c r="B216" s="75"/>
      <c r="C216" s="91"/>
      <c r="D216" s="12">
        <f t="shared" si="0"/>
        <v>0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21.75" customHeight="1">
      <c r="A217" s="132"/>
      <c r="B217" s="75"/>
      <c r="C217" s="91"/>
      <c r="D217" s="12">
        <f t="shared" si="0"/>
        <v>0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21.75" customHeight="1">
      <c r="A218" s="132"/>
      <c r="B218" s="75"/>
      <c r="C218" s="91"/>
      <c r="D218" s="12">
        <f t="shared" si="0"/>
        <v>0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21.75" customHeight="1">
      <c r="A219" s="132"/>
      <c r="B219" s="75"/>
      <c r="C219" s="91"/>
      <c r="D219" s="12">
        <f t="shared" si="0"/>
        <v>0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21.75" customHeight="1">
      <c r="A220" s="132"/>
      <c r="B220" s="75"/>
      <c r="C220" s="91"/>
      <c r="D220" s="12">
        <f t="shared" si="0"/>
        <v>0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21.75" customHeight="1">
      <c r="A221" s="132"/>
      <c r="B221" s="75"/>
      <c r="C221" s="91"/>
      <c r="D221" s="12">
        <f t="shared" si="0"/>
        <v>0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21.75" customHeight="1">
      <c r="A222" s="132"/>
      <c r="B222" s="75"/>
      <c r="C222" s="91"/>
      <c r="D222" s="12">
        <f t="shared" si="0"/>
        <v>0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21.75" customHeight="1">
      <c r="A223" s="132"/>
      <c r="B223" s="75"/>
      <c r="C223" s="91"/>
      <c r="D223" s="12">
        <f t="shared" si="0"/>
        <v>0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21.75" customHeight="1">
      <c r="A224" s="132"/>
      <c r="B224" s="75"/>
      <c r="C224" s="91"/>
      <c r="D224" s="12">
        <f t="shared" si="0"/>
        <v>0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21.75" customHeight="1">
      <c r="A225" s="132"/>
      <c r="B225" s="75"/>
      <c r="C225" s="91"/>
      <c r="D225" s="12">
        <f t="shared" si="0"/>
        <v>0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21.75" customHeight="1">
      <c r="A226" s="132"/>
      <c r="B226" s="75"/>
      <c r="C226" s="91"/>
      <c r="D226" s="12">
        <f t="shared" si="0"/>
        <v>0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21.75" customHeight="1">
      <c r="A227" s="132"/>
      <c r="B227" s="75"/>
      <c r="C227" s="91"/>
      <c r="D227" s="12">
        <f t="shared" si="0"/>
        <v>0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21.75" customHeight="1">
      <c r="A228" s="132"/>
      <c r="B228" s="75"/>
      <c r="C228" s="91"/>
      <c r="D228" s="12">
        <f t="shared" si="0"/>
        <v>0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21.75" customHeight="1">
      <c r="A229" s="132"/>
      <c r="B229" s="75"/>
      <c r="C229" s="91"/>
      <c r="D229" s="12">
        <f t="shared" si="0"/>
        <v>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21.75" customHeight="1">
      <c r="A230" s="132"/>
      <c r="B230" s="75"/>
      <c r="C230" s="91"/>
      <c r="D230" s="12">
        <f t="shared" si="0"/>
        <v>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21.75" customHeight="1">
      <c r="A231" s="132"/>
      <c r="B231" s="75"/>
      <c r="C231" s="91"/>
      <c r="D231" s="12">
        <f t="shared" si="0"/>
        <v>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21.75" customHeight="1">
      <c r="A232" s="132"/>
      <c r="B232" s="75"/>
      <c r="C232" s="91"/>
      <c r="D232" s="12">
        <f t="shared" si="0"/>
        <v>0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21.75" customHeight="1">
      <c r="A233" s="132"/>
      <c r="B233" s="75"/>
      <c r="C233" s="91"/>
      <c r="D233" s="12">
        <f t="shared" si="0"/>
        <v>0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21.75" customHeight="1">
      <c r="A234" s="132"/>
      <c r="B234" s="75"/>
      <c r="C234" s="91"/>
      <c r="D234" s="12">
        <f t="shared" si="0"/>
        <v>0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21.75" customHeight="1">
      <c r="A235" s="132"/>
      <c r="B235" s="75"/>
      <c r="C235" s="91"/>
      <c r="D235" s="12">
        <f t="shared" si="0"/>
        <v>0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21.75" customHeight="1">
      <c r="A236" s="132"/>
      <c r="B236" s="75"/>
      <c r="C236" s="91"/>
      <c r="D236" s="12">
        <f t="shared" si="0"/>
        <v>0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21.75" customHeight="1">
      <c r="A237" s="132"/>
      <c r="B237" s="75"/>
      <c r="C237" s="91"/>
      <c r="D237" s="12">
        <f t="shared" si="0"/>
        <v>0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21.75" customHeight="1">
      <c r="A238" s="132"/>
      <c r="B238" s="75"/>
      <c r="C238" s="91"/>
      <c r="D238" s="12">
        <f t="shared" si="0"/>
        <v>0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21.75" customHeight="1">
      <c r="A239" s="132"/>
      <c r="B239" s="75"/>
      <c r="C239" s="91"/>
      <c r="D239" s="12">
        <f t="shared" si="0"/>
        <v>0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21.75" customHeight="1">
      <c r="A240" s="132"/>
      <c r="B240" s="75"/>
      <c r="C240" s="91"/>
      <c r="D240" s="12">
        <f t="shared" si="0"/>
        <v>0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21.75" customHeight="1">
      <c r="A241" s="132"/>
      <c r="B241" s="75"/>
      <c r="C241" s="91"/>
      <c r="D241" s="12">
        <f t="shared" si="0"/>
        <v>0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21.75" customHeight="1">
      <c r="A242" s="132"/>
      <c r="B242" s="75"/>
      <c r="C242" s="91"/>
      <c r="D242" s="12">
        <f t="shared" si="0"/>
        <v>0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21.75" customHeight="1">
      <c r="A243" s="132"/>
      <c r="B243" s="75"/>
      <c r="C243" s="91"/>
      <c r="D243" s="12">
        <f t="shared" si="0"/>
        <v>0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21.75" customHeight="1">
      <c r="A244" s="132"/>
      <c r="B244" s="75"/>
      <c r="C244" s="91"/>
      <c r="D244" s="12">
        <f t="shared" si="0"/>
        <v>0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21.75" customHeight="1">
      <c r="A245" s="132"/>
      <c r="B245" s="75"/>
      <c r="C245" s="91"/>
      <c r="D245" s="12">
        <f t="shared" si="0"/>
        <v>0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21.75" customHeight="1">
      <c r="A246" s="132"/>
      <c r="B246" s="75"/>
      <c r="C246" s="91"/>
      <c r="D246" s="12">
        <f t="shared" si="0"/>
        <v>0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21.75" customHeight="1">
      <c r="A247" s="132"/>
      <c r="B247" s="75"/>
      <c r="C247" s="91"/>
      <c r="D247" s="12">
        <f t="shared" si="0"/>
        <v>0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21.75" customHeight="1">
      <c r="A248" s="132"/>
      <c r="B248" s="75"/>
      <c r="C248" s="91"/>
      <c r="D248" s="12">
        <f t="shared" si="0"/>
        <v>0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21.75" customHeight="1">
      <c r="A249" s="132"/>
      <c r="B249" s="75"/>
      <c r="C249" s="91"/>
      <c r="D249" s="12">
        <f t="shared" si="0"/>
        <v>0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21.75" customHeight="1">
      <c r="A250" s="132"/>
      <c r="B250" s="75"/>
      <c r="C250" s="91"/>
      <c r="D250" s="12">
        <f t="shared" si="0"/>
        <v>0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21.75" customHeight="1">
      <c r="A251" s="132"/>
      <c r="B251" s="75"/>
      <c r="C251" s="91"/>
      <c r="D251" s="12">
        <f t="shared" si="0"/>
        <v>0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21.75" customHeight="1">
      <c r="A252" s="132"/>
      <c r="B252" s="75"/>
      <c r="C252" s="91"/>
      <c r="D252" s="12">
        <f t="shared" si="0"/>
        <v>0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21.75" customHeight="1">
      <c r="A253" s="132"/>
      <c r="B253" s="75"/>
      <c r="C253" s="91"/>
      <c r="D253" s="12">
        <f t="shared" si="0"/>
        <v>0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21.75" customHeight="1">
      <c r="A254" s="132"/>
      <c r="B254" s="75"/>
      <c r="C254" s="91"/>
      <c r="D254" s="12">
        <f t="shared" si="0"/>
        <v>0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21.75" customHeight="1">
      <c r="A255" s="132"/>
      <c r="B255" s="75"/>
      <c r="C255" s="91"/>
      <c r="D255" s="12">
        <f t="shared" si="0"/>
        <v>0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21.75" customHeight="1">
      <c r="A256" s="132"/>
      <c r="B256" s="75"/>
      <c r="C256" s="91"/>
      <c r="D256" s="12">
        <f t="shared" si="0"/>
        <v>0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21.75" customHeight="1">
      <c r="A257" s="132"/>
      <c r="B257" s="75"/>
      <c r="C257" s="91"/>
      <c r="D257" s="12">
        <f t="shared" si="0"/>
        <v>0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21.75" customHeight="1">
      <c r="A258" s="132"/>
      <c r="B258" s="75"/>
      <c r="C258" s="91"/>
      <c r="D258" s="12">
        <f t="shared" si="0"/>
        <v>0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21.75" customHeight="1">
      <c r="A259" s="132"/>
      <c r="B259" s="75"/>
      <c r="C259" s="91"/>
      <c r="D259" s="12">
        <f t="shared" si="0"/>
        <v>0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21.75" customHeight="1">
      <c r="A260" s="132"/>
      <c r="B260" s="75"/>
      <c r="C260" s="91"/>
      <c r="D260" s="12">
        <f t="shared" ref="D260:D514" si="1">SUM(E260:S260)</f>
        <v>0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21.75" customHeight="1">
      <c r="A261" s="132"/>
      <c r="B261" s="75"/>
      <c r="C261" s="91"/>
      <c r="D261" s="12">
        <f t="shared" si="1"/>
        <v>0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21.75" customHeight="1">
      <c r="A262" s="132"/>
      <c r="B262" s="75"/>
      <c r="C262" s="91"/>
      <c r="D262" s="12">
        <f t="shared" si="1"/>
        <v>0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21.75" customHeight="1">
      <c r="A263" s="132"/>
      <c r="B263" s="75"/>
      <c r="C263" s="91"/>
      <c r="D263" s="12">
        <f t="shared" si="1"/>
        <v>0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21.75" customHeight="1">
      <c r="A264" s="132"/>
      <c r="B264" s="75"/>
      <c r="C264" s="91"/>
      <c r="D264" s="12">
        <f t="shared" si="1"/>
        <v>0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21.75" customHeight="1">
      <c r="A265" s="132"/>
      <c r="B265" s="75"/>
      <c r="C265" s="91"/>
      <c r="D265" s="12">
        <f t="shared" si="1"/>
        <v>0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21.75" customHeight="1">
      <c r="A266" s="132"/>
      <c r="B266" s="75"/>
      <c r="C266" s="91"/>
      <c r="D266" s="12">
        <f t="shared" si="1"/>
        <v>0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21.75" customHeight="1">
      <c r="A267" s="132"/>
      <c r="B267" s="75"/>
      <c r="C267" s="91"/>
      <c r="D267" s="12">
        <f t="shared" si="1"/>
        <v>0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21.75" customHeight="1">
      <c r="A268" s="132"/>
      <c r="B268" s="75"/>
      <c r="C268" s="91"/>
      <c r="D268" s="12">
        <f t="shared" si="1"/>
        <v>0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21.75" customHeight="1">
      <c r="A269" s="132"/>
      <c r="B269" s="75"/>
      <c r="C269" s="91"/>
      <c r="D269" s="12">
        <f t="shared" si="1"/>
        <v>0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21.75" customHeight="1">
      <c r="A270" s="132"/>
      <c r="B270" s="75"/>
      <c r="C270" s="91"/>
      <c r="D270" s="12">
        <f t="shared" si="1"/>
        <v>0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21.75" customHeight="1">
      <c r="A271" s="132"/>
      <c r="B271" s="75"/>
      <c r="C271" s="91"/>
      <c r="D271" s="12">
        <f t="shared" si="1"/>
        <v>0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21.75" customHeight="1">
      <c r="A272" s="132"/>
      <c r="B272" s="75"/>
      <c r="C272" s="91"/>
      <c r="D272" s="12">
        <f t="shared" si="1"/>
        <v>0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21.75" customHeight="1">
      <c r="A273" s="132"/>
      <c r="B273" s="75"/>
      <c r="C273" s="91"/>
      <c r="D273" s="12">
        <f t="shared" si="1"/>
        <v>0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21.75" customHeight="1">
      <c r="A274" s="132"/>
      <c r="B274" s="75"/>
      <c r="C274" s="91"/>
      <c r="D274" s="12">
        <f t="shared" si="1"/>
        <v>0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21.75" customHeight="1">
      <c r="A275" s="132"/>
      <c r="B275" s="75"/>
      <c r="C275" s="91"/>
      <c r="D275" s="12">
        <f t="shared" si="1"/>
        <v>0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21.75" customHeight="1">
      <c r="A276" s="132"/>
      <c r="B276" s="75"/>
      <c r="C276" s="91"/>
      <c r="D276" s="12">
        <f t="shared" si="1"/>
        <v>0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21.75" customHeight="1">
      <c r="A277" s="132"/>
      <c r="B277" s="75"/>
      <c r="C277" s="91"/>
      <c r="D277" s="12">
        <f t="shared" si="1"/>
        <v>0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21.75" customHeight="1">
      <c r="A278" s="132"/>
      <c r="B278" s="75"/>
      <c r="C278" s="91"/>
      <c r="D278" s="12">
        <f t="shared" si="1"/>
        <v>0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21.75" customHeight="1">
      <c r="A279" s="132"/>
      <c r="B279" s="75"/>
      <c r="C279" s="91"/>
      <c r="D279" s="12">
        <f t="shared" si="1"/>
        <v>0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21.75" customHeight="1">
      <c r="A280" s="132"/>
      <c r="B280" s="75"/>
      <c r="C280" s="91"/>
      <c r="D280" s="12">
        <f t="shared" si="1"/>
        <v>0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21.75" customHeight="1">
      <c r="A281" s="132"/>
      <c r="B281" s="75"/>
      <c r="C281" s="91"/>
      <c r="D281" s="12">
        <f t="shared" si="1"/>
        <v>0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21.75" customHeight="1">
      <c r="A282" s="132"/>
      <c r="B282" s="75"/>
      <c r="C282" s="91"/>
      <c r="D282" s="12">
        <f t="shared" si="1"/>
        <v>0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21.75" customHeight="1">
      <c r="A283" s="132"/>
      <c r="B283" s="75"/>
      <c r="C283" s="91"/>
      <c r="D283" s="12">
        <f t="shared" si="1"/>
        <v>0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21.75" customHeight="1">
      <c r="A284" s="132"/>
      <c r="B284" s="75"/>
      <c r="C284" s="91"/>
      <c r="D284" s="12">
        <f t="shared" si="1"/>
        <v>0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21.75" customHeight="1">
      <c r="A285" s="132"/>
      <c r="B285" s="75"/>
      <c r="C285" s="91"/>
      <c r="D285" s="12">
        <f t="shared" si="1"/>
        <v>0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21.75" customHeight="1">
      <c r="A286" s="132"/>
      <c r="B286" s="75"/>
      <c r="C286" s="91"/>
      <c r="D286" s="12">
        <f t="shared" si="1"/>
        <v>0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21.75" customHeight="1">
      <c r="A287" s="132"/>
      <c r="B287" s="75"/>
      <c r="C287" s="91"/>
      <c r="D287" s="12">
        <f t="shared" si="1"/>
        <v>0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21.75" customHeight="1">
      <c r="A288" s="132"/>
      <c r="B288" s="75"/>
      <c r="C288" s="91"/>
      <c r="D288" s="12">
        <f t="shared" si="1"/>
        <v>0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21.75" customHeight="1">
      <c r="A289" s="132"/>
      <c r="B289" s="75"/>
      <c r="C289" s="91"/>
      <c r="D289" s="12">
        <f t="shared" si="1"/>
        <v>0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21.75" customHeight="1">
      <c r="A290" s="132"/>
      <c r="B290" s="75"/>
      <c r="C290" s="91"/>
      <c r="D290" s="12">
        <f t="shared" si="1"/>
        <v>0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21.75" customHeight="1">
      <c r="A291" s="132"/>
      <c r="B291" s="75"/>
      <c r="C291" s="91"/>
      <c r="D291" s="12">
        <f t="shared" si="1"/>
        <v>0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21.75" customHeight="1">
      <c r="A292" s="132"/>
      <c r="B292" s="75"/>
      <c r="C292" s="91"/>
      <c r="D292" s="12">
        <f t="shared" si="1"/>
        <v>0</v>
      </c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21.75" customHeight="1">
      <c r="A293" s="132"/>
      <c r="B293" s="75"/>
      <c r="C293" s="91"/>
      <c r="D293" s="12">
        <f t="shared" si="1"/>
        <v>0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21.75" customHeight="1">
      <c r="A294" s="132"/>
      <c r="B294" s="75"/>
      <c r="C294" s="91"/>
      <c r="D294" s="12">
        <f t="shared" si="1"/>
        <v>0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21.75" customHeight="1">
      <c r="A295" s="132"/>
      <c r="B295" s="75"/>
      <c r="C295" s="91"/>
      <c r="D295" s="12">
        <f t="shared" si="1"/>
        <v>0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21.75" customHeight="1">
      <c r="A296" s="132"/>
      <c r="B296" s="75"/>
      <c r="C296" s="91"/>
      <c r="D296" s="12">
        <f t="shared" si="1"/>
        <v>0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21.75" customHeight="1">
      <c r="A297" s="132"/>
      <c r="B297" s="75"/>
      <c r="C297" s="91"/>
      <c r="D297" s="12">
        <f t="shared" si="1"/>
        <v>0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21.75" customHeight="1">
      <c r="A298" s="132"/>
      <c r="B298" s="75"/>
      <c r="C298" s="91"/>
      <c r="D298" s="12">
        <f t="shared" si="1"/>
        <v>0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21.75" customHeight="1">
      <c r="A299" s="132"/>
      <c r="B299" s="75"/>
      <c r="C299" s="91"/>
      <c r="D299" s="12">
        <f t="shared" si="1"/>
        <v>0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21.75" customHeight="1">
      <c r="A300" s="132"/>
      <c r="B300" s="75"/>
      <c r="C300" s="91"/>
      <c r="D300" s="12">
        <f t="shared" si="1"/>
        <v>0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21.75" customHeight="1">
      <c r="A301" s="132"/>
      <c r="B301" s="75"/>
      <c r="C301" s="91"/>
      <c r="D301" s="12">
        <f t="shared" si="1"/>
        <v>0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21.75" customHeight="1">
      <c r="A302" s="132"/>
      <c r="B302" s="75"/>
      <c r="C302" s="91"/>
      <c r="D302" s="12">
        <f t="shared" si="1"/>
        <v>0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21.75" customHeight="1">
      <c r="A303" s="132"/>
      <c r="B303" s="75"/>
      <c r="C303" s="91"/>
      <c r="D303" s="12">
        <f t="shared" si="1"/>
        <v>0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21.75" customHeight="1">
      <c r="A304" s="132"/>
      <c r="B304" s="75"/>
      <c r="C304" s="91"/>
      <c r="D304" s="12">
        <f t="shared" si="1"/>
        <v>0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21.75" customHeight="1">
      <c r="A305" s="132"/>
      <c r="B305" s="75"/>
      <c r="C305" s="91"/>
      <c r="D305" s="12">
        <f t="shared" si="1"/>
        <v>0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21.75" customHeight="1">
      <c r="A306" s="132"/>
      <c r="B306" s="75"/>
      <c r="C306" s="91"/>
      <c r="D306" s="12">
        <f t="shared" si="1"/>
        <v>0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21.75" customHeight="1">
      <c r="A307" s="132"/>
      <c r="B307" s="75"/>
      <c r="C307" s="91"/>
      <c r="D307" s="12">
        <f t="shared" si="1"/>
        <v>0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21.75" customHeight="1">
      <c r="A308" s="132"/>
      <c r="B308" s="75"/>
      <c r="C308" s="91"/>
      <c r="D308" s="12">
        <f t="shared" si="1"/>
        <v>0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21.75" customHeight="1">
      <c r="A309" s="132"/>
      <c r="B309" s="75"/>
      <c r="C309" s="91"/>
      <c r="D309" s="12">
        <f t="shared" si="1"/>
        <v>0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21.75" customHeight="1">
      <c r="A310" s="132"/>
      <c r="B310" s="75"/>
      <c r="C310" s="91"/>
      <c r="D310" s="12">
        <f t="shared" si="1"/>
        <v>0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21.75" customHeight="1">
      <c r="A311" s="132"/>
      <c r="B311" s="75"/>
      <c r="C311" s="91"/>
      <c r="D311" s="12">
        <f t="shared" si="1"/>
        <v>0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21.75" customHeight="1">
      <c r="A312" s="132"/>
      <c r="B312" s="75"/>
      <c r="C312" s="91"/>
      <c r="D312" s="12">
        <f t="shared" si="1"/>
        <v>0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21.75" customHeight="1">
      <c r="A313" s="132"/>
      <c r="B313" s="75"/>
      <c r="C313" s="91"/>
      <c r="D313" s="12">
        <f t="shared" si="1"/>
        <v>0</v>
      </c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21.75" customHeight="1">
      <c r="A314" s="132"/>
      <c r="B314" s="75"/>
      <c r="C314" s="91"/>
      <c r="D314" s="12">
        <f t="shared" si="1"/>
        <v>0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21.75" customHeight="1">
      <c r="A315" s="132"/>
      <c r="B315" s="75"/>
      <c r="C315" s="91"/>
      <c r="D315" s="12">
        <f t="shared" si="1"/>
        <v>0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21.75" customHeight="1">
      <c r="A316" s="132"/>
      <c r="B316" s="75"/>
      <c r="C316" s="91"/>
      <c r="D316" s="12">
        <f t="shared" si="1"/>
        <v>0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21.75" customHeight="1">
      <c r="A317" s="132"/>
      <c r="B317" s="75"/>
      <c r="C317" s="91"/>
      <c r="D317" s="12">
        <f t="shared" si="1"/>
        <v>0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21.75" customHeight="1">
      <c r="A318" s="132"/>
      <c r="B318" s="75"/>
      <c r="C318" s="91"/>
      <c r="D318" s="12">
        <f t="shared" si="1"/>
        <v>0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21.75" customHeight="1">
      <c r="A319" s="132"/>
      <c r="B319" s="75"/>
      <c r="C319" s="91"/>
      <c r="D319" s="12">
        <f t="shared" si="1"/>
        <v>0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21.75" customHeight="1">
      <c r="A320" s="132"/>
      <c r="B320" s="75"/>
      <c r="C320" s="91"/>
      <c r="D320" s="12">
        <f t="shared" si="1"/>
        <v>0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21.75" customHeight="1">
      <c r="A321" s="132"/>
      <c r="B321" s="75"/>
      <c r="C321" s="91"/>
      <c r="D321" s="12">
        <f t="shared" si="1"/>
        <v>0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21.75" customHeight="1">
      <c r="A322" s="132"/>
      <c r="B322" s="75"/>
      <c r="C322" s="91"/>
      <c r="D322" s="12">
        <f t="shared" si="1"/>
        <v>0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21.75" customHeight="1">
      <c r="A323" s="132"/>
      <c r="B323" s="75"/>
      <c r="C323" s="91"/>
      <c r="D323" s="12">
        <f t="shared" si="1"/>
        <v>0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21.75" customHeight="1">
      <c r="A324" s="132"/>
      <c r="B324" s="75"/>
      <c r="C324" s="91"/>
      <c r="D324" s="12">
        <f t="shared" si="1"/>
        <v>0</v>
      </c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21.75" customHeight="1">
      <c r="A325" s="132"/>
      <c r="B325" s="75"/>
      <c r="C325" s="91"/>
      <c r="D325" s="12">
        <f t="shared" si="1"/>
        <v>0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21.75" customHeight="1">
      <c r="A326" s="132"/>
      <c r="B326" s="75"/>
      <c r="C326" s="91"/>
      <c r="D326" s="12">
        <f t="shared" si="1"/>
        <v>0</v>
      </c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21.75" customHeight="1">
      <c r="A327" s="132"/>
      <c r="B327" s="75"/>
      <c r="C327" s="91"/>
      <c r="D327" s="12">
        <f t="shared" si="1"/>
        <v>0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21.75" customHeight="1">
      <c r="A328" s="132"/>
      <c r="B328" s="75"/>
      <c r="C328" s="91"/>
      <c r="D328" s="12">
        <f t="shared" si="1"/>
        <v>0</v>
      </c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21.75" customHeight="1">
      <c r="A329" s="132"/>
      <c r="B329" s="75"/>
      <c r="C329" s="91"/>
      <c r="D329" s="12">
        <f t="shared" si="1"/>
        <v>0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21.75" customHeight="1">
      <c r="A330" s="132"/>
      <c r="B330" s="75"/>
      <c r="C330" s="91"/>
      <c r="D330" s="12">
        <f t="shared" si="1"/>
        <v>0</v>
      </c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21.75" customHeight="1">
      <c r="A331" s="132"/>
      <c r="B331" s="75"/>
      <c r="C331" s="91"/>
      <c r="D331" s="12">
        <f t="shared" si="1"/>
        <v>0</v>
      </c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21.75" customHeight="1">
      <c r="A332" s="132"/>
      <c r="B332" s="75"/>
      <c r="C332" s="91"/>
      <c r="D332" s="12">
        <f t="shared" si="1"/>
        <v>0</v>
      </c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21.75" customHeight="1">
      <c r="A333" s="132"/>
      <c r="B333" s="75"/>
      <c r="C333" s="91"/>
      <c r="D333" s="12">
        <f t="shared" si="1"/>
        <v>0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21.75" customHeight="1">
      <c r="A334" s="132"/>
      <c r="B334" s="75"/>
      <c r="C334" s="91"/>
      <c r="D334" s="12">
        <f t="shared" si="1"/>
        <v>0</v>
      </c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21.75" customHeight="1">
      <c r="A335" s="132"/>
      <c r="B335" s="75"/>
      <c r="C335" s="91"/>
      <c r="D335" s="12">
        <f t="shared" si="1"/>
        <v>0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21.75" customHeight="1">
      <c r="A336" s="132"/>
      <c r="B336" s="75"/>
      <c r="C336" s="91"/>
      <c r="D336" s="12">
        <f t="shared" si="1"/>
        <v>0</v>
      </c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21.75" customHeight="1">
      <c r="A337" s="132"/>
      <c r="B337" s="75"/>
      <c r="C337" s="91"/>
      <c r="D337" s="12">
        <f t="shared" si="1"/>
        <v>0</v>
      </c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21.75" customHeight="1">
      <c r="A338" s="132"/>
      <c r="B338" s="75"/>
      <c r="C338" s="91"/>
      <c r="D338" s="12">
        <f t="shared" si="1"/>
        <v>0</v>
      </c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21.75" customHeight="1">
      <c r="A339" s="132"/>
      <c r="B339" s="75"/>
      <c r="C339" s="91"/>
      <c r="D339" s="12">
        <f t="shared" si="1"/>
        <v>0</v>
      </c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21.75" customHeight="1">
      <c r="A340" s="132"/>
      <c r="B340" s="75"/>
      <c r="C340" s="91"/>
      <c r="D340" s="12">
        <f t="shared" si="1"/>
        <v>0</v>
      </c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21.75" customHeight="1">
      <c r="A341" s="132"/>
      <c r="B341" s="75"/>
      <c r="C341" s="91"/>
      <c r="D341" s="12">
        <f t="shared" si="1"/>
        <v>0</v>
      </c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21.75" customHeight="1">
      <c r="A342" s="132"/>
      <c r="B342" s="75"/>
      <c r="C342" s="91"/>
      <c r="D342" s="12">
        <f t="shared" si="1"/>
        <v>0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21.75" customHeight="1">
      <c r="A343" s="132"/>
      <c r="B343" s="75"/>
      <c r="C343" s="91"/>
      <c r="D343" s="12">
        <f t="shared" si="1"/>
        <v>0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21.75" customHeight="1">
      <c r="A344" s="132"/>
      <c r="B344" s="75"/>
      <c r="C344" s="91"/>
      <c r="D344" s="12">
        <f t="shared" si="1"/>
        <v>0</v>
      </c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21.75" customHeight="1">
      <c r="A345" s="132"/>
      <c r="B345" s="75"/>
      <c r="C345" s="91"/>
      <c r="D345" s="12">
        <f t="shared" si="1"/>
        <v>0</v>
      </c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21.75" customHeight="1">
      <c r="A346" s="132"/>
      <c r="B346" s="75"/>
      <c r="C346" s="91"/>
      <c r="D346" s="12">
        <f t="shared" si="1"/>
        <v>0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21.75" customHeight="1">
      <c r="A347" s="132"/>
      <c r="B347" s="75"/>
      <c r="C347" s="91"/>
      <c r="D347" s="12">
        <f t="shared" si="1"/>
        <v>0</v>
      </c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21.75" customHeight="1">
      <c r="A348" s="132"/>
      <c r="B348" s="75"/>
      <c r="C348" s="91"/>
      <c r="D348" s="12">
        <f t="shared" si="1"/>
        <v>0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21.75" customHeight="1">
      <c r="A349" s="132"/>
      <c r="B349" s="75"/>
      <c r="C349" s="91"/>
      <c r="D349" s="12">
        <f t="shared" si="1"/>
        <v>0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21.75" customHeight="1">
      <c r="A350" s="132"/>
      <c r="B350" s="75"/>
      <c r="C350" s="91"/>
      <c r="D350" s="12">
        <f t="shared" si="1"/>
        <v>0</v>
      </c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21.75" customHeight="1">
      <c r="A351" s="132"/>
      <c r="B351" s="75"/>
      <c r="C351" s="91"/>
      <c r="D351" s="12">
        <f t="shared" si="1"/>
        <v>0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21.75" customHeight="1">
      <c r="A352" s="132"/>
      <c r="B352" s="75"/>
      <c r="C352" s="91"/>
      <c r="D352" s="12">
        <f t="shared" si="1"/>
        <v>0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21.75" customHeight="1">
      <c r="A353" s="132"/>
      <c r="B353" s="75"/>
      <c r="C353" s="91"/>
      <c r="D353" s="12">
        <f t="shared" si="1"/>
        <v>0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21.75" customHeight="1">
      <c r="A354" s="132"/>
      <c r="B354" s="75"/>
      <c r="C354" s="91"/>
      <c r="D354" s="12">
        <f t="shared" si="1"/>
        <v>0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21.75" customHeight="1">
      <c r="A355" s="132"/>
      <c r="B355" s="75"/>
      <c r="C355" s="91"/>
      <c r="D355" s="12">
        <f t="shared" si="1"/>
        <v>0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21.75" customHeight="1">
      <c r="A356" s="132"/>
      <c r="B356" s="75"/>
      <c r="C356" s="91"/>
      <c r="D356" s="12">
        <f t="shared" si="1"/>
        <v>0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21.75" customHeight="1">
      <c r="A357" s="132"/>
      <c r="B357" s="75"/>
      <c r="C357" s="91"/>
      <c r="D357" s="12">
        <f t="shared" si="1"/>
        <v>0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21.75" customHeight="1">
      <c r="A358" s="132"/>
      <c r="B358" s="75"/>
      <c r="C358" s="91"/>
      <c r="D358" s="12">
        <f t="shared" si="1"/>
        <v>0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21.75" customHeight="1">
      <c r="A359" s="132"/>
      <c r="B359" s="75"/>
      <c r="C359" s="91"/>
      <c r="D359" s="12">
        <f t="shared" si="1"/>
        <v>0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21.75" customHeight="1">
      <c r="A360" s="132"/>
      <c r="B360" s="75"/>
      <c r="C360" s="91"/>
      <c r="D360" s="12">
        <f t="shared" si="1"/>
        <v>0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21.75" customHeight="1">
      <c r="A361" s="132"/>
      <c r="B361" s="75"/>
      <c r="C361" s="91"/>
      <c r="D361" s="12">
        <f t="shared" si="1"/>
        <v>0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21.75" customHeight="1">
      <c r="A362" s="132"/>
      <c r="B362" s="75"/>
      <c r="C362" s="91"/>
      <c r="D362" s="12">
        <f t="shared" si="1"/>
        <v>0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21.75" customHeight="1">
      <c r="A363" s="132"/>
      <c r="B363" s="75"/>
      <c r="C363" s="91"/>
      <c r="D363" s="12">
        <f t="shared" si="1"/>
        <v>0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21.75" customHeight="1">
      <c r="A364" s="132"/>
      <c r="B364" s="75"/>
      <c r="C364" s="91"/>
      <c r="D364" s="12">
        <f t="shared" si="1"/>
        <v>0</v>
      </c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21.75" customHeight="1">
      <c r="A365" s="132"/>
      <c r="B365" s="75"/>
      <c r="C365" s="91"/>
      <c r="D365" s="12">
        <f t="shared" si="1"/>
        <v>0</v>
      </c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21.75" customHeight="1">
      <c r="A366" s="132"/>
      <c r="B366" s="75"/>
      <c r="C366" s="91"/>
      <c r="D366" s="12">
        <f t="shared" si="1"/>
        <v>0</v>
      </c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21.75" customHeight="1">
      <c r="A367" s="132"/>
      <c r="B367" s="75"/>
      <c r="C367" s="91"/>
      <c r="D367" s="12">
        <f t="shared" si="1"/>
        <v>0</v>
      </c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21.75" customHeight="1">
      <c r="A368" s="132"/>
      <c r="B368" s="75"/>
      <c r="C368" s="91"/>
      <c r="D368" s="12">
        <f t="shared" si="1"/>
        <v>0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21.75" customHeight="1">
      <c r="A369" s="132"/>
      <c r="B369" s="75"/>
      <c r="C369" s="91"/>
      <c r="D369" s="12">
        <f t="shared" si="1"/>
        <v>0</v>
      </c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21.75" customHeight="1">
      <c r="A370" s="132"/>
      <c r="B370" s="75"/>
      <c r="C370" s="91"/>
      <c r="D370" s="12">
        <f t="shared" si="1"/>
        <v>0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21.75" customHeight="1">
      <c r="A371" s="132"/>
      <c r="B371" s="75"/>
      <c r="C371" s="91"/>
      <c r="D371" s="12">
        <f t="shared" si="1"/>
        <v>0</v>
      </c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21.75" customHeight="1">
      <c r="A372" s="132"/>
      <c r="B372" s="75"/>
      <c r="C372" s="91"/>
      <c r="D372" s="12">
        <f t="shared" si="1"/>
        <v>0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21.75" customHeight="1">
      <c r="A373" s="132"/>
      <c r="B373" s="75"/>
      <c r="C373" s="91"/>
      <c r="D373" s="12">
        <f t="shared" si="1"/>
        <v>0</v>
      </c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21.75" customHeight="1">
      <c r="A374" s="132"/>
      <c r="B374" s="75"/>
      <c r="C374" s="91"/>
      <c r="D374" s="12">
        <f t="shared" si="1"/>
        <v>0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21.75" customHeight="1">
      <c r="A375" s="132"/>
      <c r="B375" s="75"/>
      <c r="C375" s="91"/>
      <c r="D375" s="12">
        <f t="shared" si="1"/>
        <v>0</v>
      </c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21.75" customHeight="1">
      <c r="A376" s="132"/>
      <c r="B376" s="75"/>
      <c r="C376" s="91"/>
      <c r="D376" s="12">
        <f t="shared" si="1"/>
        <v>0</v>
      </c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21.75" customHeight="1">
      <c r="A377" s="132"/>
      <c r="B377" s="75"/>
      <c r="C377" s="91"/>
      <c r="D377" s="12">
        <f t="shared" si="1"/>
        <v>0</v>
      </c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21.75" customHeight="1">
      <c r="A378" s="132"/>
      <c r="B378" s="75"/>
      <c r="C378" s="91"/>
      <c r="D378" s="12">
        <f t="shared" si="1"/>
        <v>0</v>
      </c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21.75" customHeight="1">
      <c r="A379" s="132"/>
      <c r="B379" s="75"/>
      <c r="C379" s="91"/>
      <c r="D379" s="12">
        <f t="shared" si="1"/>
        <v>0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21.75" customHeight="1">
      <c r="A380" s="132"/>
      <c r="B380" s="75"/>
      <c r="C380" s="91"/>
      <c r="D380" s="12">
        <f t="shared" si="1"/>
        <v>0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21.75" customHeight="1">
      <c r="A381" s="132"/>
      <c r="B381" s="75"/>
      <c r="C381" s="91"/>
      <c r="D381" s="12">
        <f t="shared" si="1"/>
        <v>0</v>
      </c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21.75" customHeight="1">
      <c r="A382" s="132"/>
      <c r="B382" s="75"/>
      <c r="C382" s="91"/>
      <c r="D382" s="12">
        <f t="shared" si="1"/>
        <v>0</v>
      </c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21.75" customHeight="1">
      <c r="A383" s="132"/>
      <c r="B383" s="75"/>
      <c r="C383" s="91"/>
      <c r="D383" s="12">
        <f t="shared" si="1"/>
        <v>0</v>
      </c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21.75" customHeight="1">
      <c r="A384" s="132"/>
      <c r="B384" s="75"/>
      <c r="C384" s="91"/>
      <c r="D384" s="12">
        <f t="shared" si="1"/>
        <v>0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21.75" customHeight="1">
      <c r="A385" s="132"/>
      <c r="B385" s="75"/>
      <c r="C385" s="91"/>
      <c r="D385" s="12">
        <f t="shared" si="1"/>
        <v>0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21.75" customHeight="1">
      <c r="A386" s="132"/>
      <c r="B386" s="75"/>
      <c r="C386" s="91"/>
      <c r="D386" s="12">
        <f t="shared" si="1"/>
        <v>0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21.75" customHeight="1">
      <c r="A387" s="132"/>
      <c r="B387" s="75"/>
      <c r="C387" s="91"/>
      <c r="D387" s="12">
        <f t="shared" si="1"/>
        <v>0</v>
      </c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21.75" customHeight="1">
      <c r="A388" s="132"/>
      <c r="B388" s="75"/>
      <c r="C388" s="91"/>
      <c r="D388" s="12">
        <f t="shared" si="1"/>
        <v>0</v>
      </c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21.75" customHeight="1">
      <c r="A389" s="132"/>
      <c r="B389" s="75"/>
      <c r="C389" s="91"/>
      <c r="D389" s="12">
        <f t="shared" si="1"/>
        <v>0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21.75" customHeight="1">
      <c r="A390" s="132"/>
      <c r="B390" s="75"/>
      <c r="C390" s="91"/>
      <c r="D390" s="12">
        <f t="shared" si="1"/>
        <v>0</v>
      </c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21.75" customHeight="1">
      <c r="A391" s="132"/>
      <c r="B391" s="75"/>
      <c r="C391" s="91"/>
      <c r="D391" s="12">
        <f t="shared" si="1"/>
        <v>0</v>
      </c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21.75" customHeight="1">
      <c r="A392" s="132"/>
      <c r="B392" s="75"/>
      <c r="C392" s="91"/>
      <c r="D392" s="12">
        <f t="shared" si="1"/>
        <v>0</v>
      </c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21.75" customHeight="1">
      <c r="A393" s="132"/>
      <c r="B393" s="75"/>
      <c r="C393" s="91"/>
      <c r="D393" s="12">
        <f t="shared" si="1"/>
        <v>0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21.75" customHeight="1">
      <c r="A394" s="132"/>
      <c r="B394" s="75"/>
      <c r="C394" s="91"/>
      <c r="D394" s="12">
        <f t="shared" si="1"/>
        <v>0</v>
      </c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21.75" customHeight="1">
      <c r="A395" s="132"/>
      <c r="B395" s="75"/>
      <c r="C395" s="91"/>
      <c r="D395" s="12">
        <f t="shared" si="1"/>
        <v>0</v>
      </c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21.75" customHeight="1">
      <c r="A396" s="132"/>
      <c r="B396" s="75"/>
      <c r="C396" s="91"/>
      <c r="D396" s="12">
        <f t="shared" si="1"/>
        <v>0</v>
      </c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21.75" customHeight="1">
      <c r="A397" s="132"/>
      <c r="B397" s="75"/>
      <c r="C397" s="91"/>
      <c r="D397" s="12">
        <f t="shared" si="1"/>
        <v>0</v>
      </c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21.75" customHeight="1">
      <c r="A398" s="132"/>
      <c r="B398" s="75"/>
      <c r="C398" s="91"/>
      <c r="D398" s="12">
        <f t="shared" si="1"/>
        <v>0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21.75" customHeight="1">
      <c r="A399" s="132"/>
      <c r="B399" s="75"/>
      <c r="C399" s="91"/>
      <c r="D399" s="12">
        <f t="shared" si="1"/>
        <v>0</v>
      </c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21.75" customHeight="1">
      <c r="A400" s="132"/>
      <c r="B400" s="75"/>
      <c r="C400" s="91"/>
      <c r="D400" s="12">
        <f t="shared" si="1"/>
        <v>0</v>
      </c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21.75" customHeight="1">
      <c r="A401" s="132"/>
      <c r="B401" s="75"/>
      <c r="C401" s="91"/>
      <c r="D401" s="12">
        <f t="shared" si="1"/>
        <v>0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21.75" customHeight="1">
      <c r="A402" s="132"/>
      <c r="B402" s="75"/>
      <c r="C402" s="91"/>
      <c r="D402" s="12">
        <f t="shared" si="1"/>
        <v>0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21.75" customHeight="1">
      <c r="A403" s="132"/>
      <c r="B403" s="75"/>
      <c r="C403" s="91"/>
      <c r="D403" s="12">
        <f t="shared" si="1"/>
        <v>0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21.75" customHeight="1">
      <c r="A404" s="132"/>
      <c r="B404" s="75"/>
      <c r="C404" s="91"/>
      <c r="D404" s="12">
        <f t="shared" si="1"/>
        <v>0</v>
      </c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21.75" customHeight="1">
      <c r="A405" s="132"/>
      <c r="B405" s="75"/>
      <c r="C405" s="91"/>
      <c r="D405" s="12">
        <f t="shared" si="1"/>
        <v>0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21.75" customHeight="1">
      <c r="A406" s="132"/>
      <c r="B406" s="75"/>
      <c r="C406" s="91"/>
      <c r="D406" s="12">
        <f t="shared" si="1"/>
        <v>0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21.75" customHeight="1">
      <c r="A407" s="132"/>
      <c r="B407" s="75"/>
      <c r="C407" s="91"/>
      <c r="D407" s="12">
        <f t="shared" si="1"/>
        <v>0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21.75" customHeight="1">
      <c r="A408" s="132"/>
      <c r="B408" s="75"/>
      <c r="C408" s="91"/>
      <c r="D408" s="12">
        <f t="shared" si="1"/>
        <v>0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21.75" customHeight="1">
      <c r="A409" s="132"/>
      <c r="B409" s="75"/>
      <c r="C409" s="91"/>
      <c r="D409" s="12">
        <f t="shared" si="1"/>
        <v>0</v>
      </c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21.75" customHeight="1">
      <c r="A410" s="132"/>
      <c r="B410" s="75"/>
      <c r="C410" s="91"/>
      <c r="D410" s="12">
        <f t="shared" si="1"/>
        <v>0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21.75" customHeight="1">
      <c r="A411" s="132"/>
      <c r="B411" s="75"/>
      <c r="C411" s="91"/>
      <c r="D411" s="12">
        <f t="shared" si="1"/>
        <v>0</v>
      </c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21.75" customHeight="1">
      <c r="A412" s="132"/>
      <c r="B412" s="75"/>
      <c r="C412" s="91"/>
      <c r="D412" s="12">
        <f t="shared" si="1"/>
        <v>0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21.75" customHeight="1">
      <c r="A413" s="132"/>
      <c r="B413" s="75"/>
      <c r="C413" s="91"/>
      <c r="D413" s="12">
        <f t="shared" si="1"/>
        <v>0</v>
      </c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21.75" customHeight="1">
      <c r="A414" s="132"/>
      <c r="B414" s="75"/>
      <c r="C414" s="91"/>
      <c r="D414" s="12">
        <f t="shared" si="1"/>
        <v>0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21.75" customHeight="1">
      <c r="A415" s="132"/>
      <c r="B415" s="75"/>
      <c r="C415" s="91"/>
      <c r="D415" s="12">
        <f t="shared" si="1"/>
        <v>0</v>
      </c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21.75" customHeight="1">
      <c r="A416" s="132"/>
      <c r="B416" s="75"/>
      <c r="C416" s="91"/>
      <c r="D416" s="12">
        <f t="shared" si="1"/>
        <v>0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21.75" customHeight="1">
      <c r="A417" s="132"/>
      <c r="B417" s="75"/>
      <c r="C417" s="91"/>
      <c r="D417" s="12">
        <f t="shared" si="1"/>
        <v>0</v>
      </c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21.75" customHeight="1">
      <c r="A418" s="132"/>
      <c r="B418" s="75"/>
      <c r="C418" s="91"/>
      <c r="D418" s="12">
        <f t="shared" si="1"/>
        <v>0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21.75" customHeight="1">
      <c r="A419" s="132"/>
      <c r="B419" s="75"/>
      <c r="C419" s="91"/>
      <c r="D419" s="12">
        <f t="shared" si="1"/>
        <v>0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21.75" customHeight="1">
      <c r="A420" s="132"/>
      <c r="B420" s="75"/>
      <c r="C420" s="91"/>
      <c r="D420" s="12">
        <f t="shared" si="1"/>
        <v>0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21.75" customHeight="1">
      <c r="A421" s="132"/>
      <c r="B421" s="75"/>
      <c r="C421" s="91"/>
      <c r="D421" s="12">
        <f t="shared" si="1"/>
        <v>0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21.75" customHeight="1">
      <c r="A422" s="132"/>
      <c r="B422" s="75"/>
      <c r="C422" s="91"/>
      <c r="D422" s="12">
        <f t="shared" si="1"/>
        <v>0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21.75" customHeight="1">
      <c r="A423" s="132"/>
      <c r="B423" s="75"/>
      <c r="C423" s="91"/>
      <c r="D423" s="12">
        <f t="shared" si="1"/>
        <v>0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21.75" customHeight="1">
      <c r="A424" s="132"/>
      <c r="B424" s="75"/>
      <c r="C424" s="91"/>
      <c r="D424" s="12">
        <f t="shared" si="1"/>
        <v>0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21.75" customHeight="1">
      <c r="A425" s="132"/>
      <c r="B425" s="75"/>
      <c r="C425" s="91"/>
      <c r="D425" s="12">
        <f t="shared" si="1"/>
        <v>0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21.75" customHeight="1">
      <c r="A426" s="132"/>
      <c r="B426" s="75"/>
      <c r="C426" s="91"/>
      <c r="D426" s="12">
        <f t="shared" si="1"/>
        <v>0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21.75" customHeight="1">
      <c r="A427" s="132"/>
      <c r="B427" s="75"/>
      <c r="C427" s="91"/>
      <c r="D427" s="12">
        <f t="shared" si="1"/>
        <v>0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21.75" customHeight="1">
      <c r="A428" s="132"/>
      <c r="B428" s="75"/>
      <c r="C428" s="91"/>
      <c r="D428" s="12">
        <f t="shared" si="1"/>
        <v>0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21.75" customHeight="1">
      <c r="A429" s="132"/>
      <c r="B429" s="75"/>
      <c r="C429" s="91"/>
      <c r="D429" s="12">
        <f t="shared" si="1"/>
        <v>0</v>
      </c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21.75" customHeight="1">
      <c r="A430" s="132"/>
      <c r="B430" s="75"/>
      <c r="C430" s="91"/>
      <c r="D430" s="12">
        <f t="shared" si="1"/>
        <v>0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21.75" customHeight="1">
      <c r="A431" s="132"/>
      <c r="B431" s="75"/>
      <c r="C431" s="91"/>
      <c r="D431" s="12">
        <f t="shared" si="1"/>
        <v>0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21.75" customHeight="1">
      <c r="A432" s="132"/>
      <c r="B432" s="75"/>
      <c r="C432" s="91"/>
      <c r="D432" s="12">
        <f t="shared" si="1"/>
        <v>0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21.75" customHeight="1">
      <c r="A433" s="132"/>
      <c r="B433" s="75"/>
      <c r="C433" s="91"/>
      <c r="D433" s="12">
        <f t="shared" si="1"/>
        <v>0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21.75" customHeight="1">
      <c r="A434" s="132"/>
      <c r="B434" s="75"/>
      <c r="C434" s="91"/>
      <c r="D434" s="12">
        <f t="shared" si="1"/>
        <v>0</v>
      </c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21.75" customHeight="1">
      <c r="A435" s="132"/>
      <c r="B435" s="75"/>
      <c r="C435" s="91"/>
      <c r="D435" s="12">
        <f t="shared" si="1"/>
        <v>0</v>
      </c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21.75" customHeight="1">
      <c r="A436" s="132"/>
      <c r="B436" s="75"/>
      <c r="C436" s="91"/>
      <c r="D436" s="12">
        <f t="shared" si="1"/>
        <v>0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21.75" customHeight="1">
      <c r="A437" s="132"/>
      <c r="B437" s="75"/>
      <c r="C437" s="91"/>
      <c r="D437" s="12">
        <f t="shared" si="1"/>
        <v>0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21.75" customHeight="1">
      <c r="A438" s="132"/>
      <c r="B438" s="75"/>
      <c r="C438" s="91"/>
      <c r="D438" s="12">
        <f t="shared" si="1"/>
        <v>0</v>
      </c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21.75" customHeight="1">
      <c r="A439" s="132"/>
      <c r="B439" s="75"/>
      <c r="C439" s="91"/>
      <c r="D439" s="12">
        <f t="shared" si="1"/>
        <v>0</v>
      </c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21.75" customHeight="1">
      <c r="A440" s="132"/>
      <c r="B440" s="75"/>
      <c r="C440" s="91"/>
      <c r="D440" s="12">
        <f t="shared" si="1"/>
        <v>0</v>
      </c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21.75" customHeight="1">
      <c r="A441" s="132"/>
      <c r="B441" s="75"/>
      <c r="C441" s="91"/>
      <c r="D441" s="12">
        <f t="shared" si="1"/>
        <v>0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21.75" customHeight="1">
      <c r="A442" s="132"/>
      <c r="B442" s="75"/>
      <c r="C442" s="91"/>
      <c r="D442" s="12">
        <f t="shared" si="1"/>
        <v>0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21.75" customHeight="1">
      <c r="A443" s="132"/>
      <c r="B443" s="75"/>
      <c r="C443" s="91"/>
      <c r="D443" s="12">
        <f t="shared" si="1"/>
        <v>0</v>
      </c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21.75" customHeight="1">
      <c r="A444" s="132"/>
      <c r="B444" s="75"/>
      <c r="C444" s="91"/>
      <c r="D444" s="12">
        <f t="shared" si="1"/>
        <v>0</v>
      </c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21.75" customHeight="1">
      <c r="A445" s="132"/>
      <c r="B445" s="75"/>
      <c r="C445" s="91"/>
      <c r="D445" s="12">
        <f t="shared" si="1"/>
        <v>0</v>
      </c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21.75" customHeight="1">
      <c r="A446" s="132"/>
      <c r="B446" s="75"/>
      <c r="C446" s="91"/>
      <c r="D446" s="12">
        <f t="shared" si="1"/>
        <v>0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21.75" customHeight="1">
      <c r="A447" s="132"/>
      <c r="B447" s="75"/>
      <c r="C447" s="91"/>
      <c r="D447" s="12">
        <f t="shared" si="1"/>
        <v>0</v>
      </c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21.75" customHeight="1">
      <c r="A448" s="132"/>
      <c r="B448" s="75"/>
      <c r="C448" s="91"/>
      <c r="D448" s="12">
        <f t="shared" si="1"/>
        <v>0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21.75" customHeight="1">
      <c r="A449" s="132"/>
      <c r="B449" s="75"/>
      <c r="C449" s="91"/>
      <c r="D449" s="12">
        <f t="shared" si="1"/>
        <v>0</v>
      </c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21.75" customHeight="1">
      <c r="A450" s="132"/>
      <c r="B450" s="75"/>
      <c r="C450" s="91"/>
      <c r="D450" s="12">
        <f t="shared" si="1"/>
        <v>0</v>
      </c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21.75" customHeight="1">
      <c r="A451" s="132"/>
      <c r="B451" s="75"/>
      <c r="C451" s="91"/>
      <c r="D451" s="12">
        <f t="shared" si="1"/>
        <v>0</v>
      </c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21.75" customHeight="1">
      <c r="A452" s="132"/>
      <c r="B452" s="75"/>
      <c r="C452" s="91"/>
      <c r="D452" s="12">
        <f t="shared" si="1"/>
        <v>0</v>
      </c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21.75" customHeight="1">
      <c r="A453" s="132"/>
      <c r="B453" s="75"/>
      <c r="C453" s="91"/>
      <c r="D453" s="12">
        <f t="shared" si="1"/>
        <v>0</v>
      </c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21.75" customHeight="1">
      <c r="A454" s="132"/>
      <c r="B454" s="75"/>
      <c r="C454" s="91"/>
      <c r="D454" s="12">
        <f t="shared" si="1"/>
        <v>0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21.75" customHeight="1">
      <c r="A455" s="132"/>
      <c r="B455" s="75"/>
      <c r="C455" s="91"/>
      <c r="D455" s="12">
        <f t="shared" si="1"/>
        <v>0</v>
      </c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21.75" customHeight="1">
      <c r="A456" s="132"/>
      <c r="B456" s="75"/>
      <c r="C456" s="91"/>
      <c r="D456" s="12">
        <f t="shared" si="1"/>
        <v>0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21.75" customHeight="1">
      <c r="A457" s="132"/>
      <c r="B457" s="75"/>
      <c r="C457" s="91"/>
      <c r="D457" s="12">
        <f t="shared" si="1"/>
        <v>0</v>
      </c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21.75" customHeight="1">
      <c r="A458" s="132"/>
      <c r="B458" s="75"/>
      <c r="C458" s="91"/>
      <c r="D458" s="12">
        <f t="shared" si="1"/>
        <v>0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21.75" customHeight="1">
      <c r="A459" s="132"/>
      <c r="B459" s="75"/>
      <c r="C459" s="91"/>
      <c r="D459" s="12">
        <f t="shared" si="1"/>
        <v>0</v>
      </c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21.75" customHeight="1">
      <c r="A460" s="132"/>
      <c r="B460" s="75"/>
      <c r="C460" s="91"/>
      <c r="D460" s="12">
        <f t="shared" si="1"/>
        <v>0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21.75" customHeight="1">
      <c r="A461" s="132"/>
      <c r="B461" s="75"/>
      <c r="C461" s="91"/>
      <c r="D461" s="12">
        <f t="shared" si="1"/>
        <v>0</v>
      </c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21.75" customHeight="1">
      <c r="A462" s="132"/>
      <c r="B462" s="75"/>
      <c r="C462" s="91"/>
      <c r="D462" s="12">
        <f t="shared" si="1"/>
        <v>0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21.75" customHeight="1">
      <c r="A463" s="132"/>
      <c r="B463" s="75"/>
      <c r="C463" s="91"/>
      <c r="D463" s="12">
        <f t="shared" si="1"/>
        <v>0</v>
      </c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21.75" customHeight="1">
      <c r="A464" s="132"/>
      <c r="B464" s="75"/>
      <c r="C464" s="91"/>
      <c r="D464" s="12">
        <f t="shared" si="1"/>
        <v>0</v>
      </c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21.75" customHeight="1">
      <c r="A465" s="132"/>
      <c r="B465" s="75"/>
      <c r="C465" s="91"/>
      <c r="D465" s="12">
        <f t="shared" si="1"/>
        <v>0</v>
      </c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21.75" customHeight="1">
      <c r="A466" s="132"/>
      <c r="B466" s="75"/>
      <c r="C466" s="91"/>
      <c r="D466" s="12">
        <f t="shared" si="1"/>
        <v>0</v>
      </c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21.75" customHeight="1">
      <c r="A467" s="132"/>
      <c r="B467" s="75"/>
      <c r="C467" s="91"/>
      <c r="D467" s="12">
        <f t="shared" si="1"/>
        <v>0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21.75" customHeight="1">
      <c r="A468" s="132"/>
      <c r="B468" s="75"/>
      <c r="C468" s="91"/>
      <c r="D468" s="12">
        <f t="shared" si="1"/>
        <v>0</v>
      </c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21.75" customHeight="1">
      <c r="A469" s="132"/>
      <c r="B469" s="75"/>
      <c r="C469" s="91"/>
      <c r="D469" s="12">
        <f t="shared" si="1"/>
        <v>0</v>
      </c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21.75" customHeight="1">
      <c r="A470" s="132"/>
      <c r="B470" s="75"/>
      <c r="C470" s="91"/>
      <c r="D470" s="12">
        <f t="shared" si="1"/>
        <v>0</v>
      </c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21.75" customHeight="1">
      <c r="A471" s="132"/>
      <c r="B471" s="75"/>
      <c r="C471" s="91"/>
      <c r="D471" s="12">
        <f t="shared" si="1"/>
        <v>0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21.75" customHeight="1">
      <c r="A472" s="132"/>
      <c r="B472" s="75"/>
      <c r="C472" s="91"/>
      <c r="D472" s="12">
        <f t="shared" si="1"/>
        <v>0</v>
      </c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21.75" customHeight="1">
      <c r="A473" s="132"/>
      <c r="B473" s="75"/>
      <c r="C473" s="91"/>
      <c r="D473" s="12">
        <f t="shared" si="1"/>
        <v>0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21.75" customHeight="1">
      <c r="A474" s="132"/>
      <c r="B474" s="75"/>
      <c r="C474" s="91"/>
      <c r="D474" s="12">
        <f t="shared" si="1"/>
        <v>0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21.75" customHeight="1">
      <c r="A475" s="132"/>
      <c r="B475" s="75"/>
      <c r="C475" s="91"/>
      <c r="D475" s="12">
        <f t="shared" si="1"/>
        <v>0</v>
      </c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21.75" customHeight="1">
      <c r="A476" s="132"/>
      <c r="B476" s="75"/>
      <c r="C476" s="91"/>
      <c r="D476" s="12">
        <f t="shared" si="1"/>
        <v>0</v>
      </c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21.75" customHeight="1">
      <c r="A477" s="132"/>
      <c r="B477" s="75"/>
      <c r="C477" s="91"/>
      <c r="D477" s="12">
        <f t="shared" si="1"/>
        <v>0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21.75" customHeight="1">
      <c r="A478" s="132"/>
      <c r="B478" s="75"/>
      <c r="C478" s="91"/>
      <c r="D478" s="12">
        <f t="shared" si="1"/>
        <v>0</v>
      </c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21.75" customHeight="1">
      <c r="A479" s="132"/>
      <c r="B479" s="75"/>
      <c r="C479" s="91"/>
      <c r="D479" s="12">
        <f t="shared" si="1"/>
        <v>0</v>
      </c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21.75" customHeight="1">
      <c r="A480" s="132"/>
      <c r="B480" s="75"/>
      <c r="C480" s="91"/>
      <c r="D480" s="12">
        <f t="shared" si="1"/>
        <v>0</v>
      </c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21.75" customHeight="1">
      <c r="A481" s="132"/>
      <c r="B481" s="75"/>
      <c r="C481" s="91"/>
      <c r="D481" s="12">
        <f t="shared" si="1"/>
        <v>0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21.75" customHeight="1">
      <c r="A482" s="132"/>
      <c r="B482" s="75"/>
      <c r="C482" s="91"/>
      <c r="D482" s="12">
        <f t="shared" si="1"/>
        <v>0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21.75" customHeight="1">
      <c r="A483" s="132"/>
      <c r="B483" s="75"/>
      <c r="C483" s="91"/>
      <c r="D483" s="12">
        <f t="shared" si="1"/>
        <v>0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21.75" customHeight="1">
      <c r="A484" s="132"/>
      <c r="B484" s="75"/>
      <c r="C484" s="91"/>
      <c r="D484" s="12">
        <f t="shared" si="1"/>
        <v>0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21.75" customHeight="1">
      <c r="A485" s="132"/>
      <c r="B485" s="75"/>
      <c r="C485" s="91"/>
      <c r="D485" s="12">
        <f t="shared" si="1"/>
        <v>0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21.75" customHeight="1">
      <c r="A486" s="132"/>
      <c r="B486" s="75"/>
      <c r="C486" s="91"/>
      <c r="D486" s="12">
        <f t="shared" si="1"/>
        <v>0</v>
      </c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21.75" customHeight="1">
      <c r="A487" s="132"/>
      <c r="B487" s="75"/>
      <c r="C487" s="91"/>
      <c r="D487" s="12">
        <f t="shared" si="1"/>
        <v>0</v>
      </c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21.75" customHeight="1">
      <c r="A488" s="132"/>
      <c r="B488" s="75"/>
      <c r="C488" s="91"/>
      <c r="D488" s="12">
        <f t="shared" si="1"/>
        <v>0</v>
      </c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21.75" customHeight="1">
      <c r="A489" s="132"/>
      <c r="B489" s="75"/>
      <c r="C489" s="91"/>
      <c r="D489" s="12">
        <f t="shared" si="1"/>
        <v>0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21.75" customHeight="1">
      <c r="A490" s="132"/>
      <c r="B490" s="75"/>
      <c r="C490" s="91"/>
      <c r="D490" s="12">
        <f t="shared" si="1"/>
        <v>0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21.75" customHeight="1">
      <c r="A491" s="132"/>
      <c r="B491" s="75"/>
      <c r="C491" s="91"/>
      <c r="D491" s="12">
        <f t="shared" si="1"/>
        <v>0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21.75" customHeight="1">
      <c r="A492" s="132"/>
      <c r="B492" s="75"/>
      <c r="C492" s="91"/>
      <c r="D492" s="12">
        <f t="shared" si="1"/>
        <v>0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21.75" customHeight="1">
      <c r="A493" s="132"/>
      <c r="B493" s="75"/>
      <c r="C493" s="91"/>
      <c r="D493" s="12">
        <f t="shared" si="1"/>
        <v>0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21.75" customHeight="1">
      <c r="A494" s="132"/>
      <c r="B494" s="75"/>
      <c r="C494" s="91"/>
      <c r="D494" s="12">
        <f t="shared" si="1"/>
        <v>0</v>
      </c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21.75" customHeight="1">
      <c r="A495" s="132"/>
      <c r="B495" s="75"/>
      <c r="C495" s="91"/>
      <c r="D495" s="12">
        <f t="shared" si="1"/>
        <v>0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21.75" customHeight="1">
      <c r="A496" s="132"/>
      <c r="B496" s="75"/>
      <c r="C496" s="91"/>
      <c r="D496" s="12">
        <f t="shared" si="1"/>
        <v>0</v>
      </c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21.75" customHeight="1">
      <c r="A497" s="132"/>
      <c r="B497" s="75"/>
      <c r="C497" s="91"/>
      <c r="D497" s="12">
        <f t="shared" si="1"/>
        <v>0</v>
      </c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21.75" customHeight="1">
      <c r="A498" s="132"/>
      <c r="B498" s="75"/>
      <c r="C498" s="91"/>
      <c r="D498" s="12">
        <f t="shared" si="1"/>
        <v>0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21.75" customHeight="1">
      <c r="A499" s="132"/>
      <c r="B499" s="75"/>
      <c r="C499" s="91"/>
      <c r="D499" s="12">
        <f t="shared" si="1"/>
        <v>0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21.75" customHeight="1">
      <c r="A500" s="132"/>
      <c r="B500" s="75"/>
      <c r="C500" s="91"/>
      <c r="D500" s="12">
        <f t="shared" si="1"/>
        <v>0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21.75" customHeight="1">
      <c r="A501" s="132"/>
      <c r="B501" s="75"/>
      <c r="C501" s="91"/>
      <c r="D501" s="12">
        <f t="shared" si="1"/>
        <v>0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21.75" customHeight="1">
      <c r="A502" s="132"/>
      <c r="B502" s="75"/>
      <c r="C502" s="91"/>
      <c r="D502" s="12">
        <f t="shared" si="1"/>
        <v>0</v>
      </c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21.75" customHeight="1">
      <c r="A503" s="132"/>
      <c r="B503" s="75"/>
      <c r="C503" s="91"/>
      <c r="D503" s="12">
        <f t="shared" si="1"/>
        <v>0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21.75" customHeight="1">
      <c r="A504" s="132"/>
      <c r="B504" s="75"/>
      <c r="C504" s="91"/>
      <c r="D504" s="12">
        <f t="shared" si="1"/>
        <v>0</v>
      </c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21.75" customHeight="1">
      <c r="A505" s="132"/>
      <c r="B505" s="75"/>
      <c r="C505" s="91"/>
      <c r="D505" s="12">
        <f t="shared" si="1"/>
        <v>0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21.75" customHeight="1">
      <c r="A506" s="132"/>
      <c r="B506" s="75"/>
      <c r="C506" s="91"/>
      <c r="D506" s="12">
        <f t="shared" si="1"/>
        <v>0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21.75" customHeight="1">
      <c r="A507" s="132"/>
      <c r="B507" s="75"/>
      <c r="C507" s="91"/>
      <c r="D507" s="12">
        <f t="shared" si="1"/>
        <v>0</v>
      </c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21.75" customHeight="1">
      <c r="A508" s="132"/>
      <c r="B508" s="75"/>
      <c r="C508" s="91"/>
      <c r="D508" s="12">
        <f t="shared" si="1"/>
        <v>0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21.75" customHeight="1">
      <c r="A509" s="132"/>
      <c r="B509" s="75"/>
      <c r="C509" s="91"/>
      <c r="D509" s="12">
        <f t="shared" si="1"/>
        <v>0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21.75" customHeight="1">
      <c r="A510" s="132"/>
      <c r="B510" s="75"/>
      <c r="C510" s="91"/>
      <c r="D510" s="12">
        <f t="shared" si="1"/>
        <v>0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21.75" customHeight="1">
      <c r="A511" s="132"/>
      <c r="B511" s="75"/>
      <c r="C511" s="91"/>
      <c r="D511" s="12">
        <f t="shared" si="1"/>
        <v>0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21.75" customHeight="1">
      <c r="A512" s="132"/>
      <c r="B512" s="75"/>
      <c r="C512" s="91"/>
      <c r="D512" s="12">
        <f t="shared" si="1"/>
        <v>0</v>
      </c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21.75" customHeight="1">
      <c r="A513" s="132"/>
      <c r="B513" s="75"/>
      <c r="C513" s="91"/>
      <c r="D513" s="12">
        <f t="shared" si="1"/>
        <v>0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21.75" customHeight="1">
      <c r="A514" s="132"/>
      <c r="B514" s="75"/>
      <c r="C514" s="91"/>
      <c r="D514" s="12">
        <f t="shared" si="1"/>
        <v>0</v>
      </c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21.75" customHeight="1">
      <c r="A515" s="132"/>
      <c r="B515" s="75"/>
      <c r="C515" s="91"/>
      <c r="D515" s="12">
        <f t="shared" ref="D515:D769" si="2">SUM(E515:S515)</f>
        <v>0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21.75" customHeight="1">
      <c r="A516" s="132"/>
      <c r="B516" s="75"/>
      <c r="C516" s="91"/>
      <c r="D516" s="12">
        <f t="shared" si="2"/>
        <v>0</v>
      </c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21.75" customHeight="1">
      <c r="A517" s="132"/>
      <c r="B517" s="75"/>
      <c r="C517" s="91"/>
      <c r="D517" s="12">
        <f t="shared" si="2"/>
        <v>0</v>
      </c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21.75" customHeight="1">
      <c r="A518" s="132"/>
      <c r="B518" s="75"/>
      <c r="C518" s="91"/>
      <c r="D518" s="12">
        <f t="shared" si="2"/>
        <v>0</v>
      </c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21.75" customHeight="1">
      <c r="A519" s="132"/>
      <c r="B519" s="75"/>
      <c r="C519" s="91"/>
      <c r="D519" s="12">
        <f t="shared" si="2"/>
        <v>0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21.75" customHeight="1">
      <c r="A520" s="132"/>
      <c r="B520" s="75"/>
      <c r="C520" s="91"/>
      <c r="D520" s="12">
        <f t="shared" si="2"/>
        <v>0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21.75" customHeight="1">
      <c r="A521" s="132"/>
      <c r="B521" s="75"/>
      <c r="C521" s="91"/>
      <c r="D521" s="12">
        <f t="shared" si="2"/>
        <v>0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21.75" customHeight="1">
      <c r="A522" s="132"/>
      <c r="B522" s="75"/>
      <c r="C522" s="91"/>
      <c r="D522" s="12">
        <f t="shared" si="2"/>
        <v>0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21.75" customHeight="1">
      <c r="A523" s="132"/>
      <c r="B523" s="75"/>
      <c r="C523" s="91"/>
      <c r="D523" s="12">
        <f t="shared" si="2"/>
        <v>0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21.75" customHeight="1">
      <c r="A524" s="132"/>
      <c r="B524" s="75"/>
      <c r="C524" s="91"/>
      <c r="D524" s="12">
        <f t="shared" si="2"/>
        <v>0</v>
      </c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21.75" customHeight="1">
      <c r="A525" s="132"/>
      <c r="B525" s="75"/>
      <c r="C525" s="91"/>
      <c r="D525" s="12">
        <f t="shared" si="2"/>
        <v>0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21.75" customHeight="1">
      <c r="A526" s="132"/>
      <c r="B526" s="75"/>
      <c r="C526" s="91"/>
      <c r="D526" s="12">
        <f t="shared" si="2"/>
        <v>0</v>
      </c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21.75" customHeight="1">
      <c r="A527" s="132"/>
      <c r="B527" s="75"/>
      <c r="C527" s="91"/>
      <c r="D527" s="12">
        <f t="shared" si="2"/>
        <v>0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21.75" customHeight="1">
      <c r="A528" s="132"/>
      <c r="B528" s="75"/>
      <c r="C528" s="91"/>
      <c r="D528" s="12">
        <f t="shared" si="2"/>
        <v>0</v>
      </c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21.75" customHeight="1">
      <c r="A529" s="132"/>
      <c r="B529" s="75"/>
      <c r="C529" s="91"/>
      <c r="D529" s="12">
        <f t="shared" si="2"/>
        <v>0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21.75" customHeight="1">
      <c r="A530" s="132"/>
      <c r="B530" s="75"/>
      <c r="C530" s="91"/>
      <c r="D530" s="12">
        <f t="shared" si="2"/>
        <v>0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21.75" customHeight="1">
      <c r="A531" s="132"/>
      <c r="B531" s="75"/>
      <c r="C531" s="91"/>
      <c r="D531" s="12">
        <f t="shared" si="2"/>
        <v>0</v>
      </c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21.75" customHeight="1">
      <c r="A532" s="132"/>
      <c r="B532" s="75"/>
      <c r="C532" s="91"/>
      <c r="D532" s="12">
        <f t="shared" si="2"/>
        <v>0</v>
      </c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21.75" customHeight="1">
      <c r="A533" s="132"/>
      <c r="B533" s="75"/>
      <c r="C533" s="91"/>
      <c r="D533" s="12">
        <f t="shared" si="2"/>
        <v>0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21.75" customHeight="1">
      <c r="A534" s="132"/>
      <c r="B534" s="75"/>
      <c r="C534" s="91"/>
      <c r="D534" s="12">
        <f t="shared" si="2"/>
        <v>0</v>
      </c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21.75" customHeight="1">
      <c r="A535" s="132"/>
      <c r="B535" s="75"/>
      <c r="C535" s="91"/>
      <c r="D535" s="12">
        <f t="shared" si="2"/>
        <v>0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21.75" customHeight="1">
      <c r="A536" s="132"/>
      <c r="B536" s="75"/>
      <c r="C536" s="91"/>
      <c r="D536" s="12">
        <f t="shared" si="2"/>
        <v>0</v>
      </c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21.75" customHeight="1">
      <c r="A537" s="132"/>
      <c r="B537" s="75"/>
      <c r="C537" s="91"/>
      <c r="D537" s="12">
        <f t="shared" si="2"/>
        <v>0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21.75" customHeight="1">
      <c r="A538" s="132"/>
      <c r="B538" s="75"/>
      <c r="C538" s="91"/>
      <c r="D538" s="12">
        <f t="shared" si="2"/>
        <v>0</v>
      </c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21.75" customHeight="1">
      <c r="A539" s="132"/>
      <c r="B539" s="75"/>
      <c r="C539" s="91"/>
      <c r="D539" s="12">
        <f t="shared" si="2"/>
        <v>0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21.75" customHeight="1">
      <c r="A540" s="132"/>
      <c r="B540" s="75"/>
      <c r="C540" s="91"/>
      <c r="D540" s="12">
        <f t="shared" si="2"/>
        <v>0</v>
      </c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21.75" customHeight="1">
      <c r="A541" s="132"/>
      <c r="B541" s="75"/>
      <c r="C541" s="91"/>
      <c r="D541" s="12">
        <f t="shared" si="2"/>
        <v>0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21.75" customHeight="1">
      <c r="A542" s="132"/>
      <c r="B542" s="75"/>
      <c r="C542" s="91"/>
      <c r="D542" s="12">
        <f t="shared" si="2"/>
        <v>0</v>
      </c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21.75" customHeight="1">
      <c r="A543" s="132"/>
      <c r="B543" s="75"/>
      <c r="C543" s="91"/>
      <c r="D543" s="12">
        <f t="shared" si="2"/>
        <v>0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21.75" customHeight="1">
      <c r="A544" s="132"/>
      <c r="B544" s="75"/>
      <c r="C544" s="91"/>
      <c r="D544" s="12">
        <f t="shared" si="2"/>
        <v>0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21.75" customHeight="1">
      <c r="A545" s="132"/>
      <c r="B545" s="75"/>
      <c r="C545" s="91"/>
      <c r="D545" s="12">
        <f t="shared" si="2"/>
        <v>0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21.75" customHeight="1">
      <c r="A546" s="132"/>
      <c r="B546" s="75"/>
      <c r="C546" s="91"/>
      <c r="D546" s="12">
        <f t="shared" si="2"/>
        <v>0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21.75" customHeight="1">
      <c r="A547" s="132"/>
      <c r="B547" s="75"/>
      <c r="C547" s="91"/>
      <c r="D547" s="12">
        <f t="shared" si="2"/>
        <v>0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21.75" customHeight="1">
      <c r="A548" s="132"/>
      <c r="B548" s="75"/>
      <c r="C548" s="91"/>
      <c r="D548" s="12">
        <f t="shared" si="2"/>
        <v>0</v>
      </c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21.75" customHeight="1">
      <c r="A549" s="132"/>
      <c r="B549" s="75"/>
      <c r="C549" s="91"/>
      <c r="D549" s="12">
        <f t="shared" si="2"/>
        <v>0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21.75" customHeight="1">
      <c r="A550" s="132"/>
      <c r="B550" s="75"/>
      <c r="C550" s="91"/>
      <c r="D550" s="12">
        <f t="shared" si="2"/>
        <v>0</v>
      </c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21.75" customHeight="1">
      <c r="A551" s="132"/>
      <c r="B551" s="75"/>
      <c r="C551" s="91"/>
      <c r="D551" s="12">
        <f t="shared" si="2"/>
        <v>0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21.75" customHeight="1">
      <c r="A552" s="132"/>
      <c r="B552" s="75"/>
      <c r="C552" s="91"/>
      <c r="D552" s="12">
        <f t="shared" si="2"/>
        <v>0</v>
      </c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21.75" customHeight="1">
      <c r="A553" s="132"/>
      <c r="B553" s="75"/>
      <c r="C553" s="91"/>
      <c r="D553" s="12">
        <f t="shared" si="2"/>
        <v>0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21.75" customHeight="1">
      <c r="A554" s="132"/>
      <c r="B554" s="75"/>
      <c r="C554" s="91"/>
      <c r="D554" s="12">
        <f t="shared" si="2"/>
        <v>0</v>
      </c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21.75" customHeight="1">
      <c r="A555" s="132"/>
      <c r="B555" s="75"/>
      <c r="C555" s="91"/>
      <c r="D555" s="12">
        <f t="shared" si="2"/>
        <v>0</v>
      </c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21.75" customHeight="1">
      <c r="A556" s="132"/>
      <c r="B556" s="75"/>
      <c r="C556" s="91"/>
      <c r="D556" s="12">
        <f t="shared" si="2"/>
        <v>0</v>
      </c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21.75" customHeight="1">
      <c r="A557" s="132"/>
      <c r="B557" s="75"/>
      <c r="C557" s="91"/>
      <c r="D557" s="12">
        <f t="shared" si="2"/>
        <v>0</v>
      </c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21.75" customHeight="1">
      <c r="A558" s="132"/>
      <c r="B558" s="75"/>
      <c r="C558" s="91"/>
      <c r="D558" s="12">
        <f t="shared" si="2"/>
        <v>0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21.75" customHeight="1">
      <c r="A559" s="132"/>
      <c r="B559" s="75"/>
      <c r="C559" s="91"/>
      <c r="D559" s="12">
        <f t="shared" si="2"/>
        <v>0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21.75" customHeight="1">
      <c r="A560" s="132"/>
      <c r="B560" s="75"/>
      <c r="C560" s="91"/>
      <c r="D560" s="12">
        <f t="shared" si="2"/>
        <v>0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21.75" customHeight="1">
      <c r="A561" s="132"/>
      <c r="B561" s="75"/>
      <c r="C561" s="91"/>
      <c r="D561" s="12">
        <f t="shared" si="2"/>
        <v>0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21.75" customHeight="1">
      <c r="A562" s="132"/>
      <c r="B562" s="75"/>
      <c r="C562" s="91"/>
      <c r="D562" s="12">
        <f t="shared" si="2"/>
        <v>0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21.75" customHeight="1">
      <c r="A563" s="132"/>
      <c r="B563" s="75"/>
      <c r="C563" s="91"/>
      <c r="D563" s="12">
        <f t="shared" si="2"/>
        <v>0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21.75" customHeight="1">
      <c r="A564" s="132"/>
      <c r="B564" s="75"/>
      <c r="C564" s="91"/>
      <c r="D564" s="12">
        <f t="shared" si="2"/>
        <v>0</v>
      </c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21.75" customHeight="1">
      <c r="A565" s="132"/>
      <c r="B565" s="75"/>
      <c r="C565" s="91"/>
      <c r="D565" s="12">
        <f t="shared" si="2"/>
        <v>0</v>
      </c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21.75" customHeight="1">
      <c r="A566" s="132"/>
      <c r="B566" s="75"/>
      <c r="C566" s="91"/>
      <c r="D566" s="12">
        <f t="shared" si="2"/>
        <v>0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21.75" customHeight="1">
      <c r="A567" s="132"/>
      <c r="B567" s="75"/>
      <c r="C567" s="91"/>
      <c r="D567" s="12">
        <f t="shared" si="2"/>
        <v>0</v>
      </c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21.75" customHeight="1">
      <c r="A568" s="132"/>
      <c r="B568" s="75"/>
      <c r="C568" s="91"/>
      <c r="D568" s="12">
        <f t="shared" si="2"/>
        <v>0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21.75" customHeight="1">
      <c r="A569" s="132"/>
      <c r="B569" s="75"/>
      <c r="C569" s="91"/>
      <c r="D569" s="12">
        <f t="shared" si="2"/>
        <v>0</v>
      </c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21.75" customHeight="1">
      <c r="A570" s="132"/>
      <c r="B570" s="75"/>
      <c r="C570" s="91"/>
      <c r="D570" s="12">
        <f t="shared" si="2"/>
        <v>0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21.75" customHeight="1">
      <c r="A571" s="132"/>
      <c r="B571" s="75"/>
      <c r="C571" s="91"/>
      <c r="D571" s="12">
        <f t="shared" si="2"/>
        <v>0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21.75" customHeight="1">
      <c r="A572" s="132"/>
      <c r="B572" s="75"/>
      <c r="C572" s="91"/>
      <c r="D572" s="12">
        <f t="shared" si="2"/>
        <v>0</v>
      </c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21.75" customHeight="1">
      <c r="A573" s="132"/>
      <c r="B573" s="75"/>
      <c r="C573" s="91"/>
      <c r="D573" s="12">
        <f t="shared" si="2"/>
        <v>0</v>
      </c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21.75" customHeight="1">
      <c r="A574" s="132"/>
      <c r="B574" s="75"/>
      <c r="C574" s="91"/>
      <c r="D574" s="12">
        <f t="shared" si="2"/>
        <v>0</v>
      </c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21.75" customHeight="1">
      <c r="A575" s="132"/>
      <c r="B575" s="75"/>
      <c r="C575" s="91"/>
      <c r="D575" s="12">
        <f t="shared" si="2"/>
        <v>0</v>
      </c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21.75" customHeight="1">
      <c r="A576" s="132"/>
      <c r="B576" s="75"/>
      <c r="C576" s="91"/>
      <c r="D576" s="12">
        <f t="shared" si="2"/>
        <v>0</v>
      </c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21.75" customHeight="1">
      <c r="A577" s="132"/>
      <c r="B577" s="75"/>
      <c r="C577" s="91"/>
      <c r="D577" s="12">
        <f t="shared" si="2"/>
        <v>0</v>
      </c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21.75" customHeight="1">
      <c r="A578" s="132"/>
      <c r="B578" s="75"/>
      <c r="C578" s="91"/>
      <c r="D578" s="12">
        <f t="shared" si="2"/>
        <v>0</v>
      </c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21.75" customHeight="1">
      <c r="A579" s="132"/>
      <c r="B579" s="75"/>
      <c r="C579" s="91"/>
      <c r="D579" s="12">
        <f t="shared" si="2"/>
        <v>0</v>
      </c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21.75" customHeight="1">
      <c r="A580" s="132"/>
      <c r="B580" s="75"/>
      <c r="C580" s="91"/>
      <c r="D580" s="12">
        <f t="shared" si="2"/>
        <v>0</v>
      </c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21.75" customHeight="1">
      <c r="A581" s="132"/>
      <c r="B581" s="75"/>
      <c r="C581" s="91"/>
      <c r="D581" s="12">
        <f t="shared" si="2"/>
        <v>0</v>
      </c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21.75" customHeight="1">
      <c r="A582" s="132"/>
      <c r="B582" s="75"/>
      <c r="C582" s="91"/>
      <c r="D582" s="12">
        <f t="shared" si="2"/>
        <v>0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21.75" customHeight="1">
      <c r="A583" s="132"/>
      <c r="B583" s="75"/>
      <c r="C583" s="91"/>
      <c r="D583" s="12">
        <f t="shared" si="2"/>
        <v>0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21.75" customHeight="1">
      <c r="A584" s="132"/>
      <c r="B584" s="75"/>
      <c r="C584" s="91"/>
      <c r="D584" s="12">
        <f t="shared" si="2"/>
        <v>0</v>
      </c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21.75" customHeight="1">
      <c r="A585" s="132"/>
      <c r="B585" s="75"/>
      <c r="C585" s="91"/>
      <c r="D585" s="12">
        <f t="shared" si="2"/>
        <v>0</v>
      </c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21.75" customHeight="1">
      <c r="A586" s="132"/>
      <c r="B586" s="75"/>
      <c r="C586" s="91"/>
      <c r="D586" s="12">
        <f t="shared" si="2"/>
        <v>0</v>
      </c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21.75" customHeight="1">
      <c r="A587" s="132"/>
      <c r="B587" s="75"/>
      <c r="C587" s="91"/>
      <c r="D587" s="12">
        <f t="shared" si="2"/>
        <v>0</v>
      </c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21.75" customHeight="1">
      <c r="A588" s="132"/>
      <c r="B588" s="75"/>
      <c r="C588" s="91"/>
      <c r="D588" s="12">
        <f t="shared" si="2"/>
        <v>0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21.75" customHeight="1">
      <c r="A589" s="132"/>
      <c r="B589" s="75"/>
      <c r="C589" s="91"/>
      <c r="D589" s="12">
        <f t="shared" si="2"/>
        <v>0</v>
      </c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21.75" customHeight="1">
      <c r="A590" s="132"/>
      <c r="B590" s="75"/>
      <c r="C590" s="91"/>
      <c r="D590" s="12">
        <f t="shared" si="2"/>
        <v>0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21.75" customHeight="1">
      <c r="A591" s="132"/>
      <c r="B591" s="75"/>
      <c r="C591" s="91"/>
      <c r="D591" s="12">
        <f t="shared" si="2"/>
        <v>0</v>
      </c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21.75" customHeight="1">
      <c r="A592" s="132"/>
      <c r="B592" s="75"/>
      <c r="C592" s="91"/>
      <c r="D592" s="12">
        <f t="shared" si="2"/>
        <v>0</v>
      </c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21.75" customHeight="1">
      <c r="A593" s="132"/>
      <c r="B593" s="75"/>
      <c r="C593" s="91"/>
      <c r="D593" s="12">
        <f t="shared" si="2"/>
        <v>0</v>
      </c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21.75" customHeight="1">
      <c r="A594" s="132"/>
      <c r="B594" s="75"/>
      <c r="C594" s="91"/>
      <c r="D594" s="12">
        <f t="shared" si="2"/>
        <v>0</v>
      </c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21.75" customHeight="1">
      <c r="A595" s="132"/>
      <c r="B595" s="75"/>
      <c r="C595" s="91"/>
      <c r="D595" s="12">
        <f t="shared" si="2"/>
        <v>0</v>
      </c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21.75" customHeight="1">
      <c r="A596" s="132"/>
      <c r="B596" s="75"/>
      <c r="C596" s="91"/>
      <c r="D596" s="12">
        <f t="shared" si="2"/>
        <v>0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21.75" customHeight="1">
      <c r="A597" s="132"/>
      <c r="B597" s="75"/>
      <c r="C597" s="91"/>
      <c r="D597" s="12">
        <f t="shared" si="2"/>
        <v>0</v>
      </c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21.75" customHeight="1">
      <c r="A598" s="132"/>
      <c r="B598" s="75"/>
      <c r="C598" s="91"/>
      <c r="D598" s="12">
        <f t="shared" si="2"/>
        <v>0</v>
      </c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21.75" customHeight="1">
      <c r="A599" s="132"/>
      <c r="B599" s="75"/>
      <c r="C599" s="91"/>
      <c r="D599" s="12">
        <f t="shared" si="2"/>
        <v>0</v>
      </c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21.75" customHeight="1">
      <c r="A600" s="132"/>
      <c r="B600" s="75"/>
      <c r="C600" s="91"/>
      <c r="D600" s="12">
        <f t="shared" si="2"/>
        <v>0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21.75" customHeight="1">
      <c r="A601" s="132"/>
      <c r="B601" s="75"/>
      <c r="C601" s="91"/>
      <c r="D601" s="12">
        <f t="shared" si="2"/>
        <v>0</v>
      </c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21.75" customHeight="1">
      <c r="A602" s="132"/>
      <c r="B602" s="75"/>
      <c r="C602" s="91"/>
      <c r="D602" s="12">
        <f t="shared" si="2"/>
        <v>0</v>
      </c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21.75" customHeight="1">
      <c r="A603" s="132"/>
      <c r="B603" s="75"/>
      <c r="C603" s="91"/>
      <c r="D603" s="12">
        <f t="shared" si="2"/>
        <v>0</v>
      </c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21.75" customHeight="1">
      <c r="A604" s="132"/>
      <c r="B604" s="75"/>
      <c r="C604" s="91"/>
      <c r="D604" s="12">
        <f t="shared" si="2"/>
        <v>0</v>
      </c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21.75" customHeight="1">
      <c r="A605" s="132"/>
      <c r="B605" s="75"/>
      <c r="C605" s="91"/>
      <c r="D605" s="12">
        <f t="shared" si="2"/>
        <v>0</v>
      </c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21.75" customHeight="1">
      <c r="A606" s="132"/>
      <c r="B606" s="75"/>
      <c r="C606" s="91"/>
      <c r="D606" s="12">
        <f t="shared" si="2"/>
        <v>0</v>
      </c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21.75" customHeight="1">
      <c r="A607" s="132"/>
      <c r="B607" s="75"/>
      <c r="C607" s="91"/>
      <c r="D607" s="12">
        <f t="shared" si="2"/>
        <v>0</v>
      </c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21.75" customHeight="1">
      <c r="A608" s="132"/>
      <c r="B608" s="75"/>
      <c r="C608" s="91"/>
      <c r="D608" s="12">
        <f t="shared" si="2"/>
        <v>0</v>
      </c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21.75" customHeight="1">
      <c r="A609" s="132"/>
      <c r="B609" s="75"/>
      <c r="C609" s="91"/>
      <c r="D609" s="12">
        <f t="shared" si="2"/>
        <v>0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21.75" customHeight="1">
      <c r="A610" s="132"/>
      <c r="B610" s="75"/>
      <c r="C610" s="91"/>
      <c r="D610" s="12">
        <f t="shared" si="2"/>
        <v>0</v>
      </c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21.75" customHeight="1">
      <c r="A611" s="132"/>
      <c r="B611" s="75"/>
      <c r="C611" s="91"/>
      <c r="D611" s="12">
        <f t="shared" si="2"/>
        <v>0</v>
      </c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21.75" customHeight="1">
      <c r="A612" s="132"/>
      <c r="B612" s="75"/>
      <c r="C612" s="91"/>
      <c r="D612" s="12">
        <f t="shared" si="2"/>
        <v>0</v>
      </c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21.75" customHeight="1">
      <c r="A613" s="132"/>
      <c r="B613" s="75"/>
      <c r="C613" s="91"/>
      <c r="D613" s="12">
        <f t="shared" si="2"/>
        <v>0</v>
      </c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21.75" customHeight="1">
      <c r="A614" s="132"/>
      <c r="B614" s="75"/>
      <c r="C614" s="91"/>
      <c r="D614" s="12">
        <f t="shared" si="2"/>
        <v>0</v>
      </c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21.75" customHeight="1">
      <c r="A615" s="132"/>
      <c r="B615" s="75"/>
      <c r="C615" s="91"/>
      <c r="D615" s="12">
        <f t="shared" si="2"/>
        <v>0</v>
      </c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21.75" customHeight="1">
      <c r="A616" s="132"/>
      <c r="B616" s="75"/>
      <c r="C616" s="91"/>
      <c r="D616" s="12">
        <f t="shared" si="2"/>
        <v>0</v>
      </c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21.75" customHeight="1">
      <c r="A617" s="132"/>
      <c r="B617" s="75"/>
      <c r="C617" s="91"/>
      <c r="D617" s="12">
        <f t="shared" si="2"/>
        <v>0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21.75" customHeight="1">
      <c r="A618" s="132"/>
      <c r="B618" s="75"/>
      <c r="C618" s="91"/>
      <c r="D618" s="12">
        <f t="shared" si="2"/>
        <v>0</v>
      </c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21.75" customHeight="1">
      <c r="A619" s="132"/>
      <c r="B619" s="75"/>
      <c r="C619" s="91"/>
      <c r="D619" s="12">
        <f t="shared" si="2"/>
        <v>0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21.75" customHeight="1">
      <c r="A620" s="132"/>
      <c r="B620" s="75"/>
      <c r="C620" s="91"/>
      <c r="D620" s="12">
        <f t="shared" si="2"/>
        <v>0</v>
      </c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21.75" customHeight="1">
      <c r="A621" s="132"/>
      <c r="B621" s="75"/>
      <c r="C621" s="91"/>
      <c r="D621" s="12">
        <f t="shared" si="2"/>
        <v>0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21.75" customHeight="1">
      <c r="A622" s="132"/>
      <c r="B622" s="75"/>
      <c r="C622" s="91"/>
      <c r="D622" s="12">
        <f t="shared" si="2"/>
        <v>0</v>
      </c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21.75" customHeight="1">
      <c r="A623" s="132"/>
      <c r="B623" s="75"/>
      <c r="C623" s="91"/>
      <c r="D623" s="12">
        <f t="shared" si="2"/>
        <v>0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21.75" customHeight="1">
      <c r="A624" s="132"/>
      <c r="B624" s="75"/>
      <c r="C624" s="91"/>
      <c r="D624" s="12">
        <f t="shared" si="2"/>
        <v>0</v>
      </c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21.75" customHeight="1">
      <c r="A625" s="132"/>
      <c r="B625" s="75"/>
      <c r="C625" s="91"/>
      <c r="D625" s="12">
        <f t="shared" si="2"/>
        <v>0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21.75" customHeight="1">
      <c r="A626" s="132"/>
      <c r="B626" s="75"/>
      <c r="C626" s="91"/>
      <c r="D626" s="12">
        <f t="shared" si="2"/>
        <v>0</v>
      </c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21.75" customHeight="1">
      <c r="A627" s="132"/>
      <c r="B627" s="75"/>
      <c r="C627" s="91"/>
      <c r="D627" s="12">
        <f t="shared" si="2"/>
        <v>0</v>
      </c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21.75" customHeight="1">
      <c r="A628" s="132"/>
      <c r="B628" s="75"/>
      <c r="C628" s="91"/>
      <c r="D628" s="12">
        <f t="shared" si="2"/>
        <v>0</v>
      </c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21.75" customHeight="1">
      <c r="A629" s="132"/>
      <c r="B629" s="75"/>
      <c r="C629" s="91"/>
      <c r="D629" s="12">
        <f t="shared" si="2"/>
        <v>0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21.75" customHeight="1">
      <c r="A630" s="132"/>
      <c r="B630" s="75"/>
      <c r="C630" s="91"/>
      <c r="D630" s="12">
        <f t="shared" si="2"/>
        <v>0</v>
      </c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21.75" customHeight="1">
      <c r="A631" s="132"/>
      <c r="B631" s="75"/>
      <c r="C631" s="91"/>
      <c r="D631" s="12">
        <f t="shared" si="2"/>
        <v>0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21.75" customHeight="1">
      <c r="A632" s="132"/>
      <c r="B632" s="75"/>
      <c r="C632" s="91"/>
      <c r="D632" s="12">
        <f t="shared" si="2"/>
        <v>0</v>
      </c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21.75" customHeight="1">
      <c r="A633" s="132"/>
      <c r="B633" s="75"/>
      <c r="C633" s="91"/>
      <c r="D633" s="12">
        <f t="shared" si="2"/>
        <v>0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21.75" customHeight="1">
      <c r="A634" s="132"/>
      <c r="B634" s="75"/>
      <c r="C634" s="91"/>
      <c r="D634" s="12">
        <f t="shared" si="2"/>
        <v>0</v>
      </c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21.75" customHeight="1">
      <c r="A635" s="132"/>
      <c r="B635" s="75"/>
      <c r="C635" s="91"/>
      <c r="D635" s="12">
        <f t="shared" si="2"/>
        <v>0</v>
      </c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21.75" customHeight="1">
      <c r="A636" s="132"/>
      <c r="B636" s="75"/>
      <c r="C636" s="91"/>
      <c r="D636" s="12">
        <f t="shared" si="2"/>
        <v>0</v>
      </c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21.75" customHeight="1">
      <c r="A637" s="132"/>
      <c r="B637" s="75"/>
      <c r="C637" s="91"/>
      <c r="D637" s="12">
        <f t="shared" si="2"/>
        <v>0</v>
      </c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21.75" customHeight="1">
      <c r="A638" s="132"/>
      <c r="B638" s="75"/>
      <c r="C638" s="91"/>
      <c r="D638" s="12">
        <f t="shared" si="2"/>
        <v>0</v>
      </c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21.75" customHeight="1">
      <c r="A639" s="132"/>
      <c r="B639" s="75"/>
      <c r="C639" s="91"/>
      <c r="D639" s="12">
        <f t="shared" si="2"/>
        <v>0</v>
      </c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21.75" customHeight="1">
      <c r="A640" s="132"/>
      <c r="B640" s="75"/>
      <c r="C640" s="91"/>
      <c r="D640" s="12">
        <f t="shared" si="2"/>
        <v>0</v>
      </c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21.75" customHeight="1">
      <c r="A641" s="132"/>
      <c r="B641" s="75"/>
      <c r="C641" s="91"/>
      <c r="D641" s="12">
        <f t="shared" si="2"/>
        <v>0</v>
      </c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21.75" customHeight="1">
      <c r="A642" s="132"/>
      <c r="B642" s="75"/>
      <c r="C642" s="91"/>
      <c r="D642" s="12">
        <f t="shared" si="2"/>
        <v>0</v>
      </c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21.75" customHeight="1">
      <c r="A643" s="132"/>
      <c r="B643" s="75"/>
      <c r="C643" s="91"/>
      <c r="D643" s="12">
        <f t="shared" si="2"/>
        <v>0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21.75" customHeight="1">
      <c r="A644" s="132"/>
      <c r="B644" s="75"/>
      <c r="C644" s="91"/>
      <c r="D644" s="12">
        <f t="shared" si="2"/>
        <v>0</v>
      </c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21.75" customHeight="1">
      <c r="A645" s="132"/>
      <c r="B645" s="75"/>
      <c r="C645" s="91"/>
      <c r="D645" s="12">
        <f t="shared" si="2"/>
        <v>0</v>
      </c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21.75" customHeight="1">
      <c r="A646" s="132"/>
      <c r="B646" s="75"/>
      <c r="C646" s="91"/>
      <c r="D646" s="12">
        <f t="shared" si="2"/>
        <v>0</v>
      </c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21.75" customHeight="1">
      <c r="A647" s="132"/>
      <c r="B647" s="75"/>
      <c r="C647" s="91"/>
      <c r="D647" s="12">
        <f t="shared" si="2"/>
        <v>0</v>
      </c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21.75" customHeight="1">
      <c r="A648" s="132"/>
      <c r="B648" s="75"/>
      <c r="C648" s="91"/>
      <c r="D648" s="12">
        <f t="shared" si="2"/>
        <v>0</v>
      </c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21.75" customHeight="1">
      <c r="A649" s="132"/>
      <c r="B649" s="75"/>
      <c r="C649" s="91"/>
      <c r="D649" s="12">
        <f t="shared" si="2"/>
        <v>0</v>
      </c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21.75" customHeight="1">
      <c r="A650" s="132"/>
      <c r="B650" s="75"/>
      <c r="C650" s="91"/>
      <c r="D650" s="12">
        <f t="shared" si="2"/>
        <v>0</v>
      </c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21.75" customHeight="1">
      <c r="A651" s="132"/>
      <c r="B651" s="75"/>
      <c r="C651" s="91"/>
      <c r="D651" s="12">
        <f t="shared" si="2"/>
        <v>0</v>
      </c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21.75" customHeight="1">
      <c r="A652" s="132"/>
      <c r="B652" s="75"/>
      <c r="C652" s="91"/>
      <c r="D652" s="12">
        <f t="shared" si="2"/>
        <v>0</v>
      </c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21.75" customHeight="1">
      <c r="A653" s="132"/>
      <c r="B653" s="75"/>
      <c r="C653" s="91"/>
      <c r="D653" s="12">
        <f t="shared" si="2"/>
        <v>0</v>
      </c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21.75" customHeight="1">
      <c r="A654" s="132"/>
      <c r="B654" s="75"/>
      <c r="C654" s="91"/>
      <c r="D654" s="12">
        <f t="shared" si="2"/>
        <v>0</v>
      </c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21.75" customHeight="1">
      <c r="A655" s="132"/>
      <c r="B655" s="75"/>
      <c r="C655" s="91"/>
      <c r="D655" s="12">
        <f t="shared" si="2"/>
        <v>0</v>
      </c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21.75" customHeight="1">
      <c r="A656" s="132"/>
      <c r="B656" s="75"/>
      <c r="C656" s="91"/>
      <c r="D656" s="12">
        <f t="shared" si="2"/>
        <v>0</v>
      </c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21.75" customHeight="1">
      <c r="A657" s="132"/>
      <c r="B657" s="75"/>
      <c r="C657" s="91"/>
      <c r="D657" s="12">
        <f t="shared" si="2"/>
        <v>0</v>
      </c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21.75" customHeight="1">
      <c r="A658" s="132"/>
      <c r="B658" s="75"/>
      <c r="C658" s="91"/>
      <c r="D658" s="12">
        <f t="shared" si="2"/>
        <v>0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21.75" customHeight="1">
      <c r="A659" s="132"/>
      <c r="B659" s="75"/>
      <c r="C659" s="91"/>
      <c r="D659" s="12">
        <f t="shared" si="2"/>
        <v>0</v>
      </c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21.75" customHeight="1">
      <c r="A660" s="132"/>
      <c r="B660" s="75"/>
      <c r="C660" s="91"/>
      <c r="D660" s="12">
        <f t="shared" si="2"/>
        <v>0</v>
      </c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21.75" customHeight="1">
      <c r="A661" s="132"/>
      <c r="B661" s="75"/>
      <c r="C661" s="91"/>
      <c r="D661" s="12">
        <f t="shared" si="2"/>
        <v>0</v>
      </c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21.75" customHeight="1">
      <c r="A662" s="132"/>
      <c r="B662" s="75"/>
      <c r="C662" s="91"/>
      <c r="D662" s="12">
        <f t="shared" si="2"/>
        <v>0</v>
      </c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21.75" customHeight="1">
      <c r="A663" s="132"/>
      <c r="B663" s="75"/>
      <c r="C663" s="91"/>
      <c r="D663" s="12">
        <f t="shared" si="2"/>
        <v>0</v>
      </c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21.75" customHeight="1">
      <c r="A664" s="132"/>
      <c r="B664" s="75"/>
      <c r="C664" s="91"/>
      <c r="D664" s="12">
        <f t="shared" si="2"/>
        <v>0</v>
      </c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21.75" customHeight="1">
      <c r="A665" s="132"/>
      <c r="B665" s="75"/>
      <c r="C665" s="91"/>
      <c r="D665" s="12">
        <f t="shared" si="2"/>
        <v>0</v>
      </c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21.75" customHeight="1">
      <c r="A666" s="132"/>
      <c r="B666" s="75"/>
      <c r="C666" s="91"/>
      <c r="D666" s="12">
        <f t="shared" si="2"/>
        <v>0</v>
      </c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21.75" customHeight="1">
      <c r="A667" s="132"/>
      <c r="B667" s="75"/>
      <c r="C667" s="91"/>
      <c r="D667" s="12">
        <f t="shared" si="2"/>
        <v>0</v>
      </c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21.75" customHeight="1">
      <c r="A668" s="132"/>
      <c r="B668" s="75"/>
      <c r="C668" s="91"/>
      <c r="D668" s="12">
        <f t="shared" si="2"/>
        <v>0</v>
      </c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21.75" customHeight="1">
      <c r="A669" s="132"/>
      <c r="B669" s="75"/>
      <c r="C669" s="91"/>
      <c r="D669" s="12">
        <f t="shared" si="2"/>
        <v>0</v>
      </c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21.75" customHeight="1">
      <c r="A670" s="132"/>
      <c r="B670" s="75"/>
      <c r="C670" s="91"/>
      <c r="D670" s="12">
        <f t="shared" si="2"/>
        <v>0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21.75" customHeight="1">
      <c r="A671" s="132"/>
      <c r="B671" s="75"/>
      <c r="C671" s="91"/>
      <c r="D671" s="12">
        <f t="shared" si="2"/>
        <v>0</v>
      </c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21.75" customHeight="1">
      <c r="A672" s="132"/>
      <c r="B672" s="75"/>
      <c r="C672" s="91"/>
      <c r="D672" s="12">
        <f t="shared" si="2"/>
        <v>0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21.75" customHeight="1">
      <c r="A673" s="132"/>
      <c r="B673" s="75"/>
      <c r="C673" s="91"/>
      <c r="D673" s="12">
        <f t="shared" si="2"/>
        <v>0</v>
      </c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21.75" customHeight="1">
      <c r="A674" s="132"/>
      <c r="B674" s="75"/>
      <c r="C674" s="91"/>
      <c r="D674" s="12">
        <f t="shared" si="2"/>
        <v>0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21.75" customHeight="1">
      <c r="A675" s="132"/>
      <c r="B675" s="75"/>
      <c r="C675" s="91"/>
      <c r="D675" s="12">
        <f t="shared" si="2"/>
        <v>0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21.75" customHeight="1">
      <c r="A676" s="132"/>
      <c r="B676" s="75"/>
      <c r="C676" s="91"/>
      <c r="D676" s="12">
        <f t="shared" si="2"/>
        <v>0</v>
      </c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21.75" customHeight="1">
      <c r="A677" s="132"/>
      <c r="B677" s="75"/>
      <c r="C677" s="91"/>
      <c r="D677" s="12">
        <f t="shared" si="2"/>
        <v>0</v>
      </c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21.75" customHeight="1">
      <c r="A678" s="132"/>
      <c r="B678" s="75"/>
      <c r="C678" s="91"/>
      <c r="D678" s="12">
        <f t="shared" si="2"/>
        <v>0</v>
      </c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21.75" customHeight="1">
      <c r="A679" s="132"/>
      <c r="B679" s="75"/>
      <c r="C679" s="91"/>
      <c r="D679" s="12">
        <f t="shared" si="2"/>
        <v>0</v>
      </c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21.75" customHeight="1">
      <c r="A680" s="132"/>
      <c r="B680" s="75"/>
      <c r="C680" s="91"/>
      <c r="D680" s="12">
        <f t="shared" si="2"/>
        <v>0</v>
      </c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21.75" customHeight="1">
      <c r="A681" s="132"/>
      <c r="B681" s="75"/>
      <c r="C681" s="91"/>
      <c r="D681" s="12">
        <f t="shared" si="2"/>
        <v>0</v>
      </c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21.75" customHeight="1">
      <c r="A682" s="132"/>
      <c r="B682" s="75"/>
      <c r="C682" s="91"/>
      <c r="D682" s="12">
        <f t="shared" si="2"/>
        <v>0</v>
      </c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21.75" customHeight="1">
      <c r="A683" s="132"/>
      <c r="B683" s="75"/>
      <c r="C683" s="91"/>
      <c r="D683" s="12">
        <f t="shared" si="2"/>
        <v>0</v>
      </c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21.75" customHeight="1">
      <c r="A684" s="132"/>
      <c r="B684" s="75"/>
      <c r="C684" s="91"/>
      <c r="D684" s="12">
        <f t="shared" si="2"/>
        <v>0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21.75" customHeight="1">
      <c r="A685" s="132"/>
      <c r="B685" s="75"/>
      <c r="C685" s="91"/>
      <c r="D685" s="12">
        <f t="shared" si="2"/>
        <v>0</v>
      </c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21.75" customHeight="1">
      <c r="A686" s="132"/>
      <c r="B686" s="75"/>
      <c r="C686" s="91"/>
      <c r="D686" s="12">
        <f t="shared" si="2"/>
        <v>0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21.75" customHeight="1">
      <c r="A687" s="132"/>
      <c r="B687" s="75"/>
      <c r="C687" s="91"/>
      <c r="D687" s="12">
        <f t="shared" si="2"/>
        <v>0</v>
      </c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21.75" customHeight="1">
      <c r="A688" s="132"/>
      <c r="B688" s="75"/>
      <c r="C688" s="91"/>
      <c r="D688" s="12">
        <f t="shared" si="2"/>
        <v>0</v>
      </c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21.75" customHeight="1">
      <c r="A689" s="132"/>
      <c r="B689" s="75"/>
      <c r="C689" s="91"/>
      <c r="D689" s="12">
        <f t="shared" si="2"/>
        <v>0</v>
      </c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21.75" customHeight="1">
      <c r="A690" s="132"/>
      <c r="B690" s="75"/>
      <c r="C690" s="91"/>
      <c r="D690" s="12">
        <f t="shared" si="2"/>
        <v>0</v>
      </c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21.75" customHeight="1">
      <c r="A691" s="132"/>
      <c r="B691" s="75"/>
      <c r="C691" s="91"/>
      <c r="D691" s="12">
        <f t="shared" si="2"/>
        <v>0</v>
      </c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21.75" customHeight="1">
      <c r="A692" s="132"/>
      <c r="B692" s="75"/>
      <c r="C692" s="91"/>
      <c r="D692" s="12">
        <f t="shared" si="2"/>
        <v>0</v>
      </c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21.75" customHeight="1">
      <c r="A693" s="132"/>
      <c r="B693" s="75"/>
      <c r="C693" s="91"/>
      <c r="D693" s="12">
        <f t="shared" si="2"/>
        <v>0</v>
      </c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21.75" customHeight="1">
      <c r="A694" s="132"/>
      <c r="B694" s="75"/>
      <c r="C694" s="91"/>
      <c r="D694" s="12">
        <f t="shared" si="2"/>
        <v>0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21.75" customHeight="1">
      <c r="A695" s="132"/>
      <c r="B695" s="75"/>
      <c r="C695" s="91"/>
      <c r="D695" s="12">
        <f t="shared" si="2"/>
        <v>0</v>
      </c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21.75" customHeight="1">
      <c r="A696" s="132"/>
      <c r="B696" s="75"/>
      <c r="C696" s="91"/>
      <c r="D696" s="12">
        <f t="shared" si="2"/>
        <v>0</v>
      </c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21.75" customHeight="1">
      <c r="A697" s="132"/>
      <c r="B697" s="75"/>
      <c r="C697" s="91"/>
      <c r="D697" s="12">
        <f t="shared" si="2"/>
        <v>0</v>
      </c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21.75" customHeight="1">
      <c r="A698" s="132"/>
      <c r="B698" s="75"/>
      <c r="C698" s="91"/>
      <c r="D698" s="12">
        <f t="shared" si="2"/>
        <v>0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21.75" customHeight="1">
      <c r="A699" s="132"/>
      <c r="B699" s="75"/>
      <c r="C699" s="91"/>
      <c r="D699" s="12">
        <f t="shared" si="2"/>
        <v>0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21.75" customHeight="1">
      <c r="A700" s="132"/>
      <c r="B700" s="75"/>
      <c r="C700" s="91"/>
      <c r="D700" s="12">
        <f t="shared" si="2"/>
        <v>0</v>
      </c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21.75" customHeight="1">
      <c r="A701" s="132"/>
      <c r="B701" s="75"/>
      <c r="C701" s="91"/>
      <c r="D701" s="12">
        <f t="shared" si="2"/>
        <v>0</v>
      </c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21.75" customHeight="1">
      <c r="A702" s="132"/>
      <c r="B702" s="75"/>
      <c r="C702" s="91"/>
      <c r="D702" s="12">
        <f t="shared" si="2"/>
        <v>0</v>
      </c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21.75" customHeight="1">
      <c r="A703" s="132"/>
      <c r="B703" s="75"/>
      <c r="C703" s="91"/>
      <c r="D703" s="12">
        <f t="shared" si="2"/>
        <v>0</v>
      </c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21.75" customHeight="1">
      <c r="A704" s="132"/>
      <c r="B704" s="75"/>
      <c r="C704" s="91"/>
      <c r="D704" s="12">
        <f t="shared" si="2"/>
        <v>0</v>
      </c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21.75" customHeight="1">
      <c r="A705" s="132"/>
      <c r="B705" s="75"/>
      <c r="C705" s="91"/>
      <c r="D705" s="12">
        <f t="shared" si="2"/>
        <v>0</v>
      </c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21.75" customHeight="1">
      <c r="A706" s="132"/>
      <c r="B706" s="75"/>
      <c r="C706" s="91"/>
      <c r="D706" s="12">
        <f t="shared" si="2"/>
        <v>0</v>
      </c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21.75" customHeight="1">
      <c r="A707" s="132"/>
      <c r="B707" s="75"/>
      <c r="C707" s="91"/>
      <c r="D707" s="12">
        <f t="shared" si="2"/>
        <v>0</v>
      </c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21.75" customHeight="1">
      <c r="A708" s="132"/>
      <c r="B708" s="75"/>
      <c r="C708" s="91"/>
      <c r="D708" s="12">
        <f t="shared" si="2"/>
        <v>0</v>
      </c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21.75" customHeight="1">
      <c r="A709" s="132"/>
      <c r="B709" s="75"/>
      <c r="C709" s="91"/>
      <c r="D709" s="12">
        <f t="shared" si="2"/>
        <v>0</v>
      </c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21.75" customHeight="1">
      <c r="A710" s="132"/>
      <c r="B710" s="75"/>
      <c r="C710" s="91"/>
      <c r="D710" s="12">
        <f t="shared" si="2"/>
        <v>0</v>
      </c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21.75" customHeight="1">
      <c r="A711" s="132"/>
      <c r="B711" s="75"/>
      <c r="C711" s="91"/>
      <c r="D711" s="12">
        <f t="shared" si="2"/>
        <v>0</v>
      </c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21.75" customHeight="1">
      <c r="A712" s="132"/>
      <c r="B712" s="75"/>
      <c r="C712" s="91"/>
      <c r="D712" s="12">
        <f t="shared" si="2"/>
        <v>0</v>
      </c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21.75" customHeight="1">
      <c r="A713" s="132"/>
      <c r="B713" s="75"/>
      <c r="C713" s="91"/>
      <c r="D713" s="12">
        <f t="shared" si="2"/>
        <v>0</v>
      </c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21.75" customHeight="1">
      <c r="A714" s="132"/>
      <c r="B714" s="75"/>
      <c r="C714" s="91"/>
      <c r="D714" s="12">
        <f t="shared" si="2"/>
        <v>0</v>
      </c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21.75" customHeight="1">
      <c r="A715" s="132"/>
      <c r="B715" s="75"/>
      <c r="C715" s="91"/>
      <c r="D715" s="12">
        <f t="shared" si="2"/>
        <v>0</v>
      </c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21.75" customHeight="1">
      <c r="A716" s="132"/>
      <c r="B716" s="75"/>
      <c r="C716" s="91"/>
      <c r="D716" s="12">
        <f t="shared" si="2"/>
        <v>0</v>
      </c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21.75" customHeight="1">
      <c r="A717" s="132"/>
      <c r="B717" s="75"/>
      <c r="C717" s="91"/>
      <c r="D717" s="12">
        <f t="shared" si="2"/>
        <v>0</v>
      </c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21.75" customHeight="1">
      <c r="A718" s="132"/>
      <c r="B718" s="75"/>
      <c r="C718" s="91"/>
      <c r="D718" s="12">
        <f t="shared" si="2"/>
        <v>0</v>
      </c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21.75" customHeight="1">
      <c r="A719" s="132"/>
      <c r="B719" s="75"/>
      <c r="C719" s="91"/>
      <c r="D719" s="12">
        <f t="shared" si="2"/>
        <v>0</v>
      </c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21.75" customHeight="1">
      <c r="A720" s="132"/>
      <c r="B720" s="75"/>
      <c r="C720" s="91"/>
      <c r="D720" s="12">
        <f t="shared" si="2"/>
        <v>0</v>
      </c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21.75" customHeight="1">
      <c r="A721" s="132"/>
      <c r="B721" s="75"/>
      <c r="C721" s="91"/>
      <c r="D721" s="12">
        <f t="shared" si="2"/>
        <v>0</v>
      </c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21.75" customHeight="1">
      <c r="A722" s="132"/>
      <c r="B722" s="75"/>
      <c r="C722" s="91"/>
      <c r="D722" s="12">
        <f t="shared" si="2"/>
        <v>0</v>
      </c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21.75" customHeight="1">
      <c r="A723" s="132"/>
      <c r="B723" s="75"/>
      <c r="C723" s="91"/>
      <c r="D723" s="12">
        <f t="shared" si="2"/>
        <v>0</v>
      </c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21.75" customHeight="1">
      <c r="A724" s="132"/>
      <c r="B724" s="75"/>
      <c r="C724" s="91"/>
      <c r="D724" s="12">
        <f t="shared" si="2"/>
        <v>0</v>
      </c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21.75" customHeight="1">
      <c r="A725" s="132"/>
      <c r="B725" s="75"/>
      <c r="C725" s="91"/>
      <c r="D725" s="12">
        <f t="shared" si="2"/>
        <v>0</v>
      </c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21.75" customHeight="1">
      <c r="A726" s="132"/>
      <c r="B726" s="75"/>
      <c r="C726" s="91"/>
      <c r="D726" s="12">
        <f t="shared" si="2"/>
        <v>0</v>
      </c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21.75" customHeight="1">
      <c r="A727" s="132"/>
      <c r="B727" s="75"/>
      <c r="C727" s="91"/>
      <c r="D727" s="12">
        <f t="shared" si="2"/>
        <v>0</v>
      </c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21.75" customHeight="1">
      <c r="A728" s="132"/>
      <c r="B728" s="75"/>
      <c r="C728" s="91"/>
      <c r="D728" s="12">
        <f t="shared" si="2"/>
        <v>0</v>
      </c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21.75" customHeight="1">
      <c r="A729" s="132"/>
      <c r="B729" s="75"/>
      <c r="C729" s="91"/>
      <c r="D729" s="12">
        <f t="shared" si="2"/>
        <v>0</v>
      </c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21.75" customHeight="1">
      <c r="A730" s="132"/>
      <c r="B730" s="75"/>
      <c r="C730" s="91"/>
      <c r="D730" s="12">
        <f t="shared" si="2"/>
        <v>0</v>
      </c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21.75" customHeight="1">
      <c r="A731" s="132"/>
      <c r="B731" s="75"/>
      <c r="C731" s="91"/>
      <c r="D731" s="12">
        <f t="shared" si="2"/>
        <v>0</v>
      </c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21.75" customHeight="1">
      <c r="A732" s="132"/>
      <c r="B732" s="75"/>
      <c r="C732" s="91"/>
      <c r="D732" s="12">
        <f t="shared" si="2"/>
        <v>0</v>
      </c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21.75" customHeight="1">
      <c r="A733" s="132"/>
      <c r="B733" s="75"/>
      <c r="C733" s="91"/>
      <c r="D733" s="12">
        <f t="shared" si="2"/>
        <v>0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21.75" customHeight="1">
      <c r="A734" s="132"/>
      <c r="B734" s="75"/>
      <c r="C734" s="91"/>
      <c r="D734" s="12">
        <f t="shared" si="2"/>
        <v>0</v>
      </c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21.75" customHeight="1">
      <c r="A735" s="132"/>
      <c r="B735" s="75"/>
      <c r="C735" s="91"/>
      <c r="D735" s="12">
        <f t="shared" si="2"/>
        <v>0</v>
      </c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21.75" customHeight="1">
      <c r="A736" s="132"/>
      <c r="B736" s="75"/>
      <c r="C736" s="91"/>
      <c r="D736" s="12">
        <f t="shared" si="2"/>
        <v>0</v>
      </c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21.75" customHeight="1">
      <c r="A737" s="132"/>
      <c r="B737" s="75"/>
      <c r="C737" s="91"/>
      <c r="D737" s="12">
        <f t="shared" si="2"/>
        <v>0</v>
      </c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21.75" customHeight="1">
      <c r="A738" s="132"/>
      <c r="B738" s="75"/>
      <c r="C738" s="91"/>
      <c r="D738" s="12">
        <f t="shared" si="2"/>
        <v>0</v>
      </c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21.75" customHeight="1">
      <c r="A739" s="132"/>
      <c r="B739" s="75"/>
      <c r="C739" s="91"/>
      <c r="D739" s="12">
        <f t="shared" si="2"/>
        <v>0</v>
      </c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21.75" customHeight="1">
      <c r="A740" s="132"/>
      <c r="B740" s="75"/>
      <c r="C740" s="91"/>
      <c r="D740" s="12">
        <f t="shared" si="2"/>
        <v>0</v>
      </c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21.75" customHeight="1">
      <c r="A741" s="132"/>
      <c r="B741" s="75"/>
      <c r="C741" s="91"/>
      <c r="D741" s="12">
        <f t="shared" si="2"/>
        <v>0</v>
      </c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21.75" customHeight="1">
      <c r="A742" s="132"/>
      <c r="B742" s="75"/>
      <c r="C742" s="91"/>
      <c r="D742" s="12">
        <f t="shared" si="2"/>
        <v>0</v>
      </c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21.75" customHeight="1">
      <c r="A743" s="132"/>
      <c r="B743" s="75"/>
      <c r="C743" s="91"/>
      <c r="D743" s="12">
        <f t="shared" si="2"/>
        <v>0</v>
      </c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21.75" customHeight="1">
      <c r="A744" s="132"/>
      <c r="B744" s="75"/>
      <c r="C744" s="91"/>
      <c r="D744" s="12">
        <f t="shared" si="2"/>
        <v>0</v>
      </c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21.75" customHeight="1">
      <c r="A745" s="132"/>
      <c r="B745" s="75"/>
      <c r="C745" s="91"/>
      <c r="D745" s="12">
        <f t="shared" si="2"/>
        <v>0</v>
      </c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21.75" customHeight="1">
      <c r="A746" s="132"/>
      <c r="B746" s="75"/>
      <c r="C746" s="91"/>
      <c r="D746" s="12">
        <f t="shared" si="2"/>
        <v>0</v>
      </c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21.75" customHeight="1">
      <c r="A747" s="132"/>
      <c r="B747" s="75"/>
      <c r="C747" s="91"/>
      <c r="D747" s="12">
        <f t="shared" si="2"/>
        <v>0</v>
      </c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21.75" customHeight="1">
      <c r="A748" s="132"/>
      <c r="B748" s="75"/>
      <c r="C748" s="91"/>
      <c r="D748" s="12">
        <f t="shared" si="2"/>
        <v>0</v>
      </c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21.75" customHeight="1">
      <c r="A749" s="132"/>
      <c r="B749" s="75"/>
      <c r="C749" s="91"/>
      <c r="D749" s="12">
        <f t="shared" si="2"/>
        <v>0</v>
      </c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21.75" customHeight="1">
      <c r="A750" s="132"/>
      <c r="B750" s="75"/>
      <c r="C750" s="91"/>
      <c r="D750" s="12">
        <f t="shared" si="2"/>
        <v>0</v>
      </c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21.75" customHeight="1">
      <c r="A751" s="132"/>
      <c r="B751" s="75"/>
      <c r="C751" s="91"/>
      <c r="D751" s="12">
        <f t="shared" si="2"/>
        <v>0</v>
      </c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21.75" customHeight="1">
      <c r="A752" s="132"/>
      <c r="B752" s="75"/>
      <c r="C752" s="91"/>
      <c r="D752" s="12">
        <f t="shared" si="2"/>
        <v>0</v>
      </c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21.75" customHeight="1">
      <c r="A753" s="132"/>
      <c r="B753" s="75"/>
      <c r="C753" s="91"/>
      <c r="D753" s="12">
        <f t="shared" si="2"/>
        <v>0</v>
      </c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21.75" customHeight="1">
      <c r="A754" s="132"/>
      <c r="B754" s="75"/>
      <c r="C754" s="91"/>
      <c r="D754" s="12">
        <f t="shared" si="2"/>
        <v>0</v>
      </c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21.75" customHeight="1">
      <c r="A755" s="132"/>
      <c r="B755" s="75"/>
      <c r="C755" s="91"/>
      <c r="D755" s="12">
        <f t="shared" si="2"/>
        <v>0</v>
      </c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21.75" customHeight="1">
      <c r="A756" s="132"/>
      <c r="B756" s="75"/>
      <c r="C756" s="91"/>
      <c r="D756" s="12">
        <f t="shared" si="2"/>
        <v>0</v>
      </c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21.75" customHeight="1">
      <c r="A757" s="132"/>
      <c r="B757" s="75"/>
      <c r="C757" s="91"/>
      <c r="D757" s="12">
        <f t="shared" si="2"/>
        <v>0</v>
      </c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21.75" customHeight="1">
      <c r="A758" s="132"/>
      <c r="B758" s="75"/>
      <c r="C758" s="91"/>
      <c r="D758" s="12">
        <f t="shared" si="2"/>
        <v>0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21.75" customHeight="1">
      <c r="A759" s="132"/>
      <c r="B759" s="75"/>
      <c r="C759" s="91"/>
      <c r="D759" s="12">
        <f t="shared" si="2"/>
        <v>0</v>
      </c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21.75" customHeight="1">
      <c r="A760" s="132"/>
      <c r="B760" s="75"/>
      <c r="C760" s="91"/>
      <c r="D760" s="12">
        <f t="shared" si="2"/>
        <v>0</v>
      </c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21.75" customHeight="1">
      <c r="A761" s="132"/>
      <c r="B761" s="75"/>
      <c r="C761" s="91"/>
      <c r="D761" s="12">
        <f t="shared" si="2"/>
        <v>0</v>
      </c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21.75" customHeight="1">
      <c r="A762" s="132"/>
      <c r="B762" s="75"/>
      <c r="C762" s="91"/>
      <c r="D762" s="12">
        <f t="shared" si="2"/>
        <v>0</v>
      </c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21.75" customHeight="1">
      <c r="A763" s="132"/>
      <c r="B763" s="75"/>
      <c r="C763" s="91"/>
      <c r="D763" s="12">
        <f t="shared" si="2"/>
        <v>0</v>
      </c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21.75" customHeight="1">
      <c r="A764" s="132"/>
      <c r="B764" s="75"/>
      <c r="C764" s="91"/>
      <c r="D764" s="12">
        <f t="shared" si="2"/>
        <v>0</v>
      </c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21.75" customHeight="1">
      <c r="A765" s="132"/>
      <c r="B765" s="75"/>
      <c r="C765" s="91"/>
      <c r="D765" s="12">
        <f t="shared" si="2"/>
        <v>0</v>
      </c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21.75" customHeight="1">
      <c r="A766" s="132"/>
      <c r="B766" s="75"/>
      <c r="C766" s="91"/>
      <c r="D766" s="12">
        <f t="shared" si="2"/>
        <v>0</v>
      </c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21.75" customHeight="1">
      <c r="A767" s="132"/>
      <c r="B767" s="75"/>
      <c r="C767" s="91"/>
      <c r="D767" s="12">
        <f t="shared" si="2"/>
        <v>0</v>
      </c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21.75" customHeight="1">
      <c r="A768" s="132"/>
      <c r="B768" s="75"/>
      <c r="C768" s="91"/>
      <c r="D768" s="12">
        <f t="shared" si="2"/>
        <v>0</v>
      </c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21.75" customHeight="1">
      <c r="A769" s="132"/>
      <c r="B769" s="75"/>
      <c r="C769" s="91"/>
      <c r="D769" s="12">
        <f t="shared" si="2"/>
        <v>0</v>
      </c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21.75" customHeight="1">
      <c r="A770" s="132"/>
      <c r="B770" s="75"/>
      <c r="C770" s="91"/>
      <c r="D770" s="12">
        <f t="shared" ref="D770:D982" si="3">SUM(E770:S770)</f>
        <v>0</v>
      </c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21.75" customHeight="1">
      <c r="A771" s="132"/>
      <c r="B771" s="75"/>
      <c r="C771" s="91"/>
      <c r="D771" s="12">
        <f t="shared" si="3"/>
        <v>0</v>
      </c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21.75" customHeight="1">
      <c r="A772" s="132"/>
      <c r="B772" s="75"/>
      <c r="C772" s="91"/>
      <c r="D772" s="12">
        <f t="shared" si="3"/>
        <v>0</v>
      </c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21.75" customHeight="1">
      <c r="A773" s="132"/>
      <c r="B773" s="75"/>
      <c r="C773" s="91"/>
      <c r="D773" s="12">
        <f t="shared" si="3"/>
        <v>0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21.75" customHeight="1">
      <c r="A774" s="132"/>
      <c r="B774" s="75"/>
      <c r="C774" s="91"/>
      <c r="D774" s="12">
        <f t="shared" si="3"/>
        <v>0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21.75" customHeight="1">
      <c r="A775" s="132"/>
      <c r="B775" s="75"/>
      <c r="C775" s="91"/>
      <c r="D775" s="12">
        <f t="shared" si="3"/>
        <v>0</v>
      </c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21.75" customHeight="1">
      <c r="A776" s="132"/>
      <c r="B776" s="75"/>
      <c r="C776" s="91"/>
      <c r="D776" s="12">
        <f t="shared" si="3"/>
        <v>0</v>
      </c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21.75" customHeight="1">
      <c r="A777" s="132"/>
      <c r="B777" s="75"/>
      <c r="C777" s="91"/>
      <c r="D777" s="12">
        <f t="shared" si="3"/>
        <v>0</v>
      </c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21.75" customHeight="1">
      <c r="A778" s="132"/>
      <c r="B778" s="75"/>
      <c r="C778" s="91"/>
      <c r="D778" s="12">
        <f t="shared" si="3"/>
        <v>0</v>
      </c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21.75" customHeight="1">
      <c r="A779" s="132"/>
      <c r="B779" s="75"/>
      <c r="C779" s="91"/>
      <c r="D779" s="12">
        <f t="shared" si="3"/>
        <v>0</v>
      </c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21.75" customHeight="1">
      <c r="A780" s="132"/>
      <c r="B780" s="75"/>
      <c r="C780" s="91"/>
      <c r="D780" s="12">
        <f t="shared" si="3"/>
        <v>0</v>
      </c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21.75" customHeight="1">
      <c r="A781" s="132"/>
      <c r="B781" s="75"/>
      <c r="C781" s="91"/>
      <c r="D781" s="12">
        <f t="shared" si="3"/>
        <v>0</v>
      </c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21.75" customHeight="1">
      <c r="A782" s="132"/>
      <c r="B782" s="75"/>
      <c r="C782" s="91"/>
      <c r="D782" s="12">
        <f t="shared" si="3"/>
        <v>0</v>
      </c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21.75" customHeight="1">
      <c r="A783" s="132"/>
      <c r="B783" s="75"/>
      <c r="C783" s="91"/>
      <c r="D783" s="12">
        <f t="shared" si="3"/>
        <v>0</v>
      </c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21.75" customHeight="1">
      <c r="A784" s="132"/>
      <c r="B784" s="75"/>
      <c r="C784" s="91"/>
      <c r="D784" s="12">
        <f t="shared" si="3"/>
        <v>0</v>
      </c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21.75" customHeight="1">
      <c r="A785" s="132"/>
      <c r="B785" s="75"/>
      <c r="C785" s="91"/>
      <c r="D785" s="12">
        <f t="shared" si="3"/>
        <v>0</v>
      </c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21.75" customHeight="1">
      <c r="A786" s="132"/>
      <c r="B786" s="75"/>
      <c r="C786" s="91"/>
      <c r="D786" s="12">
        <f t="shared" si="3"/>
        <v>0</v>
      </c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21.75" customHeight="1">
      <c r="A787" s="132"/>
      <c r="B787" s="75"/>
      <c r="C787" s="91"/>
      <c r="D787" s="12">
        <f t="shared" si="3"/>
        <v>0</v>
      </c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21.75" customHeight="1">
      <c r="A788" s="132"/>
      <c r="B788" s="75"/>
      <c r="C788" s="91"/>
      <c r="D788" s="12">
        <f t="shared" si="3"/>
        <v>0</v>
      </c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21.75" customHeight="1">
      <c r="A789" s="132"/>
      <c r="B789" s="75"/>
      <c r="C789" s="91"/>
      <c r="D789" s="12">
        <f t="shared" si="3"/>
        <v>0</v>
      </c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21.75" customHeight="1">
      <c r="A790" s="132"/>
      <c r="B790" s="75"/>
      <c r="C790" s="91"/>
      <c r="D790" s="12">
        <f t="shared" si="3"/>
        <v>0</v>
      </c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21.75" customHeight="1">
      <c r="A791" s="132"/>
      <c r="B791" s="75"/>
      <c r="C791" s="91"/>
      <c r="D791" s="12">
        <f t="shared" si="3"/>
        <v>0</v>
      </c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21.75" customHeight="1">
      <c r="A792" s="132"/>
      <c r="B792" s="75"/>
      <c r="C792" s="91"/>
      <c r="D792" s="12">
        <f t="shared" si="3"/>
        <v>0</v>
      </c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21.75" customHeight="1">
      <c r="A793" s="132"/>
      <c r="B793" s="75"/>
      <c r="C793" s="91"/>
      <c r="D793" s="12">
        <f t="shared" si="3"/>
        <v>0</v>
      </c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21.75" customHeight="1">
      <c r="A794" s="132"/>
      <c r="B794" s="75"/>
      <c r="C794" s="91"/>
      <c r="D794" s="12">
        <f t="shared" si="3"/>
        <v>0</v>
      </c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21.75" customHeight="1">
      <c r="A795" s="132"/>
      <c r="B795" s="75"/>
      <c r="C795" s="91"/>
      <c r="D795" s="12">
        <f t="shared" si="3"/>
        <v>0</v>
      </c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21.75" customHeight="1">
      <c r="A796" s="132"/>
      <c r="B796" s="75"/>
      <c r="C796" s="91"/>
      <c r="D796" s="12">
        <f t="shared" si="3"/>
        <v>0</v>
      </c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21.75" customHeight="1">
      <c r="A797" s="132"/>
      <c r="B797" s="75"/>
      <c r="C797" s="91"/>
      <c r="D797" s="12">
        <f t="shared" si="3"/>
        <v>0</v>
      </c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21.75" customHeight="1">
      <c r="A798" s="132"/>
      <c r="B798" s="75"/>
      <c r="C798" s="91"/>
      <c r="D798" s="12">
        <f t="shared" si="3"/>
        <v>0</v>
      </c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21.75" customHeight="1">
      <c r="A799" s="132"/>
      <c r="B799" s="75"/>
      <c r="C799" s="91"/>
      <c r="D799" s="12">
        <f t="shared" si="3"/>
        <v>0</v>
      </c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21.75" customHeight="1">
      <c r="A800" s="132"/>
      <c r="B800" s="75"/>
      <c r="C800" s="91"/>
      <c r="D800" s="12">
        <f t="shared" si="3"/>
        <v>0</v>
      </c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21.75" customHeight="1">
      <c r="A801" s="132"/>
      <c r="B801" s="75"/>
      <c r="C801" s="91"/>
      <c r="D801" s="12">
        <f t="shared" si="3"/>
        <v>0</v>
      </c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21.75" customHeight="1">
      <c r="A802" s="132"/>
      <c r="B802" s="75"/>
      <c r="C802" s="91"/>
      <c r="D802" s="12">
        <f t="shared" si="3"/>
        <v>0</v>
      </c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21.75" customHeight="1">
      <c r="A803" s="132"/>
      <c r="B803" s="75"/>
      <c r="C803" s="91"/>
      <c r="D803" s="12">
        <f t="shared" si="3"/>
        <v>0</v>
      </c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21.75" customHeight="1">
      <c r="A804" s="132"/>
      <c r="B804" s="75"/>
      <c r="C804" s="91"/>
      <c r="D804" s="12">
        <f t="shared" si="3"/>
        <v>0</v>
      </c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21.75" customHeight="1">
      <c r="A805" s="132"/>
      <c r="B805" s="75"/>
      <c r="C805" s="91"/>
      <c r="D805" s="12">
        <f t="shared" si="3"/>
        <v>0</v>
      </c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21.75" customHeight="1">
      <c r="A806" s="132"/>
      <c r="B806" s="75"/>
      <c r="C806" s="91"/>
      <c r="D806" s="12">
        <f t="shared" si="3"/>
        <v>0</v>
      </c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21.75" customHeight="1">
      <c r="A807" s="132"/>
      <c r="B807" s="75"/>
      <c r="C807" s="91"/>
      <c r="D807" s="12">
        <f t="shared" si="3"/>
        <v>0</v>
      </c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21.75" customHeight="1">
      <c r="A808" s="132"/>
      <c r="B808" s="75"/>
      <c r="C808" s="91"/>
      <c r="D808" s="12">
        <f t="shared" si="3"/>
        <v>0</v>
      </c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21.75" customHeight="1">
      <c r="A809" s="132"/>
      <c r="B809" s="75"/>
      <c r="C809" s="91"/>
      <c r="D809" s="12">
        <f t="shared" si="3"/>
        <v>0</v>
      </c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21.75" customHeight="1">
      <c r="A810" s="132"/>
      <c r="B810" s="75"/>
      <c r="C810" s="91"/>
      <c r="D810" s="12">
        <f t="shared" si="3"/>
        <v>0</v>
      </c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21.75" customHeight="1">
      <c r="A811" s="132"/>
      <c r="B811" s="75"/>
      <c r="C811" s="91"/>
      <c r="D811" s="12">
        <f t="shared" si="3"/>
        <v>0</v>
      </c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21.75" customHeight="1">
      <c r="A812" s="132"/>
      <c r="B812" s="75"/>
      <c r="C812" s="91"/>
      <c r="D812" s="12">
        <f t="shared" si="3"/>
        <v>0</v>
      </c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21.75" customHeight="1">
      <c r="A813" s="132"/>
      <c r="B813" s="75"/>
      <c r="C813" s="91"/>
      <c r="D813" s="12">
        <f t="shared" si="3"/>
        <v>0</v>
      </c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21.75" customHeight="1">
      <c r="A814" s="132"/>
      <c r="B814" s="75"/>
      <c r="C814" s="91"/>
      <c r="D814" s="12">
        <f t="shared" si="3"/>
        <v>0</v>
      </c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21.75" customHeight="1">
      <c r="A815" s="132"/>
      <c r="B815" s="75"/>
      <c r="C815" s="91"/>
      <c r="D815" s="12">
        <f t="shared" si="3"/>
        <v>0</v>
      </c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21.75" customHeight="1">
      <c r="A816" s="132"/>
      <c r="B816" s="75"/>
      <c r="C816" s="91"/>
      <c r="D816" s="12">
        <f t="shared" si="3"/>
        <v>0</v>
      </c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21.75" customHeight="1">
      <c r="A817" s="132"/>
      <c r="B817" s="75"/>
      <c r="C817" s="91"/>
      <c r="D817" s="12">
        <f t="shared" si="3"/>
        <v>0</v>
      </c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21.75" customHeight="1">
      <c r="A818" s="132"/>
      <c r="B818" s="75"/>
      <c r="C818" s="91"/>
      <c r="D818" s="12">
        <f t="shared" si="3"/>
        <v>0</v>
      </c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21.75" customHeight="1">
      <c r="A819" s="132"/>
      <c r="B819" s="75"/>
      <c r="C819" s="91"/>
      <c r="D819" s="12">
        <f t="shared" si="3"/>
        <v>0</v>
      </c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21.75" customHeight="1">
      <c r="A820" s="132"/>
      <c r="B820" s="75"/>
      <c r="C820" s="91"/>
      <c r="D820" s="12">
        <f t="shared" si="3"/>
        <v>0</v>
      </c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21.75" customHeight="1">
      <c r="A821" s="132"/>
      <c r="B821" s="75"/>
      <c r="C821" s="91"/>
      <c r="D821" s="12">
        <f t="shared" si="3"/>
        <v>0</v>
      </c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21.75" customHeight="1">
      <c r="A822" s="132"/>
      <c r="B822" s="75"/>
      <c r="C822" s="91"/>
      <c r="D822" s="12">
        <f t="shared" si="3"/>
        <v>0</v>
      </c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21.75" customHeight="1">
      <c r="A823" s="132"/>
      <c r="B823" s="75"/>
      <c r="C823" s="91"/>
      <c r="D823" s="12">
        <f t="shared" si="3"/>
        <v>0</v>
      </c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21.75" customHeight="1">
      <c r="A824" s="132"/>
      <c r="B824" s="75"/>
      <c r="C824" s="91"/>
      <c r="D824" s="12">
        <f t="shared" si="3"/>
        <v>0</v>
      </c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21.75" customHeight="1">
      <c r="A825" s="132"/>
      <c r="B825" s="75"/>
      <c r="C825" s="91"/>
      <c r="D825" s="12">
        <f t="shared" si="3"/>
        <v>0</v>
      </c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21.75" customHeight="1">
      <c r="A826" s="132"/>
      <c r="B826" s="75"/>
      <c r="C826" s="91"/>
      <c r="D826" s="12">
        <f t="shared" si="3"/>
        <v>0</v>
      </c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21.75" customHeight="1">
      <c r="A827" s="132"/>
      <c r="B827" s="75"/>
      <c r="C827" s="91"/>
      <c r="D827" s="12">
        <f t="shared" si="3"/>
        <v>0</v>
      </c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21.75" customHeight="1">
      <c r="A828" s="132"/>
      <c r="B828" s="75"/>
      <c r="C828" s="91"/>
      <c r="D828" s="12">
        <f t="shared" si="3"/>
        <v>0</v>
      </c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21.75" customHeight="1">
      <c r="A829" s="132"/>
      <c r="B829" s="75"/>
      <c r="C829" s="91"/>
      <c r="D829" s="12">
        <f t="shared" si="3"/>
        <v>0</v>
      </c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21.75" customHeight="1">
      <c r="A830" s="132"/>
      <c r="B830" s="75"/>
      <c r="C830" s="91"/>
      <c r="D830" s="12">
        <f t="shared" si="3"/>
        <v>0</v>
      </c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21.75" customHeight="1">
      <c r="A831" s="132"/>
      <c r="B831" s="75"/>
      <c r="C831" s="91"/>
      <c r="D831" s="12">
        <f t="shared" si="3"/>
        <v>0</v>
      </c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21.75" customHeight="1">
      <c r="A832" s="132"/>
      <c r="B832" s="75"/>
      <c r="C832" s="91"/>
      <c r="D832" s="12">
        <f t="shared" si="3"/>
        <v>0</v>
      </c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21.75" customHeight="1">
      <c r="A833" s="132"/>
      <c r="B833" s="75"/>
      <c r="C833" s="91"/>
      <c r="D833" s="12">
        <f t="shared" si="3"/>
        <v>0</v>
      </c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21.75" customHeight="1">
      <c r="A834" s="132"/>
      <c r="B834" s="75"/>
      <c r="C834" s="91"/>
      <c r="D834" s="12">
        <f t="shared" si="3"/>
        <v>0</v>
      </c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21.75" customHeight="1">
      <c r="A835" s="132"/>
      <c r="B835" s="75"/>
      <c r="C835" s="91"/>
      <c r="D835" s="12">
        <f t="shared" si="3"/>
        <v>0</v>
      </c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21.75" customHeight="1">
      <c r="A836" s="132"/>
      <c r="B836" s="75"/>
      <c r="C836" s="91"/>
      <c r="D836" s="12">
        <f t="shared" si="3"/>
        <v>0</v>
      </c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21.75" customHeight="1">
      <c r="A837" s="132"/>
      <c r="B837" s="75"/>
      <c r="C837" s="91"/>
      <c r="D837" s="12">
        <f t="shared" si="3"/>
        <v>0</v>
      </c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21.75" customHeight="1">
      <c r="A838" s="132"/>
      <c r="B838" s="75"/>
      <c r="C838" s="91"/>
      <c r="D838" s="12">
        <f t="shared" si="3"/>
        <v>0</v>
      </c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21.75" customHeight="1">
      <c r="A839" s="132"/>
      <c r="B839" s="75"/>
      <c r="C839" s="91"/>
      <c r="D839" s="12">
        <f t="shared" si="3"/>
        <v>0</v>
      </c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21.75" customHeight="1">
      <c r="A840" s="132"/>
      <c r="B840" s="75"/>
      <c r="C840" s="91"/>
      <c r="D840" s="12">
        <f t="shared" si="3"/>
        <v>0</v>
      </c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21.75" customHeight="1">
      <c r="A841" s="132"/>
      <c r="B841" s="75"/>
      <c r="C841" s="91"/>
      <c r="D841" s="12">
        <f t="shared" si="3"/>
        <v>0</v>
      </c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21.75" customHeight="1">
      <c r="A842" s="132"/>
      <c r="B842" s="75"/>
      <c r="C842" s="91"/>
      <c r="D842" s="12">
        <f t="shared" si="3"/>
        <v>0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21.75" customHeight="1">
      <c r="A843" s="132"/>
      <c r="B843" s="75"/>
      <c r="C843" s="91"/>
      <c r="D843" s="12">
        <f t="shared" si="3"/>
        <v>0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21.75" customHeight="1">
      <c r="A844" s="132"/>
      <c r="B844" s="75"/>
      <c r="C844" s="91"/>
      <c r="D844" s="12">
        <f t="shared" si="3"/>
        <v>0</v>
      </c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21.75" customHeight="1">
      <c r="A845" s="132"/>
      <c r="B845" s="75"/>
      <c r="C845" s="91"/>
      <c r="D845" s="12">
        <f t="shared" si="3"/>
        <v>0</v>
      </c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21.75" customHeight="1">
      <c r="A846" s="132"/>
      <c r="B846" s="75"/>
      <c r="C846" s="91"/>
      <c r="D846" s="12">
        <f t="shared" si="3"/>
        <v>0</v>
      </c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21.75" customHeight="1">
      <c r="A847" s="132"/>
      <c r="B847" s="75"/>
      <c r="C847" s="91"/>
      <c r="D847" s="12">
        <f t="shared" si="3"/>
        <v>0</v>
      </c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21.75" customHeight="1">
      <c r="A848" s="132"/>
      <c r="B848" s="75"/>
      <c r="C848" s="91"/>
      <c r="D848" s="12">
        <f t="shared" si="3"/>
        <v>0</v>
      </c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21.75" customHeight="1">
      <c r="A849" s="132"/>
      <c r="B849" s="75"/>
      <c r="C849" s="91"/>
      <c r="D849" s="12">
        <f t="shared" si="3"/>
        <v>0</v>
      </c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21.75" customHeight="1">
      <c r="A850" s="132"/>
      <c r="B850" s="75"/>
      <c r="C850" s="91"/>
      <c r="D850" s="12">
        <f t="shared" si="3"/>
        <v>0</v>
      </c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21.75" customHeight="1">
      <c r="A851" s="132"/>
      <c r="B851" s="75"/>
      <c r="C851" s="91"/>
      <c r="D851" s="12">
        <f t="shared" si="3"/>
        <v>0</v>
      </c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21.75" customHeight="1">
      <c r="A852" s="132"/>
      <c r="B852" s="75"/>
      <c r="C852" s="91"/>
      <c r="D852" s="12">
        <f t="shared" si="3"/>
        <v>0</v>
      </c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21.75" customHeight="1">
      <c r="A853" s="132"/>
      <c r="B853" s="75"/>
      <c r="C853" s="91"/>
      <c r="D853" s="12">
        <f t="shared" si="3"/>
        <v>0</v>
      </c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21.75" customHeight="1">
      <c r="A854" s="132"/>
      <c r="B854" s="75"/>
      <c r="C854" s="91"/>
      <c r="D854" s="12">
        <f t="shared" si="3"/>
        <v>0</v>
      </c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21.75" customHeight="1">
      <c r="A855" s="132"/>
      <c r="B855" s="75"/>
      <c r="C855" s="91"/>
      <c r="D855" s="12">
        <f t="shared" si="3"/>
        <v>0</v>
      </c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21.75" customHeight="1">
      <c r="A856" s="132"/>
      <c r="B856" s="75"/>
      <c r="C856" s="91"/>
      <c r="D856" s="12">
        <f t="shared" si="3"/>
        <v>0</v>
      </c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21.75" customHeight="1">
      <c r="A857" s="132"/>
      <c r="B857" s="75"/>
      <c r="C857" s="91"/>
      <c r="D857" s="12">
        <f t="shared" si="3"/>
        <v>0</v>
      </c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21.75" customHeight="1">
      <c r="A858" s="132"/>
      <c r="B858" s="75"/>
      <c r="C858" s="91"/>
      <c r="D858" s="12">
        <f t="shared" si="3"/>
        <v>0</v>
      </c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21.75" customHeight="1">
      <c r="A859" s="132"/>
      <c r="B859" s="75"/>
      <c r="C859" s="91"/>
      <c r="D859" s="12">
        <f t="shared" si="3"/>
        <v>0</v>
      </c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21.75" customHeight="1">
      <c r="A860" s="132"/>
      <c r="B860" s="75"/>
      <c r="C860" s="91"/>
      <c r="D860" s="12">
        <f t="shared" si="3"/>
        <v>0</v>
      </c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21.75" customHeight="1">
      <c r="A861" s="132"/>
      <c r="B861" s="75"/>
      <c r="C861" s="91"/>
      <c r="D861" s="12">
        <f t="shared" si="3"/>
        <v>0</v>
      </c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21.75" customHeight="1">
      <c r="A862" s="132"/>
      <c r="B862" s="75"/>
      <c r="C862" s="91"/>
      <c r="D862" s="12">
        <f t="shared" si="3"/>
        <v>0</v>
      </c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21.75" customHeight="1">
      <c r="A863" s="132"/>
      <c r="B863" s="75"/>
      <c r="C863" s="91"/>
      <c r="D863" s="12">
        <f t="shared" si="3"/>
        <v>0</v>
      </c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21.75" customHeight="1">
      <c r="A864" s="132"/>
      <c r="B864" s="75"/>
      <c r="C864" s="91"/>
      <c r="D864" s="12">
        <f t="shared" si="3"/>
        <v>0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21.75" customHeight="1">
      <c r="A865" s="132"/>
      <c r="B865" s="75"/>
      <c r="C865" s="91"/>
      <c r="D865" s="12">
        <f t="shared" si="3"/>
        <v>0</v>
      </c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21.75" customHeight="1">
      <c r="A866" s="132"/>
      <c r="B866" s="75"/>
      <c r="C866" s="91"/>
      <c r="D866" s="12">
        <f t="shared" si="3"/>
        <v>0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21.75" customHeight="1">
      <c r="A867" s="132"/>
      <c r="B867" s="75"/>
      <c r="C867" s="91"/>
      <c r="D867" s="12">
        <f t="shared" si="3"/>
        <v>0</v>
      </c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21.75" customHeight="1">
      <c r="A868" s="132"/>
      <c r="B868" s="75"/>
      <c r="C868" s="91"/>
      <c r="D868" s="12">
        <f t="shared" si="3"/>
        <v>0</v>
      </c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21.75" customHeight="1">
      <c r="A869" s="132"/>
      <c r="B869" s="75"/>
      <c r="C869" s="91"/>
      <c r="D869" s="12">
        <f t="shared" si="3"/>
        <v>0</v>
      </c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21.75" customHeight="1">
      <c r="A870" s="132"/>
      <c r="B870" s="75"/>
      <c r="C870" s="91"/>
      <c r="D870" s="12">
        <f t="shared" si="3"/>
        <v>0</v>
      </c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21.75" customHeight="1">
      <c r="A871" s="132"/>
      <c r="B871" s="75"/>
      <c r="C871" s="91"/>
      <c r="D871" s="12">
        <f t="shared" si="3"/>
        <v>0</v>
      </c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21.75" customHeight="1">
      <c r="A872" s="132"/>
      <c r="B872" s="75"/>
      <c r="C872" s="91"/>
      <c r="D872" s="12">
        <f t="shared" si="3"/>
        <v>0</v>
      </c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21.75" customHeight="1">
      <c r="A873" s="132"/>
      <c r="B873" s="75"/>
      <c r="C873" s="91"/>
      <c r="D873" s="12">
        <f t="shared" si="3"/>
        <v>0</v>
      </c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21.75" customHeight="1">
      <c r="A874" s="132"/>
      <c r="B874" s="75"/>
      <c r="C874" s="91"/>
      <c r="D874" s="12">
        <f t="shared" si="3"/>
        <v>0</v>
      </c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21.75" customHeight="1">
      <c r="A875" s="132"/>
      <c r="B875" s="75"/>
      <c r="C875" s="91"/>
      <c r="D875" s="12">
        <f t="shared" si="3"/>
        <v>0</v>
      </c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21.75" customHeight="1">
      <c r="A876" s="132"/>
      <c r="B876" s="75"/>
      <c r="C876" s="91"/>
      <c r="D876" s="12">
        <f t="shared" si="3"/>
        <v>0</v>
      </c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21.75" customHeight="1">
      <c r="A877" s="132"/>
      <c r="B877" s="75"/>
      <c r="C877" s="91"/>
      <c r="D877" s="12">
        <f t="shared" si="3"/>
        <v>0</v>
      </c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21.75" customHeight="1">
      <c r="A878" s="132"/>
      <c r="B878" s="75"/>
      <c r="C878" s="91"/>
      <c r="D878" s="12">
        <f t="shared" si="3"/>
        <v>0</v>
      </c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21.75" customHeight="1">
      <c r="A879" s="132"/>
      <c r="B879" s="75"/>
      <c r="C879" s="91"/>
      <c r="D879" s="12">
        <f t="shared" si="3"/>
        <v>0</v>
      </c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21.75" customHeight="1">
      <c r="A880" s="132"/>
      <c r="B880" s="75"/>
      <c r="C880" s="91"/>
      <c r="D880" s="12">
        <f t="shared" si="3"/>
        <v>0</v>
      </c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21.75" customHeight="1">
      <c r="A881" s="132"/>
      <c r="B881" s="75"/>
      <c r="C881" s="91"/>
      <c r="D881" s="12">
        <f t="shared" si="3"/>
        <v>0</v>
      </c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21.75" customHeight="1">
      <c r="A882" s="132"/>
      <c r="B882" s="75"/>
      <c r="C882" s="91"/>
      <c r="D882" s="12">
        <f t="shared" si="3"/>
        <v>0</v>
      </c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21.75" customHeight="1">
      <c r="A883" s="132"/>
      <c r="B883" s="75"/>
      <c r="C883" s="91"/>
      <c r="D883" s="12">
        <f t="shared" si="3"/>
        <v>0</v>
      </c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21.75" customHeight="1">
      <c r="A884" s="132"/>
      <c r="B884" s="75"/>
      <c r="C884" s="91"/>
      <c r="D884" s="12">
        <f t="shared" si="3"/>
        <v>0</v>
      </c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21.75" customHeight="1">
      <c r="A885" s="132"/>
      <c r="B885" s="75"/>
      <c r="C885" s="91"/>
      <c r="D885" s="12">
        <f t="shared" si="3"/>
        <v>0</v>
      </c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21.75" customHeight="1">
      <c r="A886" s="132"/>
      <c r="B886" s="75"/>
      <c r="C886" s="91"/>
      <c r="D886" s="12">
        <f t="shared" si="3"/>
        <v>0</v>
      </c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21.75" customHeight="1">
      <c r="A887" s="132"/>
      <c r="B887" s="75"/>
      <c r="C887" s="91"/>
      <c r="D887" s="12">
        <f t="shared" si="3"/>
        <v>0</v>
      </c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21.75" customHeight="1">
      <c r="A888" s="132"/>
      <c r="B888" s="75"/>
      <c r="C888" s="91"/>
      <c r="D888" s="12">
        <f t="shared" si="3"/>
        <v>0</v>
      </c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21.75" customHeight="1">
      <c r="A889" s="132"/>
      <c r="B889" s="75"/>
      <c r="C889" s="91"/>
      <c r="D889" s="12">
        <f t="shared" si="3"/>
        <v>0</v>
      </c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21.75" customHeight="1">
      <c r="A890" s="132"/>
      <c r="B890" s="75"/>
      <c r="C890" s="91"/>
      <c r="D890" s="12">
        <f t="shared" si="3"/>
        <v>0</v>
      </c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21.75" customHeight="1">
      <c r="A891" s="132"/>
      <c r="B891" s="75"/>
      <c r="C891" s="91"/>
      <c r="D891" s="12">
        <f t="shared" si="3"/>
        <v>0</v>
      </c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21.75" customHeight="1">
      <c r="A892" s="132"/>
      <c r="B892" s="75"/>
      <c r="C892" s="91"/>
      <c r="D892" s="12">
        <f t="shared" si="3"/>
        <v>0</v>
      </c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21.75" customHeight="1">
      <c r="A893" s="132"/>
      <c r="B893" s="75"/>
      <c r="C893" s="91"/>
      <c r="D893" s="12">
        <f t="shared" si="3"/>
        <v>0</v>
      </c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21.75" customHeight="1">
      <c r="A894" s="132"/>
      <c r="B894" s="75"/>
      <c r="C894" s="91"/>
      <c r="D894" s="12">
        <f t="shared" si="3"/>
        <v>0</v>
      </c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21.75" customHeight="1">
      <c r="A895" s="132"/>
      <c r="B895" s="75"/>
      <c r="C895" s="91"/>
      <c r="D895" s="12">
        <f t="shared" si="3"/>
        <v>0</v>
      </c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21.75" customHeight="1">
      <c r="A896" s="132"/>
      <c r="B896" s="75"/>
      <c r="C896" s="91"/>
      <c r="D896" s="12">
        <f t="shared" si="3"/>
        <v>0</v>
      </c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21.75" customHeight="1">
      <c r="A897" s="132"/>
      <c r="B897" s="75"/>
      <c r="C897" s="91"/>
      <c r="D897" s="12">
        <f t="shared" si="3"/>
        <v>0</v>
      </c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21.75" customHeight="1">
      <c r="A898" s="132"/>
      <c r="B898" s="75"/>
      <c r="C898" s="91"/>
      <c r="D898" s="12">
        <f t="shared" si="3"/>
        <v>0</v>
      </c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21.75" customHeight="1">
      <c r="A899" s="132"/>
      <c r="B899" s="75"/>
      <c r="C899" s="91"/>
      <c r="D899" s="12">
        <f t="shared" si="3"/>
        <v>0</v>
      </c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21.75" customHeight="1">
      <c r="A900" s="132"/>
      <c r="B900" s="75"/>
      <c r="C900" s="91"/>
      <c r="D900" s="12">
        <f t="shared" si="3"/>
        <v>0</v>
      </c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21.75" customHeight="1">
      <c r="A901" s="132"/>
      <c r="B901" s="75"/>
      <c r="C901" s="91"/>
      <c r="D901" s="12">
        <f t="shared" si="3"/>
        <v>0</v>
      </c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21.75" customHeight="1">
      <c r="A902" s="132"/>
      <c r="B902" s="75"/>
      <c r="C902" s="91"/>
      <c r="D902" s="12">
        <f t="shared" si="3"/>
        <v>0</v>
      </c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21.75" customHeight="1">
      <c r="A903" s="132"/>
      <c r="B903" s="75"/>
      <c r="C903" s="91"/>
      <c r="D903" s="12">
        <f t="shared" si="3"/>
        <v>0</v>
      </c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21.75" customHeight="1">
      <c r="A904" s="132"/>
      <c r="B904" s="75"/>
      <c r="C904" s="91"/>
      <c r="D904" s="12">
        <f t="shared" si="3"/>
        <v>0</v>
      </c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21.75" customHeight="1">
      <c r="A905" s="132"/>
      <c r="B905" s="75"/>
      <c r="C905" s="91"/>
      <c r="D905" s="12">
        <f t="shared" si="3"/>
        <v>0</v>
      </c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21.75" customHeight="1">
      <c r="A906" s="132"/>
      <c r="B906" s="75"/>
      <c r="C906" s="91"/>
      <c r="D906" s="12">
        <f t="shared" si="3"/>
        <v>0</v>
      </c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21.75" customHeight="1">
      <c r="A907" s="132"/>
      <c r="B907" s="75"/>
      <c r="C907" s="91"/>
      <c r="D907" s="12">
        <f t="shared" si="3"/>
        <v>0</v>
      </c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21.75" customHeight="1">
      <c r="A908" s="132"/>
      <c r="B908" s="75"/>
      <c r="C908" s="91"/>
      <c r="D908" s="12">
        <f t="shared" si="3"/>
        <v>0</v>
      </c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21.75" customHeight="1">
      <c r="A909" s="132"/>
      <c r="B909" s="75"/>
      <c r="C909" s="91"/>
      <c r="D909" s="12">
        <f t="shared" si="3"/>
        <v>0</v>
      </c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21.75" customHeight="1">
      <c r="A910" s="132"/>
      <c r="B910" s="75"/>
      <c r="C910" s="91"/>
      <c r="D910" s="12">
        <f t="shared" si="3"/>
        <v>0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21.75" customHeight="1">
      <c r="A911" s="132"/>
      <c r="B911" s="75"/>
      <c r="C911" s="91"/>
      <c r="D911" s="12">
        <f t="shared" si="3"/>
        <v>0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21.75" customHeight="1">
      <c r="A912" s="132"/>
      <c r="B912" s="75"/>
      <c r="C912" s="91"/>
      <c r="D912" s="12">
        <f t="shared" si="3"/>
        <v>0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21.75" customHeight="1">
      <c r="A913" s="132"/>
      <c r="B913" s="75"/>
      <c r="C913" s="91"/>
      <c r="D913" s="12">
        <f t="shared" si="3"/>
        <v>0</v>
      </c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21.75" customHeight="1">
      <c r="A914" s="132"/>
      <c r="B914" s="75"/>
      <c r="C914" s="91"/>
      <c r="D914" s="12">
        <f t="shared" si="3"/>
        <v>0</v>
      </c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21.75" customHeight="1">
      <c r="A915" s="132"/>
      <c r="B915" s="75"/>
      <c r="C915" s="91"/>
      <c r="D915" s="12">
        <f t="shared" si="3"/>
        <v>0</v>
      </c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21.75" customHeight="1">
      <c r="A916" s="132"/>
      <c r="B916" s="75"/>
      <c r="C916" s="91"/>
      <c r="D916" s="12">
        <f t="shared" si="3"/>
        <v>0</v>
      </c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21.75" customHeight="1">
      <c r="A917" s="132"/>
      <c r="B917" s="75"/>
      <c r="C917" s="91"/>
      <c r="D917" s="12">
        <f t="shared" si="3"/>
        <v>0</v>
      </c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21.75" customHeight="1">
      <c r="A918" s="132"/>
      <c r="B918" s="75"/>
      <c r="C918" s="91"/>
      <c r="D918" s="12">
        <f t="shared" si="3"/>
        <v>0</v>
      </c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21.75" customHeight="1">
      <c r="A919" s="132"/>
      <c r="B919" s="75"/>
      <c r="C919" s="91"/>
      <c r="D919" s="12">
        <f t="shared" si="3"/>
        <v>0</v>
      </c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21.75" customHeight="1">
      <c r="A920" s="132"/>
      <c r="B920" s="75"/>
      <c r="C920" s="91"/>
      <c r="D920" s="12">
        <f t="shared" si="3"/>
        <v>0</v>
      </c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21.75" customHeight="1">
      <c r="A921" s="132"/>
      <c r="B921" s="75"/>
      <c r="C921" s="91"/>
      <c r="D921" s="12">
        <f t="shared" si="3"/>
        <v>0</v>
      </c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21.75" customHeight="1">
      <c r="A922" s="132"/>
      <c r="B922" s="75"/>
      <c r="C922" s="91"/>
      <c r="D922" s="12">
        <f t="shared" si="3"/>
        <v>0</v>
      </c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21.75" customHeight="1">
      <c r="A923" s="132"/>
      <c r="B923" s="75"/>
      <c r="C923" s="91"/>
      <c r="D923" s="12">
        <f t="shared" si="3"/>
        <v>0</v>
      </c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21.75" customHeight="1">
      <c r="A924" s="132"/>
      <c r="B924" s="75"/>
      <c r="C924" s="91"/>
      <c r="D924" s="12">
        <f t="shared" si="3"/>
        <v>0</v>
      </c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21.75" customHeight="1">
      <c r="A925" s="132"/>
      <c r="B925" s="75"/>
      <c r="C925" s="91"/>
      <c r="D925" s="12">
        <f t="shared" si="3"/>
        <v>0</v>
      </c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21.75" customHeight="1">
      <c r="A926" s="132"/>
      <c r="B926" s="75"/>
      <c r="C926" s="91"/>
      <c r="D926" s="12">
        <f t="shared" si="3"/>
        <v>0</v>
      </c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21.75" customHeight="1">
      <c r="A927" s="132"/>
      <c r="B927" s="75"/>
      <c r="C927" s="91"/>
      <c r="D927" s="12">
        <f t="shared" si="3"/>
        <v>0</v>
      </c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21.75" customHeight="1">
      <c r="A928" s="132"/>
      <c r="B928" s="75"/>
      <c r="C928" s="91"/>
      <c r="D928" s="12">
        <f t="shared" si="3"/>
        <v>0</v>
      </c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21.75" customHeight="1">
      <c r="A929" s="132"/>
      <c r="B929" s="75"/>
      <c r="C929" s="91"/>
      <c r="D929" s="12">
        <f t="shared" si="3"/>
        <v>0</v>
      </c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21.75" customHeight="1">
      <c r="A930" s="132"/>
      <c r="B930" s="75"/>
      <c r="C930" s="91"/>
      <c r="D930" s="12">
        <f t="shared" si="3"/>
        <v>0</v>
      </c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21.75" customHeight="1">
      <c r="A931" s="132"/>
      <c r="B931" s="75"/>
      <c r="C931" s="91"/>
      <c r="D931" s="12">
        <f t="shared" si="3"/>
        <v>0</v>
      </c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21.75" customHeight="1">
      <c r="A932" s="132"/>
      <c r="B932" s="75"/>
      <c r="C932" s="91"/>
      <c r="D932" s="12">
        <f t="shared" si="3"/>
        <v>0</v>
      </c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21.75" customHeight="1">
      <c r="A933" s="132"/>
      <c r="B933" s="75"/>
      <c r="C933" s="91"/>
      <c r="D933" s="12">
        <f t="shared" si="3"/>
        <v>0</v>
      </c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21.75" customHeight="1">
      <c r="A934" s="132"/>
      <c r="B934" s="75"/>
      <c r="C934" s="91"/>
      <c r="D934" s="12">
        <f t="shared" si="3"/>
        <v>0</v>
      </c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21.75" customHeight="1">
      <c r="A935" s="132"/>
      <c r="B935" s="75"/>
      <c r="C935" s="91"/>
      <c r="D935" s="12">
        <f t="shared" si="3"/>
        <v>0</v>
      </c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21.75" customHeight="1">
      <c r="A936" s="132"/>
      <c r="B936" s="75"/>
      <c r="C936" s="91"/>
      <c r="D936" s="12">
        <f t="shared" si="3"/>
        <v>0</v>
      </c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21.75" customHeight="1">
      <c r="A937" s="132"/>
      <c r="B937" s="75"/>
      <c r="C937" s="91"/>
      <c r="D937" s="12">
        <f t="shared" si="3"/>
        <v>0</v>
      </c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21.75" customHeight="1">
      <c r="A938" s="132"/>
      <c r="B938" s="75"/>
      <c r="C938" s="91"/>
      <c r="D938" s="12">
        <f t="shared" si="3"/>
        <v>0</v>
      </c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21.75" customHeight="1">
      <c r="A939" s="132"/>
      <c r="B939" s="75"/>
      <c r="C939" s="91"/>
      <c r="D939" s="12">
        <f t="shared" si="3"/>
        <v>0</v>
      </c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21.75" customHeight="1">
      <c r="A940" s="132"/>
      <c r="B940" s="75"/>
      <c r="C940" s="91"/>
      <c r="D940" s="12">
        <f t="shared" si="3"/>
        <v>0</v>
      </c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21.75" customHeight="1">
      <c r="A941" s="132"/>
      <c r="B941" s="75"/>
      <c r="C941" s="91"/>
      <c r="D941" s="12">
        <f t="shared" si="3"/>
        <v>0</v>
      </c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21.75" customHeight="1">
      <c r="A942" s="132"/>
      <c r="B942" s="75"/>
      <c r="C942" s="91"/>
      <c r="D942" s="12">
        <f t="shared" si="3"/>
        <v>0</v>
      </c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21.75" customHeight="1">
      <c r="A943" s="132"/>
      <c r="B943" s="75"/>
      <c r="C943" s="91"/>
      <c r="D943" s="12">
        <f t="shared" si="3"/>
        <v>0</v>
      </c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21.75" customHeight="1">
      <c r="A944" s="132"/>
      <c r="B944" s="75"/>
      <c r="C944" s="91"/>
      <c r="D944" s="12">
        <f t="shared" si="3"/>
        <v>0</v>
      </c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21.75" customHeight="1">
      <c r="A945" s="132"/>
      <c r="B945" s="75"/>
      <c r="C945" s="91"/>
      <c r="D945" s="12">
        <f t="shared" si="3"/>
        <v>0</v>
      </c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21.75" customHeight="1">
      <c r="A946" s="132"/>
      <c r="B946" s="75"/>
      <c r="C946" s="91"/>
      <c r="D946" s="12">
        <f t="shared" si="3"/>
        <v>0</v>
      </c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21.75" customHeight="1">
      <c r="A947" s="132"/>
      <c r="B947" s="75"/>
      <c r="C947" s="91"/>
      <c r="D947" s="12">
        <f t="shared" si="3"/>
        <v>0</v>
      </c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21.75" customHeight="1">
      <c r="A948" s="132"/>
      <c r="B948" s="75"/>
      <c r="C948" s="91"/>
      <c r="D948" s="12">
        <f t="shared" si="3"/>
        <v>0</v>
      </c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21.75" customHeight="1">
      <c r="A949" s="132"/>
      <c r="B949" s="75"/>
      <c r="C949" s="91"/>
      <c r="D949" s="12">
        <f t="shared" si="3"/>
        <v>0</v>
      </c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21.75" customHeight="1">
      <c r="A950" s="132"/>
      <c r="B950" s="75"/>
      <c r="C950" s="91"/>
      <c r="D950" s="12">
        <f t="shared" si="3"/>
        <v>0</v>
      </c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21.75" customHeight="1">
      <c r="A951" s="132"/>
      <c r="B951" s="75"/>
      <c r="C951" s="91"/>
      <c r="D951" s="12">
        <f t="shared" si="3"/>
        <v>0</v>
      </c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21.75" customHeight="1">
      <c r="A952" s="132"/>
      <c r="B952" s="75"/>
      <c r="C952" s="91"/>
      <c r="D952" s="12">
        <f t="shared" si="3"/>
        <v>0</v>
      </c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21.75" customHeight="1">
      <c r="A953" s="132"/>
      <c r="B953" s="75"/>
      <c r="C953" s="91"/>
      <c r="D953" s="12">
        <f t="shared" si="3"/>
        <v>0</v>
      </c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21.75" customHeight="1">
      <c r="A954" s="132"/>
      <c r="B954" s="75"/>
      <c r="C954" s="91"/>
      <c r="D954" s="12">
        <f t="shared" si="3"/>
        <v>0</v>
      </c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21.75" customHeight="1">
      <c r="A955" s="132"/>
      <c r="B955" s="75"/>
      <c r="C955" s="91"/>
      <c r="D955" s="12">
        <f t="shared" si="3"/>
        <v>0</v>
      </c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21.75" customHeight="1">
      <c r="A956" s="132"/>
      <c r="B956" s="75"/>
      <c r="C956" s="91"/>
      <c r="D956" s="12">
        <f t="shared" si="3"/>
        <v>0</v>
      </c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21.75" customHeight="1">
      <c r="A957" s="132"/>
      <c r="B957" s="75"/>
      <c r="C957" s="91"/>
      <c r="D957" s="12">
        <f t="shared" si="3"/>
        <v>0</v>
      </c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21.75" customHeight="1">
      <c r="A958" s="132"/>
      <c r="B958" s="75"/>
      <c r="C958" s="91"/>
      <c r="D958" s="12">
        <f t="shared" si="3"/>
        <v>0</v>
      </c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21.75" customHeight="1">
      <c r="A959" s="132"/>
      <c r="B959" s="75"/>
      <c r="C959" s="91"/>
      <c r="D959" s="12">
        <f t="shared" si="3"/>
        <v>0</v>
      </c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21.75" customHeight="1">
      <c r="A960" s="132"/>
      <c r="B960" s="75"/>
      <c r="C960" s="91"/>
      <c r="D960" s="12">
        <f t="shared" si="3"/>
        <v>0</v>
      </c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21.75" customHeight="1">
      <c r="A961" s="132"/>
      <c r="B961" s="75"/>
      <c r="C961" s="91"/>
      <c r="D961" s="12">
        <f t="shared" si="3"/>
        <v>0</v>
      </c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21.75" customHeight="1">
      <c r="A962" s="132"/>
      <c r="B962" s="75"/>
      <c r="C962" s="91"/>
      <c r="D962" s="12">
        <f t="shared" si="3"/>
        <v>0</v>
      </c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21.75" customHeight="1">
      <c r="A963" s="132"/>
      <c r="B963" s="75"/>
      <c r="C963" s="91"/>
      <c r="D963" s="12">
        <f t="shared" si="3"/>
        <v>0</v>
      </c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21.75" customHeight="1">
      <c r="A964" s="132"/>
      <c r="B964" s="75"/>
      <c r="C964" s="91"/>
      <c r="D964" s="12">
        <f t="shared" si="3"/>
        <v>0</v>
      </c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21.75" customHeight="1">
      <c r="A965" s="132"/>
      <c r="B965" s="75"/>
      <c r="C965" s="91"/>
      <c r="D965" s="12">
        <f t="shared" si="3"/>
        <v>0</v>
      </c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21.75" customHeight="1">
      <c r="A966" s="132"/>
      <c r="B966" s="75"/>
      <c r="C966" s="91"/>
      <c r="D966" s="12">
        <f t="shared" si="3"/>
        <v>0</v>
      </c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21.75" customHeight="1">
      <c r="A967" s="132"/>
      <c r="B967" s="75"/>
      <c r="C967" s="91"/>
      <c r="D967" s="12">
        <f t="shared" si="3"/>
        <v>0</v>
      </c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21.75" customHeight="1">
      <c r="A968" s="132"/>
      <c r="B968" s="75"/>
      <c r="C968" s="91"/>
      <c r="D968" s="12">
        <f t="shared" si="3"/>
        <v>0</v>
      </c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21.75" customHeight="1">
      <c r="A969" s="132"/>
      <c r="B969" s="75"/>
      <c r="C969" s="91"/>
      <c r="D969" s="12">
        <f t="shared" si="3"/>
        <v>0</v>
      </c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21.75" customHeight="1">
      <c r="A970" s="132"/>
      <c r="B970" s="75"/>
      <c r="C970" s="91"/>
      <c r="D970" s="12">
        <f t="shared" si="3"/>
        <v>0</v>
      </c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21.75" customHeight="1">
      <c r="A971" s="132"/>
      <c r="B971" s="75"/>
      <c r="C971" s="91"/>
      <c r="D971" s="12">
        <f t="shared" si="3"/>
        <v>0</v>
      </c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21.75" customHeight="1">
      <c r="A972" s="132"/>
      <c r="B972" s="75"/>
      <c r="C972" s="91"/>
      <c r="D972" s="12">
        <f t="shared" si="3"/>
        <v>0</v>
      </c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21.75" customHeight="1">
      <c r="A973" s="132"/>
      <c r="B973" s="75"/>
      <c r="C973" s="91"/>
      <c r="D973" s="12">
        <f t="shared" si="3"/>
        <v>0</v>
      </c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21.75" customHeight="1">
      <c r="A974" s="132"/>
      <c r="B974" s="75"/>
      <c r="C974" s="91"/>
      <c r="D974" s="12">
        <f t="shared" si="3"/>
        <v>0</v>
      </c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21.75" customHeight="1">
      <c r="A975" s="132"/>
      <c r="B975" s="75"/>
      <c r="C975" s="91"/>
      <c r="D975" s="12">
        <f t="shared" si="3"/>
        <v>0</v>
      </c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21.75" customHeight="1">
      <c r="A976" s="132"/>
      <c r="B976" s="75"/>
      <c r="C976" s="91"/>
      <c r="D976" s="12">
        <f t="shared" si="3"/>
        <v>0</v>
      </c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21.75" customHeight="1">
      <c r="A977" s="132"/>
      <c r="B977" s="75"/>
      <c r="C977" s="91"/>
      <c r="D977" s="12">
        <f t="shared" si="3"/>
        <v>0</v>
      </c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21.75" customHeight="1">
      <c r="A978" s="132"/>
      <c r="B978" s="75"/>
      <c r="C978" s="91"/>
      <c r="D978" s="12">
        <f t="shared" si="3"/>
        <v>0</v>
      </c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21.75" customHeight="1">
      <c r="A979" s="132"/>
      <c r="B979" s="75"/>
      <c r="C979" s="91"/>
      <c r="D979" s="12">
        <f t="shared" si="3"/>
        <v>0</v>
      </c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21.75" customHeight="1">
      <c r="A980" s="132"/>
      <c r="B980" s="75"/>
      <c r="C980" s="91"/>
      <c r="D980" s="12">
        <f t="shared" si="3"/>
        <v>0</v>
      </c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21.75" customHeight="1">
      <c r="A981" s="132"/>
      <c r="B981" s="75"/>
      <c r="C981" s="91"/>
      <c r="D981" s="12">
        <f t="shared" si="3"/>
        <v>0</v>
      </c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21.75" customHeight="1">
      <c r="A982" s="132"/>
      <c r="B982" s="75"/>
      <c r="C982" s="91"/>
      <c r="D982" s="12">
        <f t="shared" si="3"/>
        <v>0</v>
      </c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</sheetData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1.1640625" defaultRowHeight="15" customHeight="1"/>
  <cols>
    <col min="1" max="2" width="9.6640625" customWidth="1"/>
    <col min="3" max="3" width="28.33203125" customWidth="1"/>
    <col min="4" max="4" width="18.6640625" customWidth="1"/>
    <col min="5" max="5" width="15.33203125" customWidth="1"/>
    <col min="6" max="6" width="12.5" customWidth="1"/>
    <col min="7" max="7" width="13.6640625" customWidth="1"/>
    <col min="8" max="8" width="12.1640625" customWidth="1"/>
    <col min="9" max="9" width="11.6640625" customWidth="1"/>
    <col min="10" max="10" width="9.6640625" customWidth="1"/>
    <col min="11" max="11" width="1.1640625" customWidth="1"/>
    <col min="12" max="12" width="14.6640625" customWidth="1"/>
    <col min="13" max="13" width="7.1640625" customWidth="1"/>
    <col min="14" max="16" width="6.6640625" customWidth="1"/>
    <col min="17" max="22" width="7" customWidth="1"/>
    <col min="23" max="26" width="6.6640625" customWidth="1"/>
  </cols>
  <sheetData>
    <row r="1" spans="1:26" ht="30.75" customHeight="1">
      <c r="A1" s="102" t="s">
        <v>55</v>
      </c>
      <c r="B1" s="103"/>
      <c r="C1" s="38" t="s">
        <v>221</v>
      </c>
      <c r="D1" s="38"/>
      <c r="E1" s="39"/>
      <c r="F1" s="39"/>
      <c r="G1" s="109" t="s">
        <v>222</v>
      </c>
      <c r="H1" s="15"/>
      <c r="I1" s="39"/>
      <c r="J1" s="53"/>
      <c r="K1" s="15"/>
      <c r="L1" s="39"/>
      <c r="M1" s="15"/>
      <c r="N1" s="15"/>
      <c r="O1" s="15"/>
      <c r="P1" s="1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04"/>
      <c r="B2" s="40"/>
      <c r="C2" s="41"/>
      <c r="D2" s="41"/>
      <c r="E2" s="42" t="s">
        <v>223</v>
      </c>
      <c r="F2" s="42" t="e">
        <f>SUM (E6:E1001)</f>
        <v>#NAME?</v>
      </c>
      <c r="G2" s="110"/>
      <c r="H2" s="5"/>
      <c r="I2" s="42"/>
      <c r="J2" s="54" t="s">
        <v>224</v>
      </c>
      <c r="K2" s="5"/>
      <c r="L2" s="42" t="e">
        <f>SUM (L6:L1001)</f>
        <v>#NAME?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04" t="s">
        <v>225</v>
      </c>
      <c r="B3" s="4">
        <f>DATEDIF($B6,$B46+1,"m")</f>
        <v>26</v>
      </c>
      <c r="C3" s="41"/>
      <c r="D3" s="43"/>
      <c r="E3" s="42" t="s">
        <v>226</v>
      </c>
      <c r="F3" s="42" t="e">
        <f>SUM(F2)/B3</f>
        <v>#NAME?</v>
      </c>
      <c r="G3" s="111" t="s">
        <v>227</v>
      </c>
      <c r="H3" s="42" t="e">
        <f>SUM(F2-L2)/B3-10000</f>
        <v>#NAME?</v>
      </c>
      <c r="I3" s="42"/>
      <c r="J3" s="54"/>
      <c r="K3" s="5"/>
      <c r="L3" s="42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04"/>
      <c r="B4" s="4" t="s">
        <v>228</v>
      </c>
      <c r="C4" s="44"/>
      <c r="D4" s="44"/>
      <c r="E4" s="45"/>
      <c r="F4" s="112" t="s">
        <v>229</v>
      </c>
      <c r="G4" s="113"/>
      <c r="H4" s="16" t="s">
        <v>230</v>
      </c>
      <c r="I4" s="56" t="s">
        <v>231</v>
      </c>
      <c r="J4" s="121"/>
      <c r="K4" s="7"/>
      <c r="L4" s="62" t="s">
        <v>232</v>
      </c>
      <c r="M4" s="7"/>
      <c r="N4" s="7"/>
      <c r="O4" s="7"/>
      <c r="P4" s="33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104" t="s">
        <v>233</v>
      </c>
      <c r="B5" s="105" t="s">
        <v>234</v>
      </c>
      <c r="C5" s="41" t="s">
        <v>235</v>
      </c>
      <c r="D5" s="41" t="s">
        <v>236</v>
      </c>
      <c r="E5" s="46" t="s">
        <v>237</v>
      </c>
      <c r="F5" s="114" t="s">
        <v>237</v>
      </c>
      <c r="G5" s="110" t="s">
        <v>2</v>
      </c>
      <c r="H5" s="18" t="s">
        <v>237</v>
      </c>
      <c r="I5" s="46" t="s">
        <v>237</v>
      </c>
      <c r="J5" s="122" t="s">
        <v>2</v>
      </c>
      <c r="K5" s="4"/>
      <c r="L5" s="63" t="s">
        <v>237</v>
      </c>
      <c r="M5" s="4"/>
      <c r="N5" s="4"/>
      <c r="O5" s="4"/>
      <c r="P5" s="3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106" t="s">
        <v>238</v>
      </c>
      <c r="B6" s="47">
        <v>43024</v>
      </c>
      <c r="C6" s="48" t="s">
        <v>239</v>
      </c>
      <c r="D6" s="48" t="s">
        <v>240</v>
      </c>
      <c r="E6" s="49">
        <v>4000</v>
      </c>
      <c r="F6" s="115">
        <v>0</v>
      </c>
      <c r="G6" s="116"/>
      <c r="H6" s="115"/>
      <c r="I6" s="49">
        <v>4000</v>
      </c>
      <c r="J6" s="123"/>
      <c r="K6" s="12"/>
      <c r="L6" s="64">
        <f t="shared" ref="L6:L39" si="0">E6-F6-I6-H6</f>
        <v>0</v>
      </c>
      <c r="M6" s="12"/>
      <c r="N6" s="12"/>
      <c r="O6" s="12"/>
      <c r="P6" s="35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>
      <c r="A7" s="50" t="s">
        <v>241</v>
      </c>
      <c r="B7" s="47">
        <v>43055</v>
      </c>
      <c r="C7" s="48" t="s">
        <v>242</v>
      </c>
      <c r="D7" s="48" t="s">
        <v>243</v>
      </c>
      <c r="E7" s="49">
        <v>6000</v>
      </c>
      <c r="F7" s="115"/>
      <c r="G7" s="116"/>
      <c r="H7" s="115"/>
      <c r="I7" s="49">
        <v>6000</v>
      </c>
      <c r="J7" s="123"/>
      <c r="K7" s="12"/>
      <c r="L7" s="64">
        <f t="shared" si="0"/>
        <v>0</v>
      </c>
      <c r="M7" s="12"/>
      <c r="N7" s="12"/>
      <c r="O7" s="12"/>
      <c r="P7" s="35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>
      <c r="A8" s="50" t="s">
        <v>244</v>
      </c>
      <c r="B8" s="47">
        <v>43062</v>
      </c>
      <c r="C8" s="48" t="s">
        <v>245</v>
      </c>
      <c r="D8" s="48" t="s">
        <v>240</v>
      </c>
      <c r="E8" s="49">
        <v>15000</v>
      </c>
      <c r="F8" s="115">
        <v>7500</v>
      </c>
      <c r="G8" s="116">
        <v>43062</v>
      </c>
      <c r="H8" s="115"/>
      <c r="I8" s="49">
        <v>7500</v>
      </c>
      <c r="J8" s="124">
        <v>43118</v>
      </c>
      <c r="K8" s="12"/>
      <c r="L8" s="64">
        <f t="shared" si="0"/>
        <v>0</v>
      </c>
      <c r="M8" s="12"/>
      <c r="N8" s="12"/>
      <c r="O8" s="12"/>
      <c r="P8" s="35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>
      <c r="A9" s="50" t="s">
        <v>246</v>
      </c>
      <c r="B9" s="47">
        <v>43061</v>
      </c>
      <c r="C9" s="48" t="s">
        <v>247</v>
      </c>
      <c r="D9" s="48" t="s">
        <v>248</v>
      </c>
      <c r="E9" s="49">
        <v>10700</v>
      </c>
      <c r="F9" s="115">
        <v>5700</v>
      </c>
      <c r="G9" s="116">
        <v>43061</v>
      </c>
      <c r="H9" s="115"/>
      <c r="I9" s="49">
        <v>5000</v>
      </c>
      <c r="J9" s="123">
        <v>43152</v>
      </c>
      <c r="K9" s="12"/>
      <c r="L9" s="64">
        <f t="shared" si="0"/>
        <v>0</v>
      </c>
      <c r="M9" s="12"/>
      <c r="N9" s="12"/>
      <c r="O9" s="12"/>
      <c r="P9" s="35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>
      <c r="A10" s="50" t="s">
        <v>249</v>
      </c>
      <c r="B10" s="47">
        <v>43074</v>
      </c>
      <c r="C10" s="48" t="s">
        <v>250</v>
      </c>
      <c r="D10" s="48" t="s">
        <v>248</v>
      </c>
      <c r="E10" s="49">
        <v>9200</v>
      </c>
      <c r="F10" s="115">
        <v>4600</v>
      </c>
      <c r="G10" s="116">
        <v>43074</v>
      </c>
      <c r="H10" s="115"/>
      <c r="I10" s="49">
        <v>4600</v>
      </c>
      <c r="J10" s="123">
        <v>43110</v>
      </c>
      <c r="K10" s="12"/>
      <c r="L10" s="64">
        <f t="shared" si="0"/>
        <v>0</v>
      </c>
      <c r="M10" s="12"/>
      <c r="N10" s="12"/>
      <c r="O10" s="12"/>
      <c r="P10" s="35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>
      <c r="A11" s="50" t="s">
        <v>251</v>
      </c>
      <c r="B11" s="47">
        <v>42829</v>
      </c>
      <c r="C11" s="48" t="s">
        <v>252</v>
      </c>
      <c r="D11" s="48" t="s">
        <v>253</v>
      </c>
      <c r="E11" s="49">
        <v>13000</v>
      </c>
      <c r="F11" s="115"/>
      <c r="G11" s="116"/>
      <c r="H11" s="115"/>
      <c r="I11" s="49">
        <v>13000</v>
      </c>
      <c r="J11" s="123">
        <v>43209</v>
      </c>
      <c r="K11" s="12"/>
      <c r="L11" s="64">
        <f t="shared" si="0"/>
        <v>0</v>
      </c>
      <c r="M11" s="12"/>
      <c r="N11" s="12"/>
      <c r="O11" s="12"/>
      <c r="P11" s="35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>
      <c r="A12" s="106"/>
      <c r="B12" s="47">
        <v>43098</v>
      </c>
      <c r="C12" s="48" t="s">
        <v>254</v>
      </c>
      <c r="D12" s="48" t="s">
        <v>248</v>
      </c>
      <c r="E12" s="49">
        <v>72000</v>
      </c>
      <c r="F12" s="115">
        <v>28800</v>
      </c>
      <c r="G12" s="116">
        <v>43098</v>
      </c>
      <c r="H12" s="115"/>
      <c r="I12" s="49">
        <v>43200</v>
      </c>
      <c r="J12" s="123">
        <v>43168</v>
      </c>
      <c r="K12" s="12"/>
      <c r="L12" s="64">
        <f t="shared" si="0"/>
        <v>0</v>
      </c>
      <c r="M12" s="12"/>
      <c r="N12" s="12"/>
      <c r="O12" s="12"/>
      <c r="P12" s="35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>
      <c r="A13" s="107" t="s">
        <v>255</v>
      </c>
      <c r="B13" s="47">
        <v>43102</v>
      </c>
      <c r="C13" s="51" t="s">
        <v>256</v>
      </c>
      <c r="D13" s="48" t="s">
        <v>243</v>
      </c>
      <c r="E13" s="49">
        <v>200</v>
      </c>
      <c r="F13" s="115">
        <v>200</v>
      </c>
      <c r="G13" s="116"/>
      <c r="H13" s="115"/>
      <c r="I13" s="49"/>
      <c r="J13" s="123"/>
      <c r="K13" s="12"/>
      <c r="L13" s="64">
        <f t="shared" si="0"/>
        <v>0</v>
      </c>
      <c r="M13" s="12"/>
      <c r="N13" s="12"/>
      <c r="O13" s="12"/>
      <c r="P13" s="35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>
      <c r="A14" s="107" t="s">
        <v>257</v>
      </c>
      <c r="B14" s="47">
        <v>43102</v>
      </c>
      <c r="C14" s="50" t="s">
        <v>258</v>
      </c>
      <c r="D14" s="48" t="s">
        <v>243</v>
      </c>
      <c r="E14" s="49">
        <v>1000</v>
      </c>
      <c r="F14" s="115">
        <v>1000</v>
      </c>
      <c r="G14" s="116"/>
      <c r="H14" s="115"/>
      <c r="I14" s="49"/>
      <c r="J14" s="123"/>
      <c r="K14" s="12"/>
      <c r="L14" s="64">
        <f t="shared" si="0"/>
        <v>0</v>
      </c>
      <c r="M14" s="12"/>
      <c r="N14" s="12"/>
      <c r="O14" s="12"/>
      <c r="P14" s="35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>
      <c r="A15" s="106"/>
      <c r="B15" s="47">
        <v>43137</v>
      </c>
      <c r="C15" s="51" t="s">
        <v>259</v>
      </c>
      <c r="D15" s="48" t="s">
        <v>260</v>
      </c>
      <c r="E15" s="49">
        <v>9200</v>
      </c>
      <c r="F15" s="115">
        <v>9200</v>
      </c>
      <c r="G15" s="116">
        <v>43137</v>
      </c>
      <c r="H15" s="115"/>
      <c r="I15" s="49"/>
      <c r="J15" s="123"/>
      <c r="K15" s="12"/>
      <c r="L15" s="64">
        <f t="shared" si="0"/>
        <v>0</v>
      </c>
      <c r="M15" s="12"/>
      <c r="N15" s="12"/>
      <c r="O15" s="12"/>
      <c r="P15" s="35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>
      <c r="A16" s="50" t="s">
        <v>261</v>
      </c>
      <c r="B16" s="47">
        <v>43179</v>
      </c>
      <c r="C16" s="48" t="s">
        <v>262</v>
      </c>
      <c r="D16" s="48" t="s">
        <v>253</v>
      </c>
      <c r="E16" s="49">
        <v>50000</v>
      </c>
      <c r="F16" s="115">
        <v>25000</v>
      </c>
      <c r="G16" s="116">
        <v>43194</v>
      </c>
      <c r="H16" s="115"/>
      <c r="I16" s="49">
        <v>25000</v>
      </c>
      <c r="J16" s="123">
        <v>43396</v>
      </c>
      <c r="K16" s="12"/>
      <c r="L16" s="64">
        <f t="shared" si="0"/>
        <v>0</v>
      </c>
      <c r="M16" s="12"/>
      <c r="N16" s="12"/>
      <c r="O16" s="12"/>
      <c r="P16" s="35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>
      <c r="A17" s="50" t="s">
        <v>263</v>
      </c>
      <c r="B17" s="47">
        <v>43179</v>
      </c>
      <c r="C17" s="48" t="s">
        <v>264</v>
      </c>
      <c r="D17" s="48" t="s">
        <v>243</v>
      </c>
      <c r="E17" s="49">
        <v>22500</v>
      </c>
      <c r="F17" s="115">
        <v>22500</v>
      </c>
      <c r="G17" s="116">
        <v>42820</v>
      </c>
      <c r="H17" s="115"/>
      <c r="I17" s="49"/>
      <c r="J17" s="123"/>
      <c r="K17" s="12"/>
      <c r="L17" s="64">
        <f t="shared" si="0"/>
        <v>0</v>
      </c>
      <c r="M17" s="12"/>
      <c r="N17" s="12"/>
      <c r="O17" s="12"/>
      <c r="P17" s="35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50"/>
      <c r="B18" s="47">
        <v>43179</v>
      </c>
      <c r="C18" s="48" t="s">
        <v>265</v>
      </c>
      <c r="D18" s="48" t="s">
        <v>240</v>
      </c>
      <c r="E18" s="49">
        <v>26000</v>
      </c>
      <c r="F18" s="115">
        <v>26000</v>
      </c>
      <c r="G18" s="116">
        <v>43342</v>
      </c>
      <c r="H18" s="115"/>
      <c r="I18" s="49"/>
      <c r="J18" s="123"/>
      <c r="K18" s="12"/>
      <c r="L18" s="64">
        <f t="shared" si="0"/>
        <v>0</v>
      </c>
      <c r="M18" s="12"/>
      <c r="N18" s="12"/>
      <c r="O18" s="12"/>
      <c r="P18" s="35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50"/>
      <c r="B19" s="47">
        <v>43179</v>
      </c>
      <c r="C19" s="48" t="s">
        <v>266</v>
      </c>
      <c r="D19" s="48" t="s">
        <v>253</v>
      </c>
      <c r="E19" s="49">
        <v>123000</v>
      </c>
      <c r="F19" s="115">
        <v>41000</v>
      </c>
      <c r="G19" s="116">
        <v>43196</v>
      </c>
      <c r="H19" s="115">
        <v>41000</v>
      </c>
      <c r="I19" s="49">
        <v>41000</v>
      </c>
      <c r="J19" s="123">
        <v>43346</v>
      </c>
      <c r="K19" s="12"/>
      <c r="L19" s="64">
        <f t="shared" si="0"/>
        <v>0</v>
      </c>
      <c r="M19" s="12"/>
      <c r="N19" s="12"/>
      <c r="O19" s="12"/>
      <c r="P19" s="35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50"/>
      <c r="B20" s="47">
        <v>43179</v>
      </c>
      <c r="C20" s="52" t="s">
        <v>267</v>
      </c>
      <c r="D20" s="48" t="s">
        <v>248</v>
      </c>
      <c r="E20" s="49">
        <v>120000</v>
      </c>
      <c r="F20" s="115">
        <v>42000</v>
      </c>
      <c r="G20" s="116">
        <v>43200</v>
      </c>
      <c r="H20" s="115">
        <v>38000</v>
      </c>
      <c r="I20" s="49">
        <v>40000</v>
      </c>
      <c r="J20" s="123">
        <v>43424</v>
      </c>
      <c r="K20" s="14"/>
      <c r="L20" s="64">
        <f t="shared" si="0"/>
        <v>0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50" t="s">
        <v>268</v>
      </c>
      <c r="B21" s="47">
        <v>43182</v>
      </c>
      <c r="C21" s="52" t="s">
        <v>269</v>
      </c>
      <c r="D21" s="48" t="s">
        <v>253</v>
      </c>
      <c r="E21" s="49">
        <v>33500</v>
      </c>
      <c r="F21" s="115">
        <v>11500</v>
      </c>
      <c r="G21" s="116"/>
      <c r="H21" s="115"/>
      <c r="I21" s="49">
        <v>22000</v>
      </c>
      <c r="J21" s="123"/>
      <c r="K21" s="14"/>
      <c r="L21" s="64">
        <f t="shared" si="0"/>
        <v>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50"/>
      <c r="B22" s="47">
        <v>43245</v>
      </c>
      <c r="C22" s="52" t="s">
        <v>270</v>
      </c>
      <c r="D22" s="48" t="s">
        <v>248</v>
      </c>
      <c r="E22" s="49">
        <v>50000</v>
      </c>
      <c r="F22" s="115">
        <v>35000</v>
      </c>
      <c r="G22" s="116">
        <v>43396</v>
      </c>
      <c r="H22" s="115"/>
      <c r="I22" s="49">
        <v>15000</v>
      </c>
      <c r="J22" s="123">
        <v>43806</v>
      </c>
      <c r="K22" s="14"/>
      <c r="L22" s="64">
        <f t="shared" si="0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50" t="s">
        <v>271</v>
      </c>
      <c r="B23" s="47">
        <v>43286</v>
      </c>
      <c r="C23" s="52" t="s">
        <v>272</v>
      </c>
      <c r="D23" s="48" t="s">
        <v>240</v>
      </c>
      <c r="E23" s="49">
        <v>6000</v>
      </c>
      <c r="F23" s="115">
        <v>6000</v>
      </c>
      <c r="G23" s="116"/>
      <c r="H23" s="115"/>
      <c r="I23" s="49"/>
      <c r="J23" s="123"/>
      <c r="K23" s="14"/>
      <c r="L23" s="64">
        <f t="shared" si="0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50"/>
      <c r="B24" s="47">
        <v>43348</v>
      </c>
      <c r="C24" s="52" t="s">
        <v>273</v>
      </c>
      <c r="D24" s="48" t="s">
        <v>248</v>
      </c>
      <c r="E24" s="49">
        <v>21375</v>
      </c>
      <c r="F24" s="115">
        <v>6625</v>
      </c>
      <c r="G24" s="116">
        <v>43346</v>
      </c>
      <c r="H24" s="115">
        <v>5125</v>
      </c>
      <c r="I24" s="49">
        <v>9625</v>
      </c>
      <c r="J24" s="123">
        <v>43371</v>
      </c>
      <c r="K24" s="14"/>
      <c r="L24" s="64">
        <f t="shared" si="0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50"/>
      <c r="B25" s="47">
        <v>43368</v>
      </c>
      <c r="C25" s="52" t="s">
        <v>274</v>
      </c>
      <c r="D25" s="48" t="s">
        <v>260</v>
      </c>
      <c r="E25" s="49">
        <v>105144.98</v>
      </c>
      <c r="F25" s="115">
        <v>35000</v>
      </c>
      <c r="G25" s="116">
        <v>43390</v>
      </c>
      <c r="H25" s="115">
        <v>35000</v>
      </c>
      <c r="I25" s="49">
        <v>35144.980000000003</v>
      </c>
      <c r="J25" s="123">
        <v>43421</v>
      </c>
      <c r="K25" s="14"/>
      <c r="L25" s="64">
        <f t="shared" si="0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50"/>
      <c r="B26" s="47">
        <v>43382</v>
      </c>
      <c r="C26" s="52" t="s">
        <v>275</v>
      </c>
      <c r="D26" s="48" t="s">
        <v>260</v>
      </c>
      <c r="E26" s="49">
        <v>525000</v>
      </c>
      <c r="F26" s="115">
        <v>200000</v>
      </c>
      <c r="G26" s="116">
        <v>43382</v>
      </c>
      <c r="H26" s="115">
        <v>105000</v>
      </c>
      <c r="I26" s="49">
        <v>157500</v>
      </c>
      <c r="J26" s="123">
        <v>43806</v>
      </c>
      <c r="K26" s="14"/>
      <c r="L26" s="64">
        <f t="shared" si="0"/>
        <v>62500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50"/>
      <c r="B27" s="47">
        <v>43406</v>
      </c>
      <c r="C27" s="52" t="s">
        <v>276</v>
      </c>
      <c r="D27" s="48" t="s">
        <v>248</v>
      </c>
      <c r="E27" s="49">
        <v>31500</v>
      </c>
      <c r="F27" s="115">
        <v>15750</v>
      </c>
      <c r="G27" s="116">
        <v>43406</v>
      </c>
      <c r="H27" s="115"/>
      <c r="I27" s="49">
        <v>15750</v>
      </c>
      <c r="J27" s="123"/>
      <c r="K27" s="14"/>
      <c r="L27" s="64">
        <f t="shared" si="0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50"/>
      <c r="B28" s="47">
        <v>43462</v>
      </c>
      <c r="C28" s="52" t="s">
        <v>277</v>
      </c>
      <c r="D28" s="48" t="s">
        <v>253</v>
      </c>
      <c r="E28" s="49">
        <v>15000</v>
      </c>
      <c r="F28" s="115">
        <v>15000</v>
      </c>
      <c r="G28" s="116">
        <v>43510</v>
      </c>
      <c r="H28" s="115"/>
      <c r="I28" s="49"/>
      <c r="J28" s="123"/>
      <c r="K28" s="14"/>
      <c r="L28" s="64">
        <f t="shared" si="0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50"/>
      <c r="B29" s="47">
        <v>43462</v>
      </c>
      <c r="C29" s="52" t="s">
        <v>278</v>
      </c>
      <c r="D29" s="48" t="s">
        <v>248</v>
      </c>
      <c r="E29" s="49">
        <v>18000</v>
      </c>
      <c r="F29" s="115">
        <v>18000</v>
      </c>
      <c r="G29" s="116">
        <v>43477</v>
      </c>
      <c r="H29" s="115"/>
      <c r="I29" s="49"/>
      <c r="J29" s="123"/>
      <c r="K29" s="14"/>
      <c r="L29" s="64">
        <f t="shared" si="0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50"/>
      <c r="B30" s="47">
        <v>43480</v>
      </c>
      <c r="C30" s="52" t="s">
        <v>279</v>
      </c>
      <c r="D30" s="48" t="s">
        <v>248</v>
      </c>
      <c r="E30" s="49">
        <v>176000</v>
      </c>
      <c r="F30" s="115"/>
      <c r="G30" s="117">
        <v>43759</v>
      </c>
      <c r="H30" s="115">
        <v>100000</v>
      </c>
      <c r="I30" s="49"/>
      <c r="J30" s="123"/>
      <c r="K30" s="14"/>
      <c r="L30" s="64">
        <f t="shared" si="0"/>
        <v>76000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50"/>
      <c r="B31" s="47">
        <v>43480</v>
      </c>
      <c r="C31" s="52" t="s">
        <v>280</v>
      </c>
      <c r="D31" s="48" t="s">
        <v>243</v>
      </c>
      <c r="E31" s="49">
        <v>367500</v>
      </c>
      <c r="F31" s="115">
        <v>201065</v>
      </c>
      <c r="G31" s="117">
        <v>43759</v>
      </c>
      <c r="H31" s="115">
        <v>101065</v>
      </c>
      <c r="I31" s="49"/>
      <c r="J31" s="123"/>
      <c r="K31" s="14"/>
      <c r="L31" s="64">
        <f t="shared" si="0"/>
        <v>65370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50"/>
      <c r="B32" s="47">
        <v>43563</v>
      </c>
      <c r="C32" s="52" t="s">
        <v>281</v>
      </c>
      <c r="D32" s="48" t="s">
        <v>260</v>
      </c>
      <c r="E32" s="49">
        <v>180000</v>
      </c>
      <c r="F32" s="115">
        <v>54000</v>
      </c>
      <c r="G32" s="116"/>
      <c r="H32" s="115"/>
      <c r="I32" s="49"/>
      <c r="J32" s="123"/>
      <c r="K32" s="14"/>
      <c r="L32" s="64">
        <f t="shared" si="0"/>
        <v>126000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50"/>
      <c r="B33" s="108">
        <v>43563</v>
      </c>
      <c r="C33" s="52" t="s">
        <v>282</v>
      </c>
      <c r="D33" s="48" t="s">
        <v>260</v>
      </c>
      <c r="E33" s="49">
        <v>80000</v>
      </c>
      <c r="F33" s="115">
        <v>40000</v>
      </c>
      <c r="G33" s="118">
        <v>43567</v>
      </c>
      <c r="H33" s="115"/>
      <c r="I33" s="49"/>
      <c r="J33" s="123"/>
      <c r="K33" s="14"/>
      <c r="L33" s="64">
        <f t="shared" si="0"/>
        <v>40000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50"/>
      <c r="B34" s="108">
        <v>43563</v>
      </c>
      <c r="C34" s="52" t="s">
        <v>283</v>
      </c>
      <c r="D34" s="48" t="s">
        <v>260</v>
      </c>
      <c r="E34" s="49">
        <v>180000</v>
      </c>
      <c r="F34" s="115">
        <v>150000</v>
      </c>
      <c r="G34" s="116"/>
      <c r="H34" s="115"/>
      <c r="I34" s="49"/>
      <c r="J34" s="123"/>
      <c r="K34" s="14"/>
      <c r="L34" s="64">
        <f t="shared" si="0"/>
        <v>30000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50"/>
      <c r="B35" s="108">
        <v>43563</v>
      </c>
      <c r="C35" s="52" t="s">
        <v>284</v>
      </c>
      <c r="D35" s="48" t="s">
        <v>253</v>
      </c>
      <c r="E35" s="49">
        <v>20000</v>
      </c>
      <c r="F35" s="115"/>
      <c r="G35" s="116"/>
      <c r="H35" s="115"/>
      <c r="I35" s="49">
        <v>20000</v>
      </c>
      <c r="J35" s="123"/>
      <c r="K35" s="14"/>
      <c r="L35" s="64">
        <f t="shared" si="0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50"/>
      <c r="B36" s="108">
        <v>43563</v>
      </c>
      <c r="C36" s="52" t="s">
        <v>285</v>
      </c>
      <c r="D36" s="48" t="s">
        <v>286</v>
      </c>
      <c r="E36" s="49">
        <v>300000</v>
      </c>
      <c r="F36" s="115">
        <v>80000</v>
      </c>
      <c r="G36" s="116"/>
      <c r="H36" s="115"/>
      <c r="I36" s="49"/>
      <c r="J36" s="123"/>
      <c r="K36" s="14"/>
      <c r="L36" s="64">
        <f t="shared" si="0"/>
        <v>220000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50"/>
      <c r="B37" s="108">
        <v>43567</v>
      </c>
      <c r="C37" s="52" t="s">
        <v>287</v>
      </c>
      <c r="D37" s="48" t="s">
        <v>253</v>
      </c>
      <c r="E37" s="119">
        <v>40000</v>
      </c>
      <c r="F37" s="119">
        <v>20000</v>
      </c>
      <c r="G37" s="118">
        <v>43567</v>
      </c>
      <c r="H37" s="115"/>
      <c r="I37" s="49">
        <v>20000</v>
      </c>
      <c r="J37" s="123">
        <v>43806</v>
      </c>
      <c r="K37" s="14"/>
      <c r="L37" s="64">
        <f t="shared" si="0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50"/>
      <c r="B38" s="108">
        <v>43643</v>
      </c>
      <c r="C38" s="52" t="s">
        <v>288</v>
      </c>
      <c r="D38" s="48" t="s">
        <v>248</v>
      </c>
      <c r="E38" s="49">
        <v>25000</v>
      </c>
      <c r="F38" s="115">
        <v>12500</v>
      </c>
      <c r="G38" s="116"/>
      <c r="H38" s="115"/>
      <c r="I38" s="49">
        <v>12500</v>
      </c>
      <c r="J38" s="123">
        <v>43798</v>
      </c>
      <c r="K38" s="14"/>
      <c r="L38" s="64">
        <f t="shared" si="0"/>
        <v>0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50"/>
      <c r="B39" s="108">
        <v>43720</v>
      </c>
      <c r="C39" s="52" t="s">
        <v>289</v>
      </c>
      <c r="D39" s="48" t="s">
        <v>260</v>
      </c>
      <c r="E39" s="49">
        <v>5500</v>
      </c>
      <c r="F39" s="115">
        <v>5500</v>
      </c>
      <c r="G39" s="108">
        <v>43662</v>
      </c>
      <c r="H39" s="115"/>
      <c r="I39" s="49"/>
      <c r="J39" s="123"/>
      <c r="K39" s="14"/>
      <c r="L39" s="64">
        <f t="shared" si="0"/>
        <v>0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50"/>
      <c r="B40" s="108">
        <v>43728</v>
      </c>
      <c r="C40" s="52" t="s">
        <v>290</v>
      </c>
      <c r="D40" s="48" t="s">
        <v>291</v>
      </c>
      <c r="E40" s="49">
        <v>35300</v>
      </c>
      <c r="F40" s="115">
        <v>35300</v>
      </c>
      <c r="G40" s="108"/>
      <c r="H40" s="115"/>
      <c r="I40" s="49"/>
      <c r="J40" s="123"/>
      <c r="K40" s="14"/>
      <c r="L40" s="6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50"/>
      <c r="B41" s="108">
        <v>43826</v>
      </c>
      <c r="C41" s="52" t="s">
        <v>292</v>
      </c>
      <c r="D41" s="48" t="s">
        <v>248</v>
      </c>
      <c r="E41" s="49">
        <v>48000</v>
      </c>
      <c r="F41" s="115">
        <v>24000</v>
      </c>
      <c r="G41" s="116"/>
      <c r="H41" s="115"/>
      <c r="I41" s="49"/>
      <c r="J41" s="123"/>
      <c r="K41" s="14"/>
      <c r="L41" s="64">
        <f t="shared" ref="L41:L295" si="1">E41-F41-I41-H41</f>
        <v>24000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50"/>
      <c r="B42" s="108">
        <v>43826</v>
      </c>
      <c r="C42" s="52" t="s">
        <v>293</v>
      </c>
      <c r="D42" s="48" t="s">
        <v>248</v>
      </c>
      <c r="E42" s="49">
        <v>30000</v>
      </c>
      <c r="F42" s="115"/>
      <c r="G42" s="116"/>
      <c r="H42" s="115"/>
      <c r="I42" s="49"/>
      <c r="J42" s="123"/>
      <c r="K42" s="14"/>
      <c r="L42" s="64">
        <f t="shared" si="1"/>
        <v>30000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50"/>
      <c r="B43" s="108">
        <v>43826</v>
      </c>
      <c r="C43" s="52" t="s">
        <v>294</v>
      </c>
      <c r="D43" s="48" t="s">
        <v>248</v>
      </c>
      <c r="E43" s="49">
        <v>35000</v>
      </c>
      <c r="F43" s="115">
        <v>17000</v>
      </c>
      <c r="G43" s="116"/>
      <c r="H43" s="115"/>
      <c r="I43" s="49"/>
      <c r="J43" s="123"/>
      <c r="K43" s="14"/>
      <c r="L43" s="64">
        <f t="shared" si="1"/>
        <v>18000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50"/>
      <c r="B44" s="108">
        <v>43826</v>
      </c>
      <c r="C44" s="52" t="s">
        <v>295</v>
      </c>
      <c r="D44" s="48" t="s">
        <v>260</v>
      </c>
      <c r="E44" s="49">
        <v>20000</v>
      </c>
      <c r="F44" s="115"/>
      <c r="G44" s="116"/>
      <c r="H44" s="115"/>
      <c r="I44" s="49"/>
      <c r="J44" s="123"/>
      <c r="K44" s="14"/>
      <c r="L44" s="64">
        <f t="shared" si="1"/>
        <v>20000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50"/>
      <c r="B45" s="108">
        <v>43826</v>
      </c>
      <c r="C45" s="23" t="s">
        <v>296</v>
      </c>
      <c r="D45" s="48" t="s">
        <v>260</v>
      </c>
      <c r="E45" s="49">
        <v>30000</v>
      </c>
      <c r="F45" s="115"/>
      <c r="G45" s="116"/>
      <c r="H45" s="115"/>
      <c r="I45" s="49"/>
      <c r="J45" s="123"/>
      <c r="K45" s="14"/>
      <c r="L45" s="64">
        <f t="shared" si="1"/>
        <v>30000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50"/>
      <c r="B46" s="108">
        <v>43826</v>
      </c>
      <c r="C46" s="52" t="s">
        <v>297</v>
      </c>
      <c r="D46" s="48" t="s">
        <v>260</v>
      </c>
      <c r="E46" s="49">
        <v>40000</v>
      </c>
      <c r="F46" s="115">
        <v>20000</v>
      </c>
      <c r="G46" s="120"/>
      <c r="H46" s="115"/>
      <c r="I46" s="49"/>
      <c r="J46" s="123"/>
      <c r="K46" s="14"/>
      <c r="L46" s="64">
        <f t="shared" si="1"/>
        <v>20000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50"/>
      <c r="B47" s="47"/>
      <c r="C47" s="52"/>
      <c r="D47" s="48"/>
      <c r="E47" s="49"/>
      <c r="F47" s="115"/>
      <c r="G47" s="120"/>
      <c r="H47" s="115"/>
      <c r="I47" s="49"/>
      <c r="J47" s="123"/>
      <c r="K47" s="14"/>
      <c r="L47" s="64">
        <f t="shared" si="1"/>
        <v>0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50"/>
      <c r="B48" s="47"/>
      <c r="C48" s="52"/>
      <c r="D48" s="48"/>
      <c r="E48" s="49"/>
      <c r="F48" s="115"/>
      <c r="G48" s="120"/>
      <c r="H48" s="115"/>
      <c r="I48" s="49"/>
      <c r="J48" s="123"/>
      <c r="K48" s="14"/>
      <c r="L48" s="64">
        <f t="shared" si="1"/>
        <v>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50"/>
      <c r="B49" s="47"/>
      <c r="C49" s="52"/>
      <c r="D49" s="48"/>
      <c r="E49" s="49"/>
      <c r="F49" s="115"/>
      <c r="G49" s="120"/>
      <c r="H49" s="115"/>
      <c r="I49" s="49"/>
      <c r="J49" s="123"/>
      <c r="K49" s="14"/>
      <c r="L49" s="64">
        <f t="shared" si="1"/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50"/>
      <c r="B50" s="47"/>
      <c r="C50" s="52"/>
      <c r="D50" s="48"/>
      <c r="E50" s="49"/>
      <c r="F50" s="115"/>
      <c r="G50" s="120"/>
      <c r="H50" s="49"/>
      <c r="I50" s="49"/>
      <c r="J50" s="123"/>
      <c r="K50" s="14"/>
      <c r="L50" s="64">
        <f t="shared" si="1"/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50"/>
      <c r="B51" s="47"/>
      <c r="C51" s="52"/>
      <c r="D51" s="48"/>
      <c r="E51" s="49"/>
      <c r="F51" s="115"/>
      <c r="G51" s="120"/>
      <c r="H51" s="49"/>
      <c r="I51" s="49"/>
      <c r="J51" s="123"/>
      <c r="K51" s="14"/>
      <c r="L51" s="64">
        <f t="shared" si="1"/>
        <v>0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50"/>
      <c r="B52" s="47"/>
      <c r="C52" s="52"/>
      <c r="D52" s="48"/>
      <c r="E52" s="49"/>
      <c r="F52" s="115"/>
      <c r="G52" s="120"/>
      <c r="H52" s="49"/>
      <c r="I52" s="49"/>
      <c r="J52" s="123"/>
      <c r="K52" s="14"/>
      <c r="L52" s="64">
        <f t="shared" si="1"/>
        <v>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50"/>
      <c r="B53" s="47"/>
      <c r="C53" s="52"/>
      <c r="D53" s="48"/>
      <c r="E53" s="49"/>
      <c r="F53" s="115"/>
      <c r="G53" s="120"/>
      <c r="H53" s="49"/>
      <c r="I53" s="49"/>
      <c r="J53" s="123"/>
      <c r="K53" s="14"/>
      <c r="L53" s="64">
        <f t="shared" si="1"/>
        <v>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50"/>
      <c r="B54" s="47"/>
      <c r="C54" s="52"/>
      <c r="D54" s="48"/>
      <c r="E54" s="49"/>
      <c r="F54" s="115"/>
      <c r="G54" s="120"/>
      <c r="H54" s="49"/>
      <c r="I54" s="49"/>
      <c r="J54" s="123"/>
      <c r="K54" s="14"/>
      <c r="L54" s="64">
        <f t="shared" si="1"/>
        <v>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50"/>
      <c r="B55" s="47"/>
      <c r="C55" s="52"/>
      <c r="D55" s="48"/>
      <c r="E55" s="49"/>
      <c r="F55" s="115"/>
      <c r="G55" s="120"/>
      <c r="H55" s="49"/>
      <c r="I55" s="49"/>
      <c r="J55" s="123"/>
      <c r="K55" s="14"/>
      <c r="L55" s="64">
        <f t="shared" si="1"/>
        <v>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50"/>
      <c r="B56" s="47"/>
      <c r="C56" s="52"/>
      <c r="D56" s="48"/>
      <c r="E56" s="49"/>
      <c r="F56" s="115"/>
      <c r="G56" s="120"/>
      <c r="H56" s="49"/>
      <c r="I56" s="49"/>
      <c r="J56" s="123"/>
      <c r="K56" s="14"/>
      <c r="L56" s="64">
        <f t="shared" si="1"/>
        <v>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50"/>
      <c r="B57" s="47"/>
      <c r="C57" s="52"/>
      <c r="D57" s="48"/>
      <c r="E57" s="49"/>
      <c r="F57" s="115"/>
      <c r="G57" s="120"/>
      <c r="H57" s="49"/>
      <c r="I57" s="49"/>
      <c r="J57" s="123"/>
      <c r="K57" s="14"/>
      <c r="L57" s="64">
        <f t="shared" si="1"/>
        <v>0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50"/>
      <c r="B58" s="47"/>
      <c r="C58" s="52"/>
      <c r="D58" s="48"/>
      <c r="E58" s="49"/>
      <c r="F58" s="115"/>
      <c r="G58" s="120"/>
      <c r="H58" s="49"/>
      <c r="I58" s="49"/>
      <c r="J58" s="123"/>
      <c r="K58" s="14"/>
      <c r="L58" s="64">
        <f t="shared" si="1"/>
        <v>0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50"/>
      <c r="B59" s="47"/>
      <c r="C59" s="52"/>
      <c r="D59" s="48"/>
      <c r="E59" s="49"/>
      <c r="F59" s="115"/>
      <c r="G59" s="120"/>
      <c r="H59" s="49"/>
      <c r="I59" s="49"/>
      <c r="J59" s="123"/>
      <c r="K59" s="14"/>
      <c r="L59" s="64">
        <f t="shared" si="1"/>
        <v>0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50"/>
      <c r="B60" s="47"/>
      <c r="C60" s="52"/>
      <c r="D60" s="48"/>
      <c r="E60" s="49"/>
      <c r="F60" s="115"/>
      <c r="G60" s="120"/>
      <c r="H60" s="49"/>
      <c r="I60" s="49"/>
      <c r="J60" s="123"/>
      <c r="K60" s="14"/>
      <c r="L60" s="64">
        <f t="shared" si="1"/>
        <v>0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50"/>
      <c r="B61" s="47"/>
      <c r="C61" s="52"/>
      <c r="D61" s="48"/>
      <c r="E61" s="49"/>
      <c r="F61" s="115"/>
      <c r="G61" s="120"/>
      <c r="H61" s="49"/>
      <c r="I61" s="49"/>
      <c r="J61" s="123"/>
      <c r="K61" s="14"/>
      <c r="L61" s="64">
        <f t="shared" si="1"/>
        <v>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50"/>
      <c r="B62" s="47"/>
      <c r="C62" s="52"/>
      <c r="D62" s="48"/>
      <c r="E62" s="49"/>
      <c r="F62" s="115"/>
      <c r="G62" s="120"/>
      <c r="H62" s="49"/>
      <c r="I62" s="49"/>
      <c r="J62" s="123"/>
      <c r="K62" s="14"/>
      <c r="L62" s="64">
        <f t="shared" si="1"/>
        <v>0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50"/>
      <c r="B63" s="47"/>
      <c r="C63" s="52"/>
      <c r="D63" s="48"/>
      <c r="E63" s="49"/>
      <c r="F63" s="115"/>
      <c r="G63" s="120"/>
      <c r="H63" s="49"/>
      <c r="I63" s="49"/>
      <c r="J63" s="123"/>
      <c r="K63" s="14"/>
      <c r="L63" s="64">
        <f t="shared" si="1"/>
        <v>0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50"/>
      <c r="B64" s="47"/>
      <c r="C64" s="52"/>
      <c r="D64" s="48"/>
      <c r="E64" s="49"/>
      <c r="F64" s="115"/>
      <c r="G64" s="120"/>
      <c r="H64" s="49"/>
      <c r="I64" s="49"/>
      <c r="J64" s="123"/>
      <c r="K64" s="14"/>
      <c r="L64" s="64">
        <f t="shared" si="1"/>
        <v>0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50"/>
      <c r="B65" s="47"/>
      <c r="C65" s="52"/>
      <c r="D65" s="48"/>
      <c r="E65" s="49"/>
      <c r="F65" s="115"/>
      <c r="G65" s="120"/>
      <c r="H65" s="49"/>
      <c r="I65" s="49"/>
      <c r="J65" s="123"/>
      <c r="K65" s="14"/>
      <c r="L65" s="64">
        <f t="shared" si="1"/>
        <v>0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50"/>
      <c r="B66" s="47"/>
      <c r="C66" s="52"/>
      <c r="D66" s="48"/>
      <c r="E66" s="49"/>
      <c r="F66" s="115"/>
      <c r="G66" s="120"/>
      <c r="H66" s="49"/>
      <c r="I66" s="49"/>
      <c r="J66" s="123"/>
      <c r="K66" s="14"/>
      <c r="L66" s="64">
        <f t="shared" si="1"/>
        <v>0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50"/>
      <c r="B67" s="47"/>
      <c r="C67" s="52"/>
      <c r="D67" s="48"/>
      <c r="E67" s="49"/>
      <c r="F67" s="115"/>
      <c r="G67" s="120"/>
      <c r="H67" s="49"/>
      <c r="I67" s="49"/>
      <c r="J67" s="123"/>
      <c r="K67" s="14"/>
      <c r="L67" s="64">
        <f t="shared" si="1"/>
        <v>0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50"/>
      <c r="B68" s="47"/>
      <c r="C68" s="52"/>
      <c r="D68" s="48"/>
      <c r="E68" s="49"/>
      <c r="F68" s="115"/>
      <c r="G68" s="120"/>
      <c r="H68" s="49"/>
      <c r="I68" s="49"/>
      <c r="J68" s="123"/>
      <c r="K68" s="14"/>
      <c r="L68" s="64">
        <f t="shared" si="1"/>
        <v>0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50"/>
      <c r="B69" s="47"/>
      <c r="C69" s="52"/>
      <c r="D69" s="48"/>
      <c r="E69" s="49"/>
      <c r="F69" s="115"/>
      <c r="G69" s="120"/>
      <c r="H69" s="49"/>
      <c r="I69" s="49"/>
      <c r="J69" s="123"/>
      <c r="K69" s="14"/>
      <c r="L69" s="64">
        <f t="shared" si="1"/>
        <v>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50"/>
      <c r="B70" s="47"/>
      <c r="C70" s="52"/>
      <c r="D70" s="48"/>
      <c r="E70" s="49"/>
      <c r="F70" s="115"/>
      <c r="G70" s="120"/>
      <c r="H70" s="49"/>
      <c r="I70" s="49"/>
      <c r="J70" s="123"/>
      <c r="K70" s="14"/>
      <c r="L70" s="64">
        <f t="shared" si="1"/>
        <v>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50"/>
      <c r="B71" s="47"/>
      <c r="C71" s="52"/>
      <c r="D71" s="48"/>
      <c r="E71" s="49"/>
      <c r="F71" s="115"/>
      <c r="G71" s="120"/>
      <c r="H71" s="49"/>
      <c r="I71" s="49"/>
      <c r="J71" s="123"/>
      <c r="K71" s="14"/>
      <c r="L71" s="64">
        <f t="shared" si="1"/>
        <v>0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50"/>
      <c r="B72" s="47"/>
      <c r="C72" s="52"/>
      <c r="D72" s="48"/>
      <c r="E72" s="49"/>
      <c r="F72" s="115"/>
      <c r="G72" s="120"/>
      <c r="H72" s="49"/>
      <c r="I72" s="49"/>
      <c r="J72" s="123"/>
      <c r="K72" s="14"/>
      <c r="L72" s="64">
        <f t="shared" si="1"/>
        <v>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50"/>
      <c r="B73" s="47"/>
      <c r="C73" s="52"/>
      <c r="D73" s="48"/>
      <c r="E73" s="49"/>
      <c r="F73" s="115"/>
      <c r="G73" s="120"/>
      <c r="H73" s="49"/>
      <c r="I73" s="49"/>
      <c r="J73" s="123"/>
      <c r="K73" s="14"/>
      <c r="L73" s="64">
        <f t="shared" si="1"/>
        <v>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50"/>
      <c r="B74" s="47"/>
      <c r="C74" s="52"/>
      <c r="D74" s="48"/>
      <c r="E74" s="49"/>
      <c r="F74" s="115"/>
      <c r="G74" s="120"/>
      <c r="H74" s="49"/>
      <c r="I74" s="49"/>
      <c r="J74" s="123"/>
      <c r="K74" s="14"/>
      <c r="L74" s="64">
        <f t="shared" si="1"/>
        <v>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50"/>
      <c r="B75" s="47"/>
      <c r="C75" s="52"/>
      <c r="D75" s="48"/>
      <c r="E75" s="49"/>
      <c r="F75" s="115"/>
      <c r="G75" s="120"/>
      <c r="H75" s="49"/>
      <c r="I75" s="49"/>
      <c r="J75" s="123"/>
      <c r="K75" s="14"/>
      <c r="L75" s="64">
        <f t="shared" si="1"/>
        <v>0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50"/>
      <c r="B76" s="47"/>
      <c r="C76" s="52"/>
      <c r="D76" s="48"/>
      <c r="E76" s="49"/>
      <c r="F76" s="115"/>
      <c r="G76" s="120"/>
      <c r="H76" s="49"/>
      <c r="I76" s="49"/>
      <c r="J76" s="123"/>
      <c r="K76" s="14"/>
      <c r="L76" s="64">
        <f t="shared" si="1"/>
        <v>0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50"/>
      <c r="B77" s="47"/>
      <c r="C77" s="52"/>
      <c r="D77" s="48"/>
      <c r="E77" s="49"/>
      <c r="F77" s="115"/>
      <c r="G77" s="120"/>
      <c r="H77" s="49"/>
      <c r="I77" s="49"/>
      <c r="J77" s="123"/>
      <c r="K77" s="14"/>
      <c r="L77" s="64">
        <f t="shared" si="1"/>
        <v>0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50"/>
      <c r="B78" s="47"/>
      <c r="C78" s="52"/>
      <c r="D78" s="48"/>
      <c r="E78" s="49"/>
      <c r="F78" s="115"/>
      <c r="G78" s="120"/>
      <c r="H78" s="49"/>
      <c r="I78" s="49"/>
      <c r="J78" s="123"/>
      <c r="K78" s="14"/>
      <c r="L78" s="64">
        <f t="shared" si="1"/>
        <v>0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50"/>
      <c r="B79" s="47"/>
      <c r="C79" s="52"/>
      <c r="D79" s="48"/>
      <c r="E79" s="49"/>
      <c r="F79" s="115"/>
      <c r="G79" s="120"/>
      <c r="H79" s="49"/>
      <c r="I79" s="49"/>
      <c r="J79" s="123"/>
      <c r="K79" s="14"/>
      <c r="L79" s="64">
        <f t="shared" si="1"/>
        <v>0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50"/>
      <c r="B80" s="47"/>
      <c r="C80" s="52"/>
      <c r="D80" s="48"/>
      <c r="E80" s="49"/>
      <c r="F80" s="115"/>
      <c r="G80" s="120"/>
      <c r="H80" s="49"/>
      <c r="I80" s="49"/>
      <c r="J80" s="123"/>
      <c r="K80" s="14"/>
      <c r="L80" s="64">
        <f t="shared" si="1"/>
        <v>0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50"/>
      <c r="B81" s="47"/>
      <c r="C81" s="52"/>
      <c r="D81" s="48"/>
      <c r="E81" s="49"/>
      <c r="F81" s="115"/>
      <c r="G81" s="120"/>
      <c r="H81" s="49"/>
      <c r="I81" s="49"/>
      <c r="J81" s="123"/>
      <c r="K81" s="14"/>
      <c r="L81" s="64">
        <f t="shared" si="1"/>
        <v>0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50"/>
      <c r="B82" s="47"/>
      <c r="C82" s="52"/>
      <c r="D82" s="48"/>
      <c r="E82" s="49"/>
      <c r="F82" s="115"/>
      <c r="G82" s="120"/>
      <c r="H82" s="49"/>
      <c r="I82" s="49"/>
      <c r="J82" s="123"/>
      <c r="K82" s="14"/>
      <c r="L82" s="64">
        <f t="shared" si="1"/>
        <v>0</v>
      </c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50"/>
      <c r="B83" s="47"/>
      <c r="C83" s="52"/>
      <c r="D83" s="48"/>
      <c r="E83" s="49"/>
      <c r="F83" s="115"/>
      <c r="G83" s="120"/>
      <c r="H83" s="49"/>
      <c r="I83" s="49"/>
      <c r="J83" s="123"/>
      <c r="K83" s="14"/>
      <c r="L83" s="64">
        <f t="shared" si="1"/>
        <v>0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50"/>
      <c r="B84" s="47"/>
      <c r="C84" s="52"/>
      <c r="D84" s="48"/>
      <c r="E84" s="49"/>
      <c r="F84" s="115"/>
      <c r="G84" s="120"/>
      <c r="H84" s="49"/>
      <c r="I84" s="49"/>
      <c r="J84" s="123"/>
      <c r="K84" s="14"/>
      <c r="L84" s="64">
        <f t="shared" si="1"/>
        <v>0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50"/>
      <c r="B85" s="47"/>
      <c r="C85" s="52"/>
      <c r="D85" s="48"/>
      <c r="E85" s="49"/>
      <c r="F85" s="115"/>
      <c r="G85" s="120"/>
      <c r="H85" s="49"/>
      <c r="I85" s="49"/>
      <c r="J85" s="123"/>
      <c r="K85" s="14"/>
      <c r="L85" s="64">
        <f t="shared" si="1"/>
        <v>0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50"/>
      <c r="B86" s="47"/>
      <c r="C86" s="52"/>
      <c r="D86" s="48"/>
      <c r="E86" s="49"/>
      <c r="F86" s="115"/>
      <c r="G86" s="120"/>
      <c r="H86" s="49"/>
      <c r="I86" s="49"/>
      <c r="J86" s="123"/>
      <c r="K86" s="14"/>
      <c r="L86" s="64">
        <f t="shared" si="1"/>
        <v>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50"/>
      <c r="B87" s="47"/>
      <c r="C87" s="52"/>
      <c r="D87" s="48"/>
      <c r="E87" s="49"/>
      <c r="F87" s="115"/>
      <c r="G87" s="120"/>
      <c r="H87" s="49"/>
      <c r="I87" s="49"/>
      <c r="J87" s="123"/>
      <c r="K87" s="14"/>
      <c r="L87" s="64">
        <f t="shared" si="1"/>
        <v>0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50"/>
      <c r="B88" s="47"/>
      <c r="C88" s="52"/>
      <c r="D88" s="48"/>
      <c r="E88" s="49"/>
      <c r="F88" s="115"/>
      <c r="G88" s="120"/>
      <c r="H88" s="49"/>
      <c r="I88" s="49"/>
      <c r="J88" s="123"/>
      <c r="K88" s="14"/>
      <c r="L88" s="64">
        <f t="shared" si="1"/>
        <v>0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50"/>
      <c r="B89" s="47"/>
      <c r="C89" s="52"/>
      <c r="D89" s="48"/>
      <c r="E89" s="49"/>
      <c r="F89" s="115"/>
      <c r="G89" s="120"/>
      <c r="H89" s="49"/>
      <c r="I89" s="49"/>
      <c r="J89" s="123"/>
      <c r="K89" s="14"/>
      <c r="L89" s="64">
        <f t="shared" si="1"/>
        <v>0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50"/>
      <c r="B90" s="47"/>
      <c r="C90" s="52"/>
      <c r="D90" s="48"/>
      <c r="E90" s="49"/>
      <c r="F90" s="115"/>
      <c r="G90" s="120"/>
      <c r="H90" s="49"/>
      <c r="I90" s="49"/>
      <c r="J90" s="123"/>
      <c r="K90" s="14"/>
      <c r="L90" s="64">
        <f t="shared" si="1"/>
        <v>0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50"/>
      <c r="B91" s="47"/>
      <c r="C91" s="52"/>
      <c r="D91" s="48"/>
      <c r="E91" s="49"/>
      <c r="F91" s="115"/>
      <c r="G91" s="120"/>
      <c r="H91" s="49"/>
      <c r="I91" s="49"/>
      <c r="J91" s="123"/>
      <c r="K91" s="14"/>
      <c r="L91" s="64">
        <f t="shared" si="1"/>
        <v>0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50"/>
      <c r="B92" s="47"/>
      <c r="C92" s="52"/>
      <c r="D92" s="48"/>
      <c r="E92" s="49"/>
      <c r="F92" s="115"/>
      <c r="G92" s="120"/>
      <c r="H92" s="49"/>
      <c r="I92" s="49"/>
      <c r="J92" s="123"/>
      <c r="K92" s="14"/>
      <c r="L92" s="64">
        <f t="shared" si="1"/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50"/>
      <c r="B93" s="47"/>
      <c r="C93" s="52"/>
      <c r="D93" s="48"/>
      <c r="E93" s="49"/>
      <c r="F93" s="115"/>
      <c r="G93" s="120"/>
      <c r="H93" s="49"/>
      <c r="I93" s="49"/>
      <c r="J93" s="123"/>
      <c r="K93" s="14"/>
      <c r="L93" s="64">
        <f t="shared" si="1"/>
        <v>0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50"/>
      <c r="B94" s="47"/>
      <c r="C94" s="52"/>
      <c r="D94" s="48"/>
      <c r="E94" s="49"/>
      <c r="F94" s="115"/>
      <c r="G94" s="120"/>
      <c r="H94" s="49"/>
      <c r="I94" s="49"/>
      <c r="J94" s="123"/>
      <c r="K94" s="14"/>
      <c r="L94" s="64">
        <f t="shared" si="1"/>
        <v>0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50"/>
      <c r="B95" s="47"/>
      <c r="C95" s="52"/>
      <c r="D95" s="48"/>
      <c r="E95" s="49"/>
      <c r="F95" s="115"/>
      <c r="G95" s="120"/>
      <c r="H95" s="49"/>
      <c r="I95" s="49"/>
      <c r="J95" s="123"/>
      <c r="K95" s="14"/>
      <c r="L95" s="64">
        <f t="shared" si="1"/>
        <v>0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50"/>
      <c r="B96" s="47"/>
      <c r="C96" s="52"/>
      <c r="D96" s="48"/>
      <c r="E96" s="49"/>
      <c r="F96" s="115"/>
      <c r="G96" s="120"/>
      <c r="H96" s="49"/>
      <c r="I96" s="49"/>
      <c r="J96" s="123"/>
      <c r="K96" s="14"/>
      <c r="L96" s="64">
        <f t="shared" si="1"/>
        <v>0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50"/>
      <c r="B97" s="47"/>
      <c r="C97" s="52"/>
      <c r="D97" s="48"/>
      <c r="E97" s="49"/>
      <c r="F97" s="115"/>
      <c r="G97" s="120"/>
      <c r="H97" s="49"/>
      <c r="I97" s="49"/>
      <c r="J97" s="123"/>
      <c r="K97" s="14"/>
      <c r="L97" s="64">
        <f t="shared" si="1"/>
        <v>0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50"/>
      <c r="B98" s="47"/>
      <c r="C98" s="52"/>
      <c r="D98" s="48"/>
      <c r="E98" s="49"/>
      <c r="F98" s="115"/>
      <c r="G98" s="120"/>
      <c r="H98" s="49"/>
      <c r="I98" s="49"/>
      <c r="J98" s="123"/>
      <c r="K98" s="14"/>
      <c r="L98" s="64">
        <f t="shared" si="1"/>
        <v>0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50"/>
      <c r="B99" s="47"/>
      <c r="C99" s="52"/>
      <c r="D99" s="48"/>
      <c r="E99" s="49"/>
      <c r="F99" s="115"/>
      <c r="G99" s="120"/>
      <c r="H99" s="49"/>
      <c r="I99" s="49"/>
      <c r="J99" s="123"/>
      <c r="K99" s="14"/>
      <c r="L99" s="64">
        <f t="shared" si="1"/>
        <v>0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50"/>
      <c r="B100" s="47"/>
      <c r="C100" s="52"/>
      <c r="D100" s="48"/>
      <c r="E100" s="49"/>
      <c r="F100" s="115"/>
      <c r="G100" s="120"/>
      <c r="H100" s="49"/>
      <c r="I100" s="49"/>
      <c r="J100" s="123"/>
      <c r="K100" s="14"/>
      <c r="L100" s="64">
        <f t="shared" si="1"/>
        <v>0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50"/>
      <c r="B101" s="47"/>
      <c r="C101" s="52"/>
      <c r="D101" s="48"/>
      <c r="E101" s="49"/>
      <c r="F101" s="115"/>
      <c r="G101" s="120"/>
      <c r="H101" s="49"/>
      <c r="I101" s="49"/>
      <c r="J101" s="123"/>
      <c r="K101" s="14"/>
      <c r="L101" s="64">
        <f t="shared" si="1"/>
        <v>0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50"/>
      <c r="B102" s="47"/>
      <c r="C102" s="52"/>
      <c r="D102" s="48"/>
      <c r="E102" s="49"/>
      <c r="F102" s="115"/>
      <c r="G102" s="120"/>
      <c r="H102" s="49"/>
      <c r="I102" s="49"/>
      <c r="J102" s="123"/>
      <c r="K102" s="14"/>
      <c r="L102" s="64">
        <f t="shared" si="1"/>
        <v>0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50"/>
      <c r="B103" s="47"/>
      <c r="C103" s="52"/>
      <c r="D103" s="48"/>
      <c r="E103" s="49"/>
      <c r="F103" s="115"/>
      <c r="G103" s="120"/>
      <c r="H103" s="49"/>
      <c r="I103" s="49"/>
      <c r="J103" s="123"/>
      <c r="K103" s="14"/>
      <c r="L103" s="64">
        <f t="shared" si="1"/>
        <v>0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50"/>
      <c r="B104" s="47"/>
      <c r="C104" s="52"/>
      <c r="D104" s="48"/>
      <c r="E104" s="49"/>
      <c r="F104" s="115"/>
      <c r="G104" s="120"/>
      <c r="H104" s="49"/>
      <c r="I104" s="49"/>
      <c r="J104" s="123"/>
      <c r="K104" s="14"/>
      <c r="L104" s="64">
        <f t="shared" si="1"/>
        <v>0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50"/>
      <c r="B105" s="47"/>
      <c r="C105" s="52"/>
      <c r="D105" s="48"/>
      <c r="E105" s="49"/>
      <c r="F105" s="115"/>
      <c r="G105" s="120"/>
      <c r="H105" s="49"/>
      <c r="I105" s="49"/>
      <c r="J105" s="123"/>
      <c r="K105" s="14"/>
      <c r="L105" s="64">
        <f t="shared" si="1"/>
        <v>0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50"/>
      <c r="B106" s="47"/>
      <c r="C106" s="52"/>
      <c r="D106" s="48"/>
      <c r="E106" s="49"/>
      <c r="F106" s="115"/>
      <c r="G106" s="120"/>
      <c r="H106" s="49"/>
      <c r="I106" s="49"/>
      <c r="J106" s="123"/>
      <c r="K106" s="14"/>
      <c r="L106" s="64">
        <f t="shared" si="1"/>
        <v>0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50"/>
      <c r="B107" s="47"/>
      <c r="C107" s="52"/>
      <c r="D107" s="48"/>
      <c r="E107" s="49"/>
      <c r="F107" s="115"/>
      <c r="G107" s="120"/>
      <c r="H107" s="49"/>
      <c r="I107" s="49"/>
      <c r="J107" s="123"/>
      <c r="K107" s="14"/>
      <c r="L107" s="64">
        <f t="shared" si="1"/>
        <v>0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50"/>
      <c r="B108" s="47"/>
      <c r="C108" s="52"/>
      <c r="D108" s="48"/>
      <c r="E108" s="49"/>
      <c r="F108" s="115"/>
      <c r="G108" s="120"/>
      <c r="H108" s="49"/>
      <c r="I108" s="49"/>
      <c r="J108" s="123"/>
      <c r="K108" s="14"/>
      <c r="L108" s="64">
        <f t="shared" si="1"/>
        <v>0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50"/>
      <c r="B109" s="47"/>
      <c r="C109" s="52"/>
      <c r="D109" s="48"/>
      <c r="E109" s="49"/>
      <c r="F109" s="115"/>
      <c r="G109" s="120"/>
      <c r="H109" s="49"/>
      <c r="I109" s="49"/>
      <c r="J109" s="123"/>
      <c r="K109" s="14"/>
      <c r="L109" s="64">
        <f t="shared" si="1"/>
        <v>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50"/>
      <c r="B110" s="47"/>
      <c r="C110" s="52"/>
      <c r="D110" s="48"/>
      <c r="E110" s="49"/>
      <c r="F110" s="115"/>
      <c r="G110" s="120"/>
      <c r="H110" s="49"/>
      <c r="I110" s="49"/>
      <c r="J110" s="123"/>
      <c r="K110" s="14"/>
      <c r="L110" s="64">
        <f t="shared" si="1"/>
        <v>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50"/>
      <c r="B111" s="47"/>
      <c r="C111" s="52"/>
      <c r="D111" s="48"/>
      <c r="E111" s="49"/>
      <c r="F111" s="115"/>
      <c r="G111" s="120"/>
      <c r="H111" s="49"/>
      <c r="I111" s="49"/>
      <c r="J111" s="123"/>
      <c r="K111" s="14"/>
      <c r="L111" s="64">
        <f t="shared" si="1"/>
        <v>0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50"/>
      <c r="B112" s="47"/>
      <c r="C112" s="52"/>
      <c r="D112" s="48"/>
      <c r="E112" s="49"/>
      <c r="F112" s="115"/>
      <c r="G112" s="120"/>
      <c r="H112" s="49"/>
      <c r="I112" s="49"/>
      <c r="J112" s="123"/>
      <c r="K112" s="14"/>
      <c r="L112" s="64">
        <f t="shared" si="1"/>
        <v>0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50"/>
      <c r="B113" s="47"/>
      <c r="C113" s="52"/>
      <c r="D113" s="48"/>
      <c r="E113" s="49"/>
      <c r="F113" s="115"/>
      <c r="G113" s="120"/>
      <c r="H113" s="49"/>
      <c r="I113" s="49"/>
      <c r="J113" s="123"/>
      <c r="K113" s="14"/>
      <c r="L113" s="64">
        <f t="shared" si="1"/>
        <v>0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50"/>
      <c r="B114" s="47"/>
      <c r="C114" s="52"/>
      <c r="D114" s="48"/>
      <c r="E114" s="49"/>
      <c r="F114" s="115"/>
      <c r="G114" s="120"/>
      <c r="H114" s="49"/>
      <c r="I114" s="49"/>
      <c r="J114" s="123"/>
      <c r="K114" s="14"/>
      <c r="L114" s="64">
        <f t="shared" si="1"/>
        <v>0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50"/>
      <c r="B115" s="47"/>
      <c r="C115" s="52"/>
      <c r="D115" s="48"/>
      <c r="E115" s="49"/>
      <c r="F115" s="115"/>
      <c r="G115" s="120"/>
      <c r="H115" s="49"/>
      <c r="I115" s="49"/>
      <c r="J115" s="123"/>
      <c r="K115" s="14"/>
      <c r="L115" s="64">
        <f t="shared" si="1"/>
        <v>0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50"/>
      <c r="B116" s="47"/>
      <c r="C116" s="52"/>
      <c r="D116" s="48"/>
      <c r="E116" s="49"/>
      <c r="F116" s="115"/>
      <c r="G116" s="120"/>
      <c r="H116" s="49"/>
      <c r="I116" s="49"/>
      <c r="J116" s="123"/>
      <c r="K116" s="14"/>
      <c r="L116" s="64">
        <f t="shared" si="1"/>
        <v>0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50"/>
      <c r="B117" s="47"/>
      <c r="C117" s="52"/>
      <c r="D117" s="48"/>
      <c r="E117" s="49"/>
      <c r="F117" s="115"/>
      <c r="G117" s="120"/>
      <c r="H117" s="49"/>
      <c r="I117" s="49"/>
      <c r="J117" s="123"/>
      <c r="K117" s="14"/>
      <c r="L117" s="64">
        <f t="shared" si="1"/>
        <v>0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50"/>
      <c r="B118" s="47"/>
      <c r="C118" s="52"/>
      <c r="D118" s="48"/>
      <c r="E118" s="49"/>
      <c r="F118" s="115"/>
      <c r="G118" s="120"/>
      <c r="H118" s="49"/>
      <c r="I118" s="49"/>
      <c r="J118" s="123"/>
      <c r="K118" s="14"/>
      <c r="L118" s="64">
        <f t="shared" si="1"/>
        <v>0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50"/>
      <c r="B119" s="47"/>
      <c r="C119" s="52"/>
      <c r="D119" s="48"/>
      <c r="E119" s="49"/>
      <c r="F119" s="115"/>
      <c r="G119" s="120"/>
      <c r="H119" s="49"/>
      <c r="I119" s="49"/>
      <c r="J119" s="123"/>
      <c r="K119" s="14"/>
      <c r="L119" s="64">
        <f t="shared" si="1"/>
        <v>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50"/>
      <c r="B120" s="47"/>
      <c r="C120" s="52"/>
      <c r="D120" s="48"/>
      <c r="E120" s="49"/>
      <c r="F120" s="115"/>
      <c r="G120" s="120"/>
      <c r="H120" s="49"/>
      <c r="I120" s="49"/>
      <c r="J120" s="123"/>
      <c r="K120" s="14"/>
      <c r="L120" s="64">
        <f t="shared" si="1"/>
        <v>0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50"/>
      <c r="B121" s="47"/>
      <c r="C121" s="52"/>
      <c r="D121" s="48"/>
      <c r="E121" s="49"/>
      <c r="F121" s="115"/>
      <c r="G121" s="120"/>
      <c r="H121" s="49"/>
      <c r="I121" s="49"/>
      <c r="J121" s="123"/>
      <c r="K121" s="14"/>
      <c r="L121" s="64">
        <f t="shared" si="1"/>
        <v>0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50"/>
      <c r="B122" s="47"/>
      <c r="C122" s="52"/>
      <c r="D122" s="48"/>
      <c r="E122" s="49"/>
      <c r="F122" s="115"/>
      <c r="G122" s="120"/>
      <c r="H122" s="49"/>
      <c r="I122" s="49"/>
      <c r="J122" s="123"/>
      <c r="K122" s="14"/>
      <c r="L122" s="64">
        <f t="shared" si="1"/>
        <v>0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50"/>
      <c r="B123" s="47"/>
      <c r="C123" s="52"/>
      <c r="D123" s="48"/>
      <c r="E123" s="49"/>
      <c r="F123" s="115"/>
      <c r="G123" s="120"/>
      <c r="H123" s="49"/>
      <c r="I123" s="49"/>
      <c r="J123" s="123"/>
      <c r="K123" s="14"/>
      <c r="L123" s="64">
        <f t="shared" si="1"/>
        <v>0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50"/>
      <c r="B124" s="47"/>
      <c r="C124" s="52"/>
      <c r="D124" s="48"/>
      <c r="E124" s="49"/>
      <c r="F124" s="115"/>
      <c r="G124" s="120"/>
      <c r="H124" s="49"/>
      <c r="I124" s="49"/>
      <c r="J124" s="123"/>
      <c r="K124" s="14"/>
      <c r="L124" s="64">
        <f t="shared" si="1"/>
        <v>0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50"/>
      <c r="B125" s="47"/>
      <c r="C125" s="52"/>
      <c r="D125" s="48"/>
      <c r="E125" s="49"/>
      <c r="F125" s="115"/>
      <c r="G125" s="120"/>
      <c r="H125" s="49"/>
      <c r="I125" s="49"/>
      <c r="J125" s="123"/>
      <c r="K125" s="14"/>
      <c r="L125" s="64">
        <f t="shared" si="1"/>
        <v>0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50"/>
      <c r="B126" s="47"/>
      <c r="C126" s="52"/>
      <c r="D126" s="48"/>
      <c r="E126" s="49"/>
      <c r="F126" s="115"/>
      <c r="G126" s="120"/>
      <c r="H126" s="49"/>
      <c r="I126" s="49"/>
      <c r="J126" s="123"/>
      <c r="K126" s="14"/>
      <c r="L126" s="64">
        <f t="shared" si="1"/>
        <v>0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50"/>
      <c r="B127" s="47"/>
      <c r="C127" s="52"/>
      <c r="D127" s="48"/>
      <c r="E127" s="49"/>
      <c r="F127" s="115"/>
      <c r="G127" s="120"/>
      <c r="H127" s="49"/>
      <c r="I127" s="49"/>
      <c r="J127" s="123"/>
      <c r="K127" s="14"/>
      <c r="L127" s="64">
        <f t="shared" si="1"/>
        <v>0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50"/>
      <c r="B128" s="47"/>
      <c r="C128" s="52"/>
      <c r="D128" s="48"/>
      <c r="E128" s="49"/>
      <c r="F128" s="115"/>
      <c r="G128" s="120"/>
      <c r="H128" s="49"/>
      <c r="I128" s="49"/>
      <c r="J128" s="123"/>
      <c r="K128" s="14"/>
      <c r="L128" s="64">
        <f t="shared" si="1"/>
        <v>0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50"/>
      <c r="B129" s="47"/>
      <c r="C129" s="52"/>
      <c r="D129" s="48"/>
      <c r="E129" s="49"/>
      <c r="F129" s="115"/>
      <c r="G129" s="120"/>
      <c r="H129" s="49"/>
      <c r="I129" s="49"/>
      <c r="J129" s="123"/>
      <c r="K129" s="14"/>
      <c r="L129" s="64">
        <f t="shared" si="1"/>
        <v>0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50"/>
      <c r="B130" s="47"/>
      <c r="C130" s="52"/>
      <c r="D130" s="48"/>
      <c r="E130" s="49"/>
      <c r="F130" s="115"/>
      <c r="G130" s="120"/>
      <c r="H130" s="49"/>
      <c r="I130" s="49"/>
      <c r="J130" s="123"/>
      <c r="K130" s="14"/>
      <c r="L130" s="64">
        <f t="shared" si="1"/>
        <v>0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50"/>
      <c r="B131" s="47"/>
      <c r="C131" s="52"/>
      <c r="D131" s="48"/>
      <c r="E131" s="49"/>
      <c r="F131" s="115"/>
      <c r="G131" s="120"/>
      <c r="H131" s="49"/>
      <c r="I131" s="49"/>
      <c r="J131" s="123"/>
      <c r="K131" s="14"/>
      <c r="L131" s="64">
        <f t="shared" si="1"/>
        <v>0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50"/>
      <c r="B132" s="47"/>
      <c r="C132" s="52"/>
      <c r="D132" s="48"/>
      <c r="E132" s="49"/>
      <c r="F132" s="115"/>
      <c r="G132" s="120"/>
      <c r="H132" s="49"/>
      <c r="I132" s="49"/>
      <c r="J132" s="123"/>
      <c r="K132" s="14"/>
      <c r="L132" s="64">
        <f t="shared" si="1"/>
        <v>0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50"/>
      <c r="B133" s="47"/>
      <c r="C133" s="52"/>
      <c r="D133" s="48"/>
      <c r="E133" s="49"/>
      <c r="F133" s="115"/>
      <c r="G133" s="120"/>
      <c r="H133" s="49"/>
      <c r="I133" s="49"/>
      <c r="J133" s="123"/>
      <c r="K133" s="14"/>
      <c r="L133" s="64">
        <f t="shared" si="1"/>
        <v>0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50"/>
      <c r="B134" s="47"/>
      <c r="C134" s="52"/>
      <c r="D134" s="48"/>
      <c r="E134" s="49"/>
      <c r="F134" s="115"/>
      <c r="G134" s="120"/>
      <c r="H134" s="49"/>
      <c r="I134" s="49"/>
      <c r="J134" s="123"/>
      <c r="K134" s="14"/>
      <c r="L134" s="64">
        <f t="shared" si="1"/>
        <v>0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50"/>
      <c r="B135" s="47"/>
      <c r="C135" s="52"/>
      <c r="D135" s="48"/>
      <c r="E135" s="49"/>
      <c r="F135" s="115"/>
      <c r="G135" s="120"/>
      <c r="H135" s="49"/>
      <c r="I135" s="49"/>
      <c r="J135" s="123"/>
      <c r="K135" s="14"/>
      <c r="L135" s="64">
        <f t="shared" si="1"/>
        <v>0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50"/>
      <c r="B136" s="47"/>
      <c r="C136" s="52"/>
      <c r="D136" s="48"/>
      <c r="E136" s="49"/>
      <c r="F136" s="115"/>
      <c r="G136" s="120"/>
      <c r="H136" s="49"/>
      <c r="I136" s="49"/>
      <c r="J136" s="123"/>
      <c r="K136" s="14"/>
      <c r="L136" s="64">
        <f t="shared" si="1"/>
        <v>0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50"/>
      <c r="B137" s="47"/>
      <c r="C137" s="52"/>
      <c r="D137" s="48"/>
      <c r="E137" s="49"/>
      <c r="F137" s="115"/>
      <c r="G137" s="120"/>
      <c r="H137" s="49"/>
      <c r="I137" s="49"/>
      <c r="J137" s="123"/>
      <c r="K137" s="14"/>
      <c r="L137" s="64">
        <f t="shared" si="1"/>
        <v>0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50"/>
      <c r="B138" s="47"/>
      <c r="C138" s="52"/>
      <c r="D138" s="48"/>
      <c r="E138" s="49"/>
      <c r="F138" s="115"/>
      <c r="G138" s="120"/>
      <c r="H138" s="49"/>
      <c r="I138" s="49"/>
      <c r="J138" s="123"/>
      <c r="K138" s="14"/>
      <c r="L138" s="64">
        <f t="shared" si="1"/>
        <v>0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50"/>
      <c r="B139" s="47"/>
      <c r="C139" s="52"/>
      <c r="D139" s="48"/>
      <c r="E139" s="49"/>
      <c r="F139" s="115"/>
      <c r="G139" s="120"/>
      <c r="H139" s="49"/>
      <c r="I139" s="49"/>
      <c r="J139" s="123"/>
      <c r="K139" s="14"/>
      <c r="L139" s="64">
        <f t="shared" si="1"/>
        <v>0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50"/>
      <c r="B140" s="47"/>
      <c r="C140" s="52"/>
      <c r="D140" s="48"/>
      <c r="E140" s="49"/>
      <c r="F140" s="115"/>
      <c r="G140" s="120"/>
      <c r="H140" s="49"/>
      <c r="I140" s="49"/>
      <c r="J140" s="123"/>
      <c r="K140" s="14"/>
      <c r="L140" s="64">
        <f t="shared" si="1"/>
        <v>0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50"/>
      <c r="B141" s="47"/>
      <c r="C141" s="52"/>
      <c r="D141" s="48"/>
      <c r="E141" s="49"/>
      <c r="F141" s="115"/>
      <c r="G141" s="120"/>
      <c r="H141" s="49"/>
      <c r="I141" s="49"/>
      <c r="J141" s="123"/>
      <c r="K141" s="14"/>
      <c r="L141" s="64">
        <f t="shared" si="1"/>
        <v>0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50"/>
      <c r="B142" s="47"/>
      <c r="C142" s="52"/>
      <c r="D142" s="48"/>
      <c r="E142" s="49"/>
      <c r="F142" s="115"/>
      <c r="G142" s="120"/>
      <c r="H142" s="49"/>
      <c r="I142" s="49"/>
      <c r="J142" s="123"/>
      <c r="K142" s="14"/>
      <c r="L142" s="64">
        <f t="shared" si="1"/>
        <v>0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50"/>
      <c r="B143" s="47"/>
      <c r="C143" s="52"/>
      <c r="D143" s="48"/>
      <c r="E143" s="49"/>
      <c r="F143" s="115"/>
      <c r="G143" s="120"/>
      <c r="H143" s="49"/>
      <c r="I143" s="49"/>
      <c r="J143" s="123"/>
      <c r="K143" s="14"/>
      <c r="L143" s="64">
        <f t="shared" si="1"/>
        <v>0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50"/>
      <c r="B144" s="47"/>
      <c r="C144" s="52"/>
      <c r="D144" s="48"/>
      <c r="E144" s="49"/>
      <c r="F144" s="115"/>
      <c r="G144" s="120"/>
      <c r="H144" s="49"/>
      <c r="I144" s="49"/>
      <c r="J144" s="123"/>
      <c r="K144" s="14"/>
      <c r="L144" s="64">
        <f t="shared" si="1"/>
        <v>0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50"/>
      <c r="B145" s="47"/>
      <c r="C145" s="52"/>
      <c r="D145" s="48"/>
      <c r="E145" s="49"/>
      <c r="F145" s="115"/>
      <c r="G145" s="120"/>
      <c r="H145" s="49"/>
      <c r="I145" s="49"/>
      <c r="J145" s="123"/>
      <c r="K145" s="14"/>
      <c r="L145" s="64">
        <f t="shared" si="1"/>
        <v>0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50"/>
      <c r="B146" s="47"/>
      <c r="C146" s="52"/>
      <c r="D146" s="48"/>
      <c r="E146" s="49"/>
      <c r="F146" s="115"/>
      <c r="G146" s="120"/>
      <c r="H146" s="49"/>
      <c r="I146" s="49"/>
      <c r="J146" s="123"/>
      <c r="K146" s="14"/>
      <c r="L146" s="64">
        <f t="shared" si="1"/>
        <v>0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50"/>
      <c r="B147" s="47"/>
      <c r="C147" s="52"/>
      <c r="D147" s="48"/>
      <c r="E147" s="49"/>
      <c r="F147" s="115"/>
      <c r="G147" s="120"/>
      <c r="H147" s="49"/>
      <c r="I147" s="49"/>
      <c r="J147" s="123"/>
      <c r="K147" s="14"/>
      <c r="L147" s="64">
        <f t="shared" si="1"/>
        <v>0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50"/>
      <c r="B148" s="47"/>
      <c r="C148" s="52"/>
      <c r="D148" s="48"/>
      <c r="E148" s="49"/>
      <c r="F148" s="115"/>
      <c r="G148" s="120"/>
      <c r="H148" s="49"/>
      <c r="I148" s="49"/>
      <c r="J148" s="123"/>
      <c r="K148" s="14"/>
      <c r="L148" s="64">
        <f t="shared" si="1"/>
        <v>0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50"/>
      <c r="B149" s="47"/>
      <c r="C149" s="52"/>
      <c r="D149" s="48"/>
      <c r="E149" s="49"/>
      <c r="F149" s="115"/>
      <c r="G149" s="120"/>
      <c r="H149" s="49"/>
      <c r="I149" s="49"/>
      <c r="J149" s="123"/>
      <c r="K149" s="14"/>
      <c r="L149" s="64">
        <f t="shared" si="1"/>
        <v>0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50"/>
      <c r="B150" s="47"/>
      <c r="C150" s="52"/>
      <c r="D150" s="48"/>
      <c r="E150" s="49"/>
      <c r="F150" s="115"/>
      <c r="G150" s="120"/>
      <c r="H150" s="49"/>
      <c r="I150" s="49"/>
      <c r="J150" s="123"/>
      <c r="K150" s="14"/>
      <c r="L150" s="64">
        <f t="shared" si="1"/>
        <v>0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50"/>
      <c r="B151" s="47"/>
      <c r="C151" s="52"/>
      <c r="D151" s="48"/>
      <c r="E151" s="49"/>
      <c r="F151" s="115"/>
      <c r="G151" s="120"/>
      <c r="H151" s="49"/>
      <c r="I151" s="49"/>
      <c r="J151" s="123"/>
      <c r="K151" s="14"/>
      <c r="L151" s="64">
        <f t="shared" si="1"/>
        <v>0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50"/>
      <c r="B152" s="47"/>
      <c r="C152" s="52"/>
      <c r="D152" s="48"/>
      <c r="E152" s="49"/>
      <c r="F152" s="115"/>
      <c r="G152" s="120"/>
      <c r="H152" s="49"/>
      <c r="I152" s="49"/>
      <c r="J152" s="123"/>
      <c r="K152" s="14"/>
      <c r="L152" s="64">
        <f t="shared" si="1"/>
        <v>0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50"/>
      <c r="B153" s="47"/>
      <c r="C153" s="52"/>
      <c r="D153" s="48"/>
      <c r="E153" s="49"/>
      <c r="F153" s="115"/>
      <c r="G153" s="120"/>
      <c r="H153" s="49"/>
      <c r="I153" s="49"/>
      <c r="J153" s="123"/>
      <c r="K153" s="14"/>
      <c r="L153" s="64">
        <f t="shared" si="1"/>
        <v>0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50"/>
      <c r="B154" s="47"/>
      <c r="C154" s="52"/>
      <c r="D154" s="48"/>
      <c r="E154" s="49"/>
      <c r="F154" s="115"/>
      <c r="G154" s="120"/>
      <c r="H154" s="49"/>
      <c r="I154" s="49"/>
      <c r="J154" s="123"/>
      <c r="K154" s="14"/>
      <c r="L154" s="64">
        <f t="shared" si="1"/>
        <v>0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50"/>
      <c r="B155" s="47"/>
      <c r="C155" s="52"/>
      <c r="D155" s="48"/>
      <c r="E155" s="49"/>
      <c r="F155" s="115"/>
      <c r="G155" s="120"/>
      <c r="H155" s="49"/>
      <c r="I155" s="49"/>
      <c r="J155" s="123"/>
      <c r="K155" s="14"/>
      <c r="L155" s="64">
        <f t="shared" si="1"/>
        <v>0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50"/>
      <c r="B156" s="47"/>
      <c r="C156" s="52"/>
      <c r="D156" s="48"/>
      <c r="E156" s="49"/>
      <c r="F156" s="115"/>
      <c r="G156" s="120"/>
      <c r="H156" s="49"/>
      <c r="I156" s="49"/>
      <c r="J156" s="123"/>
      <c r="K156" s="14"/>
      <c r="L156" s="64">
        <f t="shared" si="1"/>
        <v>0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50"/>
      <c r="B157" s="47"/>
      <c r="C157" s="52"/>
      <c r="D157" s="48"/>
      <c r="E157" s="49"/>
      <c r="F157" s="115"/>
      <c r="G157" s="120"/>
      <c r="H157" s="49"/>
      <c r="I157" s="49"/>
      <c r="J157" s="123"/>
      <c r="K157" s="14"/>
      <c r="L157" s="64">
        <f t="shared" si="1"/>
        <v>0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50"/>
      <c r="B158" s="47"/>
      <c r="C158" s="52"/>
      <c r="D158" s="48"/>
      <c r="E158" s="49"/>
      <c r="F158" s="115"/>
      <c r="G158" s="120"/>
      <c r="H158" s="49"/>
      <c r="I158" s="49"/>
      <c r="J158" s="123"/>
      <c r="K158" s="14"/>
      <c r="L158" s="64">
        <f t="shared" si="1"/>
        <v>0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50"/>
      <c r="B159" s="47"/>
      <c r="C159" s="52"/>
      <c r="D159" s="48"/>
      <c r="E159" s="49"/>
      <c r="F159" s="115"/>
      <c r="G159" s="120"/>
      <c r="H159" s="49"/>
      <c r="I159" s="49"/>
      <c r="J159" s="123"/>
      <c r="K159" s="14"/>
      <c r="L159" s="64">
        <f t="shared" si="1"/>
        <v>0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50"/>
      <c r="B160" s="47"/>
      <c r="C160" s="52"/>
      <c r="D160" s="48"/>
      <c r="E160" s="49"/>
      <c r="F160" s="115"/>
      <c r="G160" s="120"/>
      <c r="H160" s="49"/>
      <c r="I160" s="49"/>
      <c r="J160" s="123"/>
      <c r="K160" s="14"/>
      <c r="L160" s="64">
        <f t="shared" si="1"/>
        <v>0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50"/>
      <c r="B161" s="47"/>
      <c r="C161" s="52"/>
      <c r="D161" s="48"/>
      <c r="E161" s="49"/>
      <c r="F161" s="115"/>
      <c r="G161" s="120"/>
      <c r="H161" s="49"/>
      <c r="I161" s="49"/>
      <c r="J161" s="123"/>
      <c r="K161" s="14"/>
      <c r="L161" s="64">
        <f t="shared" si="1"/>
        <v>0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50"/>
      <c r="B162" s="47"/>
      <c r="C162" s="52"/>
      <c r="D162" s="48"/>
      <c r="E162" s="49"/>
      <c r="F162" s="115"/>
      <c r="G162" s="120"/>
      <c r="H162" s="49"/>
      <c r="I162" s="49"/>
      <c r="J162" s="123"/>
      <c r="K162" s="14"/>
      <c r="L162" s="64">
        <f t="shared" si="1"/>
        <v>0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50"/>
      <c r="B163" s="47"/>
      <c r="C163" s="52"/>
      <c r="D163" s="48"/>
      <c r="E163" s="49"/>
      <c r="F163" s="115"/>
      <c r="G163" s="120"/>
      <c r="H163" s="49"/>
      <c r="I163" s="49"/>
      <c r="J163" s="123"/>
      <c r="K163" s="14"/>
      <c r="L163" s="64">
        <f t="shared" si="1"/>
        <v>0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50"/>
      <c r="B164" s="47"/>
      <c r="C164" s="52"/>
      <c r="D164" s="48"/>
      <c r="E164" s="49"/>
      <c r="F164" s="115"/>
      <c r="G164" s="120"/>
      <c r="H164" s="49"/>
      <c r="I164" s="49"/>
      <c r="J164" s="123"/>
      <c r="K164" s="14"/>
      <c r="L164" s="64">
        <f t="shared" si="1"/>
        <v>0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50"/>
      <c r="B165" s="47"/>
      <c r="C165" s="52"/>
      <c r="D165" s="48"/>
      <c r="E165" s="49"/>
      <c r="F165" s="115"/>
      <c r="G165" s="120"/>
      <c r="H165" s="49"/>
      <c r="I165" s="49"/>
      <c r="J165" s="123"/>
      <c r="K165" s="14"/>
      <c r="L165" s="64">
        <f t="shared" si="1"/>
        <v>0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50"/>
      <c r="B166" s="47"/>
      <c r="C166" s="52"/>
      <c r="D166" s="48"/>
      <c r="E166" s="49"/>
      <c r="F166" s="115"/>
      <c r="G166" s="120"/>
      <c r="H166" s="49"/>
      <c r="I166" s="49"/>
      <c r="J166" s="123"/>
      <c r="K166" s="14"/>
      <c r="L166" s="64">
        <f t="shared" si="1"/>
        <v>0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50"/>
      <c r="B167" s="47"/>
      <c r="C167" s="52"/>
      <c r="D167" s="48"/>
      <c r="E167" s="49"/>
      <c r="F167" s="115"/>
      <c r="G167" s="120"/>
      <c r="H167" s="49"/>
      <c r="I167" s="49"/>
      <c r="J167" s="123"/>
      <c r="K167" s="14"/>
      <c r="L167" s="64">
        <f t="shared" si="1"/>
        <v>0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50"/>
      <c r="B168" s="47"/>
      <c r="C168" s="52"/>
      <c r="D168" s="48"/>
      <c r="E168" s="49"/>
      <c r="F168" s="115"/>
      <c r="G168" s="120"/>
      <c r="H168" s="49"/>
      <c r="I168" s="49"/>
      <c r="J168" s="123"/>
      <c r="K168" s="14"/>
      <c r="L168" s="64">
        <f t="shared" si="1"/>
        <v>0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50"/>
      <c r="B169" s="47"/>
      <c r="C169" s="52"/>
      <c r="D169" s="48"/>
      <c r="E169" s="49"/>
      <c r="F169" s="115"/>
      <c r="G169" s="120"/>
      <c r="H169" s="49"/>
      <c r="I169" s="49"/>
      <c r="J169" s="123"/>
      <c r="K169" s="14"/>
      <c r="L169" s="64">
        <f t="shared" si="1"/>
        <v>0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50"/>
      <c r="B170" s="47"/>
      <c r="C170" s="52"/>
      <c r="D170" s="48"/>
      <c r="E170" s="49"/>
      <c r="F170" s="115"/>
      <c r="G170" s="120"/>
      <c r="H170" s="49"/>
      <c r="I170" s="49"/>
      <c r="J170" s="123"/>
      <c r="K170" s="14"/>
      <c r="L170" s="64">
        <f t="shared" si="1"/>
        <v>0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50"/>
      <c r="B171" s="47"/>
      <c r="C171" s="52"/>
      <c r="D171" s="48"/>
      <c r="E171" s="49"/>
      <c r="F171" s="115"/>
      <c r="G171" s="120"/>
      <c r="H171" s="49"/>
      <c r="I171" s="49"/>
      <c r="J171" s="123"/>
      <c r="K171" s="14"/>
      <c r="L171" s="64">
        <f t="shared" si="1"/>
        <v>0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50"/>
      <c r="B172" s="47"/>
      <c r="C172" s="52"/>
      <c r="D172" s="48"/>
      <c r="E172" s="49"/>
      <c r="F172" s="115"/>
      <c r="G172" s="120"/>
      <c r="H172" s="49"/>
      <c r="I172" s="49"/>
      <c r="J172" s="123"/>
      <c r="K172" s="14"/>
      <c r="L172" s="64">
        <f t="shared" si="1"/>
        <v>0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50"/>
      <c r="B173" s="47"/>
      <c r="C173" s="52"/>
      <c r="D173" s="48"/>
      <c r="E173" s="49"/>
      <c r="F173" s="115"/>
      <c r="G173" s="120"/>
      <c r="H173" s="49"/>
      <c r="I173" s="49"/>
      <c r="J173" s="123"/>
      <c r="K173" s="14"/>
      <c r="L173" s="64">
        <f t="shared" si="1"/>
        <v>0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50"/>
      <c r="B174" s="47"/>
      <c r="C174" s="52"/>
      <c r="D174" s="48"/>
      <c r="E174" s="49"/>
      <c r="F174" s="115"/>
      <c r="G174" s="120"/>
      <c r="H174" s="49"/>
      <c r="I174" s="49"/>
      <c r="J174" s="123"/>
      <c r="K174" s="14"/>
      <c r="L174" s="64">
        <f t="shared" si="1"/>
        <v>0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50"/>
      <c r="B175" s="47"/>
      <c r="C175" s="52"/>
      <c r="D175" s="48"/>
      <c r="E175" s="49"/>
      <c r="F175" s="115"/>
      <c r="G175" s="120"/>
      <c r="H175" s="49"/>
      <c r="I175" s="49"/>
      <c r="J175" s="123"/>
      <c r="K175" s="14"/>
      <c r="L175" s="64">
        <f t="shared" si="1"/>
        <v>0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50"/>
      <c r="B176" s="47"/>
      <c r="C176" s="52"/>
      <c r="D176" s="48"/>
      <c r="E176" s="49"/>
      <c r="F176" s="115"/>
      <c r="G176" s="120"/>
      <c r="H176" s="49"/>
      <c r="I176" s="49"/>
      <c r="J176" s="123"/>
      <c r="K176" s="14"/>
      <c r="L176" s="64">
        <f t="shared" si="1"/>
        <v>0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50"/>
      <c r="B177" s="47"/>
      <c r="C177" s="52"/>
      <c r="D177" s="48"/>
      <c r="E177" s="49"/>
      <c r="F177" s="115"/>
      <c r="G177" s="120"/>
      <c r="H177" s="49"/>
      <c r="I177" s="49"/>
      <c r="J177" s="123"/>
      <c r="K177" s="14"/>
      <c r="L177" s="64">
        <f t="shared" si="1"/>
        <v>0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50"/>
      <c r="B178" s="47"/>
      <c r="C178" s="52"/>
      <c r="D178" s="48"/>
      <c r="E178" s="49"/>
      <c r="F178" s="115"/>
      <c r="G178" s="120"/>
      <c r="H178" s="49"/>
      <c r="I178" s="49"/>
      <c r="J178" s="123"/>
      <c r="K178" s="14"/>
      <c r="L178" s="64">
        <f t="shared" si="1"/>
        <v>0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50"/>
      <c r="B179" s="47"/>
      <c r="C179" s="52"/>
      <c r="D179" s="48"/>
      <c r="E179" s="49"/>
      <c r="F179" s="115"/>
      <c r="G179" s="120"/>
      <c r="H179" s="49"/>
      <c r="I179" s="49"/>
      <c r="J179" s="123"/>
      <c r="K179" s="14"/>
      <c r="L179" s="64">
        <f t="shared" si="1"/>
        <v>0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50"/>
      <c r="B180" s="47"/>
      <c r="C180" s="52"/>
      <c r="D180" s="48"/>
      <c r="E180" s="49"/>
      <c r="F180" s="115"/>
      <c r="G180" s="120"/>
      <c r="H180" s="49"/>
      <c r="I180" s="49"/>
      <c r="J180" s="123"/>
      <c r="K180" s="14"/>
      <c r="L180" s="64">
        <f t="shared" si="1"/>
        <v>0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50"/>
      <c r="B181" s="47"/>
      <c r="C181" s="52"/>
      <c r="D181" s="48"/>
      <c r="E181" s="49"/>
      <c r="F181" s="115"/>
      <c r="G181" s="120"/>
      <c r="H181" s="49"/>
      <c r="I181" s="49"/>
      <c r="J181" s="123"/>
      <c r="K181" s="14"/>
      <c r="L181" s="64">
        <f t="shared" si="1"/>
        <v>0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50"/>
      <c r="B182" s="47"/>
      <c r="C182" s="52"/>
      <c r="D182" s="48"/>
      <c r="E182" s="49"/>
      <c r="F182" s="115"/>
      <c r="G182" s="120"/>
      <c r="H182" s="49"/>
      <c r="I182" s="49"/>
      <c r="J182" s="123"/>
      <c r="K182" s="14"/>
      <c r="L182" s="64">
        <f t="shared" si="1"/>
        <v>0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50"/>
      <c r="B183" s="47"/>
      <c r="C183" s="52"/>
      <c r="D183" s="48"/>
      <c r="E183" s="49"/>
      <c r="F183" s="115"/>
      <c r="G183" s="120"/>
      <c r="H183" s="49"/>
      <c r="I183" s="49"/>
      <c r="J183" s="123"/>
      <c r="K183" s="14"/>
      <c r="L183" s="64">
        <f t="shared" si="1"/>
        <v>0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50"/>
      <c r="B184" s="47"/>
      <c r="C184" s="52"/>
      <c r="D184" s="48"/>
      <c r="E184" s="49"/>
      <c r="F184" s="115"/>
      <c r="G184" s="120"/>
      <c r="H184" s="49"/>
      <c r="I184" s="49"/>
      <c r="J184" s="123"/>
      <c r="K184" s="14"/>
      <c r="L184" s="64">
        <f t="shared" si="1"/>
        <v>0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50"/>
      <c r="B185" s="47"/>
      <c r="C185" s="52"/>
      <c r="D185" s="48"/>
      <c r="E185" s="49"/>
      <c r="F185" s="115"/>
      <c r="G185" s="120"/>
      <c r="H185" s="49"/>
      <c r="I185" s="49"/>
      <c r="J185" s="123"/>
      <c r="K185" s="14"/>
      <c r="L185" s="64">
        <f t="shared" si="1"/>
        <v>0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50"/>
      <c r="B186" s="47"/>
      <c r="C186" s="52"/>
      <c r="D186" s="48"/>
      <c r="E186" s="49"/>
      <c r="F186" s="115"/>
      <c r="G186" s="120"/>
      <c r="H186" s="49"/>
      <c r="I186" s="49"/>
      <c r="J186" s="123"/>
      <c r="K186" s="14"/>
      <c r="L186" s="64">
        <f t="shared" si="1"/>
        <v>0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50"/>
      <c r="B187" s="47"/>
      <c r="C187" s="52"/>
      <c r="D187" s="48"/>
      <c r="E187" s="49"/>
      <c r="F187" s="115"/>
      <c r="G187" s="120"/>
      <c r="H187" s="49"/>
      <c r="I187" s="49"/>
      <c r="J187" s="123"/>
      <c r="K187" s="14"/>
      <c r="L187" s="64">
        <f t="shared" si="1"/>
        <v>0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50"/>
      <c r="B188" s="47"/>
      <c r="C188" s="52"/>
      <c r="D188" s="48"/>
      <c r="E188" s="49"/>
      <c r="F188" s="115"/>
      <c r="G188" s="120"/>
      <c r="H188" s="49"/>
      <c r="I188" s="49"/>
      <c r="J188" s="123"/>
      <c r="K188" s="14"/>
      <c r="L188" s="64">
        <f t="shared" si="1"/>
        <v>0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50"/>
      <c r="B189" s="47"/>
      <c r="C189" s="52"/>
      <c r="D189" s="48"/>
      <c r="E189" s="49"/>
      <c r="F189" s="115"/>
      <c r="G189" s="120"/>
      <c r="H189" s="49"/>
      <c r="I189" s="49"/>
      <c r="J189" s="123"/>
      <c r="K189" s="14"/>
      <c r="L189" s="64">
        <f t="shared" si="1"/>
        <v>0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50"/>
      <c r="B190" s="47"/>
      <c r="C190" s="52"/>
      <c r="D190" s="48"/>
      <c r="E190" s="49"/>
      <c r="F190" s="115"/>
      <c r="G190" s="120"/>
      <c r="H190" s="49"/>
      <c r="I190" s="49"/>
      <c r="J190" s="123"/>
      <c r="K190" s="14"/>
      <c r="L190" s="64">
        <f t="shared" si="1"/>
        <v>0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50"/>
      <c r="B191" s="47"/>
      <c r="C191" s="52"/>
      <c r="D191" s="48"/>
      <c r="E191" s="49"/>
      <c r="F191" s="115"/>
      <c r="G191" s="120"/>
      <c r="H191" s="49"/>
      <c r="I191" s="49"/>
      <c r="J191" s="123"/>
      <c r="K191" s="14"/>
      <c r="L191" s="64">
        <f t="shared" si="1"/>
        <v>0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50"/>
      <c r="B192" s="47"/>
      <c r="C192" s="52"/>
      <c r="D192" s="48"/>
      <c r="E192" s="49"/>
      <c r="F192" s="115"/>
      <c r="G192" s="120"/>
      <c r="H192" s="49"/>
      <c r="I192" s="49"/>
      <c r="J192" s="123"/>
      <c r="K192" s="14"/>
      <c r="L192" s="64">
        <f t="shared" si="1"/>
        <v>0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50"/>
      <c r="B193" s="47"/>
      <c r="C193" s="52"/>
      <c r="D193" s="48"/>
      <c r="E193" s="49"/>
      <c r="F193" s="115"/>
      <c r="G193" s="120"/>
      <c r="H193" s="49"/>
      <c r="I193" s="49"/>
      <c r="J193" s="123"/>
      <c r="K193" s="14"/>
      <c r="L193" s="64">
        <f t="shared" si="1"/>
        <v>0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50"/>
      <c r="B194" s="47"/>
      <c r="C194" s="52"/>
      <c r="D194" s="48"/>
      <c r="E194" s="49"/>
      <c r="F194" s="115"/>
      <c r="G194" s="120"/>
      <c r="H194" s="49"/>
      <c r="I194" s="49"/>
      <c r="J194" s="123"/>
      <c r="K194" s="14"/>
      <c r="L194" s="64">
        <f t="shared" si="1"/>
        <v>0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50"/>
      <c r="B195" s="47"/>
      <c r="C195" s="52"/>
      <c r="D195" s="48"/>
      <c r="E195" s="49"/>
      <c r="F195" s="115"/>
      <c r="G195" s="120"/>
      <c r="H195" s="49"/>
      <c r="I195" s="49"/>
      <c r="J195" s="123"/>
      <c r="K195" s="14"/>
      <c r="L195" s="64">
        <f t="shared" si="1"/>
        <v>0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50"/>
      <c r="B196" s="47"/>
      <c r="C196" s="52"/>
      <c r="D196" s="48"/>
      <c r="E196" s="49"/>
      <c r="F196" s="115"/>
      <c r="G196" s="120"/>
      <c r="H196" s="49"/>
      <c r="I196" s="49"/>
      <c r="J196" s="123"/>
      <c r="K196" s="14"/>
      <c r="L196" s="64">
        <f t="shared" si="1"/>
        <v>0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50"/>
      <c r="B197" s="47"/>
      <c r="C197" s="52"/>
      <c r="D197" s="48"/>
      <c r="E197" s="49"/>
      <c r="F197" s="115"/>
      <c r="G197" s="120"/>
      <c r="H197" s="49"/>
      <c r="I197" s="49"/>
      <c r="J197" s="123"/>
      <c r="K197" s="14"/>
      <c r="L197" s="64">
        <f t="shared" si="1"/>
        <v>0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50"/>
      <c r="B198" s="47"/>
      <c r="C198" s="52"/>
      <c r="D198" s="48"/>
      <c r="E198" s="49"/>
      <c r="F198" s="115"/>
      <c r="G198" s="120"/>
      <c r="H198" s="49"/>
      <c r="I198" s="49"/>
      <c r="J198" s="123"/>
      <c r="K198" s="14"/>
      <c r="L198" s="64">
        <f t="shared" si="1"/>
        <v>0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50"/>
      <c r="B199" s="47"/>
      <c r="C199" s="52"/>
      <c r="D199" s="48"/>
      <c r="E199" s="49"/>
      <c r="F199" s="115"/>
      <c r="G199" s="120"/>
      <c r="H199" s="49"/>
      <c r="I199" s="49"/>
      <c r="J199" s="123"/>
      <c r="K199" s="14"/>
      <c r="L199" s="64">
        <f t="shared" si="1"/>
        <v>0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50"/>
      <c r="B200" s="47"/>
      <c r="C200" s="52"/>
      <c r="D200" s="48"/>
      <c r="E200" s="49"/>
      <c r="F200" s="115"/>
      <c r="G200" s="120"/>
      <c r="H200" s="49"/>
      <c r="I200" s="49"/>
      <c r="J200" s="123"/>
      <c r="K200" s="14"/>
      <c r="L200" s="64">
        <f t="shared" si="1"/>
        <v>0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50"/>
      <c r="B201" s="47"/>
      <c r="C201" s="52"/>
      <c r="D201" s="48"/>
      <c r="E201" s="49"/>
      <c r="F201" s="115"/>
      <c r="G201" s="120"/>
      <c r="H201" s="49"/>
      <c r="I201" s="49"/>
      <c r="J201" s="123"/>
      <c r="K201" s="14"/>
      <c r="L201" s="64">
        <f t="shared" si="1"/>
        <v>0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50"/>
      <c r="B202" s="47"/>
      <c r="C202" s="52"/>
      <c r="D202" s="48"/>
      <c r="E202" s="49"/>
      <c r="F202" s="115"/>
      <c r="G202" s="120"/>
      <c r="H202" s="49"/>
      <c r="I202" s="49"/>
      <c r="J202" s="123"/>
      <c r="K202" s="14"/>
      <c r="L202" s="64">
        <f t="shared" si="1"/>
        <v>0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50"/>
      <c r="B203" s="47"/>
      <c r="C203" s="52"/>
      <c r="D203" s="48"/>
      <c r="E203" s="49"/>
      <c r="F203" s="115"/>
      <c r="G203" s="120"/>
      <c r="H203" s="49"/>
      <c r="I203" s="49"/>
      <c r="J203" s="123"/>
      <c r="K203" s="14"/>
      <c r="L203" s="64">
        <f t="shared" si="1"/>
        <v>0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50"/>
      <c r="B204" s="47"/>
      <c r="C204" s="52"/>
      <c r="D204" s="48"/>
      <c r="E204" s="49"/>
      <c r="F204" s="115"/>
      <c r="G204" s="120"/>
      <c r="H204" s="49"/>
      <c r="I204" s="49"/>
      <c r="J204" s="123"/>
      <c r="K204" s="14"/>
      <c r="L204" s="64">
        <f t="shared" si="1"/>
        <v>0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50"/>
      <c r="B205" s="47"/>
      <c r="C205" s="52"/>
      <c r="D205" s="48"/>
      <c r="E205" s="49"/>
      <c r="F205" s="115"/>
      <c r="G205" s="120"/>
      <c r="H205" s="49"/>
      <c r="I205" s="49"/>
      <c r="J205" s="123"/>
      <c r="K205" s="14"/>
      <c r="L205" s="64">
        <f t="shared" si="1"/>
        <v>0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50"/>
      <c r="B206" s="47"/>
      <c r="C206" s="52"/>
      <c r="D206" s="48"/>
      <c r="E206" s="49"/>
      <c r="F206" s="115"/>
      <c r="G206" s="120"/>
      <c r="H206" s="49"/>
      <c r="I206" s="49"/>
      <c r="J206" s="123"/>
      <c r="K206" s="14"/>
      <c r="L206" s="64">
        <f t="shared" si="1"/>
        <v>0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50"/>
      <c r="B207" s="47"/>
      <c r="C207" s="52"/>
      <c r="D207" s="48"/>
      <c r="E207" s="49"/>
      <c r="F207" s="115"/>
      <c r="G207" s="120"/>
      <c r="H207" s="49"/>
      <c r="I207" s="49"/>
      <c r="J207" s="123"/>
      <c r="K207" s="14"/>
      <c r="L207" s="64">
        <f t="shared" si="1"/>
        <v>0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50"/>
      <c r="B208" s="47"/>
      <c r="C208" s="52"/>
      <c r="D208" s="48"/>
      <c r="E208" s="49"/>
      <c r="F208" s="115"/>
      <c r="G208" s="120"/>
      <c r="H208" s="49"/>
      <c r="I208" s="49"/>
      <c r="J208" s="123"/>
      <c r="K208" s="14"/>
      <c r="L208" s="64">
        <f t="shared" si="1"/>
        <v>0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50"/>
      <c r="B209" s="47"/>
      <c r="C209" s="52"/>
      <c r="D209" s="48"/>
      <c r="E209" s="49"/>
      <c r="F209" s="115"/>
      <c r="G209" s="120"/>
      <c r="H209" s="49"/>
      <c r="I209" s="49"/>
      <c r="J209" s="123"/>
      <c r="K209" s="14"/>
      <c r="L209" s="64">
        <f t="shared" si="1"/>
        <v>0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50"/>
      <c r="B210" s="47"/>
      <c r="C210" s="52"/>
      <c r="D210" s="48"/>
      <c r="E210" s="49"/>
      <c r="F210" s="115"/>
      <c r="G210" s="120"/>
      <c r="H210" s="49"/>
      <c r="I210" s="49"/>
      <c r="J210" s="123"/>
      <c r="K210" s="14"/>
      <c r="L210" s="64">
        <f t="shared" si="1"/>
        <v>0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50"/>
      <c r="B211" s="47"/>
      <c r="C211" s="52"/>
      <c r="D211" s="48"/>
      <c r="E211" s="49"/>
      <c r="F211" s="115"/>
      <c r="G211" s="120"/>
      <c r="H211" s="49"/>
      <c r="I211" s="49"/>
      <c r="J211" s="123"/>
      <c r="K211" s="14"/>
      <c r="L211" s="64">
        <f t="shared" si="1"/>
        <v>0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50"/>
      <c r="B212" s="47"/>
      <c r="C212" s="52"/>
      <c r="D212" s="48"/>
      <c r="E212" s="49"/>
      <c r="F212" s="115"/>
      <c r="G212" s="120"/>
      <c r="H212" s="49"/>
      <c r="I212" s="49"/>
      <c r="J212" s="123"/>
      <c r="K212" s="14"/>
      <c r="L212" s="64">
        <f t="shared" si="1"/>
        <v>0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50"/>
      <c r="B213" s="47"/>
      <c r="C213" s="52"/>
      <c r="D213" s="48"/>
      <c r="E213" s="49"/>
      <c r="F213" s="115"/>
      <c r="G213" s="120"/>
      <c r="H213" s="49"/>
      <c r="I213" s="49"/>
      <c r="J213" s="123"/>
      <c r="K213" s="14"/>
      <c r="L213" s="64">
        <f t="shared" si="1"/>
        <v>0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50"/>
      <c r="B214" s="47"/>
      <c r="C214" s="52"/>
      <c r="D214" s="48"/>
      <c r="E214" s="49"/>
      <c r="F214" s="115"/>
      <c r="G214" s="120"/>
      <c r="H214" s="49"/>
      <c r="I214" s="49"/>
      <c r="J214" s="123"/>
      <c r="K214" s="14"/>
      <c r="L214" s="64">
        <f t="shared" si="1"/>
        <v>0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50"/>
      <c r="B215" s="47"/>
      <c r="C215" s="52"/>
      <c r="D215" s="48"/>
      <c r="E215" s="49"/>
      <c r="F215" s="115"/>
      <c r="G215" s="120"/>
      <c r="H215" s="49"/>
      <c r="I215" s="49"/>
      <c r="J215" s="123"/>
      <c r="K215" s="14"/>
      <c r="L215" s="64">
        <f t="shared" si="1"/>
        <v>0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50"/>
      <c r="B216" s="47"/>
      <c r="C216" s="52"/>
      <c r="D216" s="48"/>
      <c r="E216" s="49"/>
      <c r="F216" s="115"/>
      <c r="G216" s="120"/>
      <c r="H216" s="49"/>
      <c r="I216" s="49"/>
      <c r="J216" s="123"/>
      <c r="K216" s="14"/>
      <c r="L216" s="64">
        <f t="shared" si="1"/>
        <v>0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50"/>
      <c r="B217" s="47"/>
      <c r="C217" s="52"/>
      <c r="D217" s="48"/>
      <c r="E217" s="49"/>
      <c r="F217" s="115"/>
      <c r="G217" s="120"/>
      <c r="H217" s="49"/>
      <c r="I217" s="49"/>
      <c r="J217" s="123"/>
      <c r="K217" s="14"/>
      <c r="L217" s="64">
        <f t="shared" si="1"/>
        <v>0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50"/>
      <c r="B218" s="47"/>
      <c r="C218" s="52"/>
      <c r="D218" s="48"/>
      <c r="E218" s="49"/>
      <c r="F218" s="115"/>
      <c r="G218" s="120"/>
      <c r="H218" s="49"/>
      <c r="I218" s="49"/>
      <c r="J218" s="123"/>
      <c r="K218" s="14"/>
      <c r="L218" s="64">
        <f t="shared" si="1"/>
        <v>0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50"/>
      <c r="B219" s="47"/>
      <c r="C219" s="52"/>
      <c r="D219" s="48"/>
      <c r="E219" s="49"/>
      <c r="F219" s="115"/>
      <c r="G219" s="120"/>
      <c r="H219" s="49"/>
      <c r="I219" s="49"/>
      <c r="J219" s="123"/>
      <c r="K219" s="14"/>
      <c r="L219" s="64">
        <f t="shared" si="1"/>
        <v>0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50"/>
      <c r="B220" s="47"/>
      <c r="C220" s="52"/>
      <c r="D220" s="48"/>
      <c r="E220" s="49"/>
      <c r="F220" s="115"/>
      <c r="G220" s="120"/>
      <c r="H220" s="49"/>
      <c r="I220" s="49"/>
      <c r="J220" s="123"/>
      <c r="K220" s="14"/>
      <c r="L220" s="64">
        <f t="shared" si="1"/>
        <v>0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50"/>
      <c r="B221" s="47"/>
      <c r="C221" s="52"/>
      <c r="D221" s="48"/>
      <c r="E221" s="49"/>
      <c r="F221" s="115"/>
      <c r="G221" s="120"/>
      <c r="H221" s="49"/>
      <c r="I221" s="49"/>
      <c r="J221" s="123"/>
      <c r="K221" s="14"/>
      <c r="L221" s="64">
        <f t="shared" si="1"/>
        <v>0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50"/>
      <c r="B222" s="47"/>
      <c r="C222" s="52"/>
      <c r="D222" s="48"/>
      <c r="E222" s="49"/>
      <c r="F222" s="115"/>
      <c r="G222" s="120"/>
      <c r="H222" s="49"/>
      <c r="I222" s="49"/>
      <c r="J222" s="123"/>
      <c r="K222" s="14"/>
      <c r="L222" s="64">
        <f t="shared" si="1"/>
        <v>0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50"/>
      <c r="B223" s="47"/>
      <c r="C223" s="52"/>
      <c r="D223" s="48"/>
      <c r="E223" s="49"/>
      <c r="F223" s="115"/>
      <c r="G223" s="120"/>
      <c r="H223" s="49"/>
      <c r="I223" s="49"/>
      <c r="J223" s="123"/>
      <c r="K223" s="14"/>
      <c r="L223" s="64">
        <f t="shared" si="1"/>
        <v>0</v>
      </c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50"/>
      <c r="B224" s="47"/>
      <c r="C224" s="52"/>
      <c r="D224" s="48"/>
      <c r="E224" s="49"/>
      <c r="F224" s="115"/>
      <c r="G224" s="120"/>
      <c r="H224" s="49"/>
      <c r="I224" s="49"/>
      <c r="J224" s="123"/>
      <c r="K224" s="14"/>
      <c r="L224" s="64">
        <f t="shared" si="1"/>
        <v>0</v>
      </c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50"/>
      <c r="B225" s="47"/>
      <c r="C225" s="52"/>
      <c r="D225" s="48"/>
      <c r="E225" s="49"/>
      <c r="F225" s="115"/>
      <c r="G225" s="120"/>
      <c r="H225" s="49"/>
      <c r="I225" s="49"/>
      <c r="J225" s="123"/>
      <c r="K225" s="14"/>
      <c r="L225" s="64">
        <f t="shared" si="1"/>
        <v>0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50"/>
      <c r="B226" s="47"/>
      <c r="C226" s="52"/>
      <c r="D226" s="48"/>
      <c r="E226" s="49"/>
      <c r="F226" s="115"/>
      <c r="G226" s="120"/>
      <c r="H226" s="49"/>
      <c r="I226" s="49"/>
      <c r="J226" s="123"/>
      <c r="K226" s="14"/>
      <c r="L226" s="64">
        <f t="shared" si="1"/>
        <v>0</v>
      </c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50"/>
      <c r="B227" s="47"/>
      <c r="C227" s="52"/>
      <c r="D227" s="48"/>
      <c r="E227" s="49"/>
      <c r="F227" s="115"/>
      <c r="G227" s="120"/>
      <c r="H227" s="49"/>
      <c r="I227" s="49"/>
      <c r="J227" s="123"/>
      <c r="K227" s="14"/>
      <c r="L227" s="64">
        <f t="shared" si="1"/>
        <v>0</v>
      </c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50"/>
      <c r="B228" s="47"/>
      <c r="C228" s="52"/>
      <c r="D228" s="48"/>
      <c r="E228" s="49"/>
      <c r="F228" s="115"/>
      <c r="G228" s="120"/>
      <c r="H228" s="49"/>
      <c r="I228" s="49"/>
      <c r="J228" s="123"/>
      <c r="K228" s="14"/>
      <c r="L228" s="64">
        <f t="shared" si="1"/>
        <v>0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50"/>
      <c r="B229" s="47"/>
      <c r="C229" s="52"/>
      <c r="D229" s="48"/>
      <c r="E229" s="49"/>
      <c r="F229" s="115"/>
      <c r="G229" s="120"/>
      <c r="H229" s="49"/>
      <c r="I229" s="49"/>
      <c r="J229" s="123"/>
      <c r="K229" s="14"/>
      <c r="L229" s="64">
        <f t="shared" si="1"/>
        <v>0</v>
      </c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50"/>
      <c r="B230" s="47"/>
      <c r="C230" s="52"/>
      <c r="D230" s="48"/>
      <c r="E230" s="49"/>
      <c r="F230" s="115"/>
      <c r="G230" s="120"/>
      <c r="H230" s="49"/>
      <c r="I230" s="49"/>
      <c r="J230" s="123"/>
      <c r="K230" s="14"/>
      <c r="L230" s="64">
        <f t="shared" si="1"/>
        <v>0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50"/>
      <c r="B231" s="47"/>
      <c r="C231" s="52"/>
      <c r="D231" s="48"/>
      <c r="E231" s="49"/>
      <c r="F231" s="115"/>
      <c r="G231" s="120"/>
      <c r="H231" s="49"/>
      <c r="I231" s="49"/>
      <c r="J231" s="123"/>
      <c r="K231" s="14"/>
      <c r="L231" s="64">
        <f t="shared" si="1"/>
        <v>0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50"/>
      <c r="B232" s="47"/>
      <c r="C232" s="52"/>
      <c r="D232" s="48"/>
      <c r="E232" s="49"/>
      <c r="F232" s="115"/>
      <c r="G232" s="120"/>
      <c r="H232" s="49"/>
      <c r="I232" s="49"/>
      <c r="J232" s="123"/>
      <c r="K232" s="14"/>
      <c r="L232" s="64">
        <f t="shared" si="1"/>
        <v>0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50"/>
      <c r="B233" s="47"/>
      <c r="C233" s="52"/>
      <c r="D233" s="48"/>
      <c r="E233" s="49"/>
      <c r="F233" s="115"/>
      <c r="G233" s="120"/>
      <c r="H233" s="49"/>
      <c r="I233" s="49"/>
      <c r="J233" s="123"/>
      <c r="K233" s="14"/>
      <c r="L233" s="64">
        <f t="shared" si="1"/>
        <v>0</v>
      </c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50"/>
      <c r="B234" s="47"/>
      <c r="C234" s="52"/>
      <c r="D234" s="48"/>
      <c r="E234" s="49"/>
      <c r="F234" s="115"/>
      <c r="G234" s="120"/>
      <c r="H234" s="49"/>
      <c r="I234" s="49"/>
      <c r="J234" s="123"/>
      <c r="K234" s="14"/>
      <c r="L234" s="64">
        <f t="shared" si="1"/>
        <v>0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50"/>
      <c r="B235" s="47"/>
      <c r="C235" s="52"/>
      <c r="D235" s="48"/>
      <c r="E235" s="49"/>
      <c r="F235" s="115"/>
      <c r="G235" s="120"/>
      <c r="H235" s="49"/>
      <c r="I235" s="49"/>
      <c r="J235" s="123"/>
      <c r="K235" s="14"/>
      <c r="L235" s="64">
        <f t="shared" si="1"/>
        <v>0</v>
      </c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50"/>
      <c r="B236" s="47"/>
      <c r="C236" s="52"/>
      <c r="D236" s="48"/>
      <c r="E236" s="49"/>
      <c r="F236" s="115"/>
      <c r="G236" s="120"/>
      <c r="H236" s="49"/>
      <c r="I236" s="49"/>
      <c r="J236" s="123"/>
      <c r="K236" s="14"/>
      <c r="L236" s="64">
        <f t="shared" si="1"/>
        <v>0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50"/>
      <c r="B237" s="47"/>
      <c r="C237" s="52"/>
      <c r="D237" s="48"/>
      <c r="E237" s="49"/>
      <c r="F237" s="115"/>
      <c r="G237" s="120"/>
      <c r="H237" s="49"/>
      <c r="I237" s="49"/>
      <c r="J237" s="123"/>
      <c r="K237" s="14"/>
      <c r="L237" s="64">
        <f t="shared" si="1"/>
        <v>0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50"/>
      <c r="B238" s="47"/>
      <c r="C238" s="52"/>
      <c r="D238" s="48"/>
      <c r="E238" s="49"/>
      <c r="F238" s="115"/>
      <c r="G238" s="120"/>
      <c r="H238" s="49"/>
      <c r="I238" s="49"/>
      <c r="J238" s="123"/>
      <c r="K238" s="14"/>
      <c r="L238" s="64">
        <f t="shared" si="1"/>
        <v>0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50"/>
      <c r="B239" s="47"/>
      <c r="C239" s="52"/>
      <c r="D239" s="48"/>
      <c r="E239" s="49"/>
      <c r="F239" s="115"/>
      <c r="G239" s="120"/>
      <c r="H239" s="49"/>
      <c r="I239" s="49"/>
      <c r="J239" s="123"/>
      <c r="K239" s="14"/>
      <c r="L239" s="64">
        <f t="shared" si="1"/>
        <v>0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50"/>
      <c r="B240" s="47"/>
      <c r="C240" s="52"/>
      <c r="D240" s="48"/>
      <c r="E240" s="49"/>
      <c r="F240" s="115"/>
      <c r="G240" s="120"/>
      <c r="H240" s="49"/>
      <c r="I240" s="49"/>
      <c r="J240" s="123"/>
      <c r="K240" s="14"/>
      <c r="L240" s="64">
        <f t="shared" si="1"/>
        <v>0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50"/>
      <c r="B241" s="47"/>
      <c r="C241" s="52"/>
      <c r="D241" s="48"/>
      <c r="E241" s="49"/>
      <c r="F241" s="115"/>
      <c r="G241" s="120"/>
      <c r="H241" s="49"/>
      <c r="I241" s="49"/>
      <c r="J241" s="123"/>
      <c r="K241" s="14"/>
      <c r="L241" s="64">
        <f t="shared" si="1"/>
        <v>0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50"/>
      <c r="B242" s="47"/>
      <c r="C242" s="52"/>
      <c r="D242" s="48"/>
      <c r="E242" s="49"/>
      <c r="F242" s="115"/>
      <c r="G242" s="120"/>
      <c r="H242" s="49"/>
      <c r="I242" s="49"/>
      <c r="J242" s="123"/>
      <c r="K242" s="14"/>
      <c r="L242" s="64">
        <f t="shared" si="1"/>
        <v>0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50"/>
      <c r="B243" s="47"/>
      <c r="C243" s="52"/>
      <c r="D243" s="48"/>
      <c r="E243" s="49"/>
      <c r="F243" s="115"/>
      <c r="G243" s="120"/>
      <c r="H243" s="49"/>
      <c r="I243" s="49"/>
      <c r="J243" s="123"/>
      <c r="K243" s="14"/>
      <c r="L243" s="64">
        <f t="shared" si="1"/>
        <v>0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50"/>
      <c r="B244" s="47"/>
      <c r="C244" s="52"/>
      <c r="D244" s="48"/>
      <c r="E244" s="49"/>
      <c r="F244" s="115"/>
      <c r="G244" s="120"/>
      <c r="H244" s="49"/>
      <c r="I244" s="49"/>
      <c r="J244" s="123"/>
      <c r="K244" s="14"/>
      <c r="L244" s="64">
        <f t="shared" si="1"/>
        <v>0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50"/>
      <c r="B245" s="47"/>
      <c r="C245" s="52"/>
      <c r="D245" s="48"/>
      <c r="E245" s="49"/>
      <c r="F245" s="115"/>
      <c r="G245" s="120"/>
      <c r="H245" s="49"/>
      <c r="I245" s="49"/>
      <c r="J245" s="123"/>
      <c r="K245" s="14"/>
      <c r="L245" s="64">
        <f t="shared" si="1"/>
        <v>0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50"/>
      <c r="B246" s="47"/>
      <c r="C246" s="52"/>
      <c r="D246" s="48"/>
      <c r="E246" s="49"/>
      <c r="F246" s="115"/>
      <c r="G246" s="120"/>
      <c r="H246" s="49"/>
      <c r="I246" s="49"/>
      <c r="J246" s="123"/>
      <c r="K246" s="14"/>
      <c r="L246" s="64">
        <f t="shared" si="1"/>
        <v>0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50"/>
      <c r="B247" s="47"/>
      <c r="C247" s="52"/>
      <c r="D247" s="48"/>
      <c r="E247" s="49"/>
      <c r="F247" s="115"/>
      <c r="G247" s="120"/>
      <c r="H247" s="49"/>
      <c r="I247" s="49"/>
      <c r="J247" s="123"/>
      <c r="K247" s="14"/>
      <c r="L247" s="64">
        <f t="shared" si="1"/>
        <v>0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50"/>
      <c r="B248" s="47"/>
      <c r="C248" s="52"/>
      <c r="D248" s="48"/>
      <c r="E248" s="49"/>
      <c r="F248" s="115"/>
      <c r="G248" s="120"/>
      <c r="H248" s="49"/>
      <c r="I248" s="49"/>
      <c r="J248" s="123"/>
      <c r="K248" s="14"/>
      <c r="L248" s="64">
        <f t="shared" si="1"/>
        <v>0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50"/>
      <c r="B249" s="47"/>
      <c r="C249" s="52"/>
      <c r="D249" s="48"/>
      <c r="E249" s="49"/>
      <c r="F249" s="115"/>
      <c r="G249" s="120"/>
      <c r="H249" s="49"/>
      <c r="I249" s="49"/>
      <c r="J249" s="123"/>
      <c r="K249" s="14"/>
      <c r="L249" s="64">
        <f t="shared" si="1"/>
        <v>0</v>
      </c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50"/>
      <c r="B250" s="47"/>
      <c r="C250" s="52"/>
      <c r="D250" s="48"/>
      <c r="E250" s="49"/>
      <c r="F250" s="115"/>
      <c r="G250" s="120"/>
      <c r="H250" s="49"/>
      <c r="I250" s="49"/>
      <c r="J250" s="123"/>
      <c r="K250" s="14"/>
      <c r="L250" s="64">
        <f t="shared" si="1"/>
        <v>0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50"/>
      <c r="B251" s="47"/>
      <c r="C251" s="52"/>
      <c r="D251" s="48"/>
      <c r="E251" s="49"/>
      <c r="F251" s="115"/>
      <c r="G251" s="120"/>
      <c r="H251" s="49"/>
      <c r="I251" s="49"/>
      <c r="J251" s="123"/>
      <c r="K251" s="14"/>
      <c r="L251" s="64">
        <f t="shared" si="1"/>
        <v>0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50"/>
      <c r="B252" s="47"/>
      <c r="C252" s="52"/>
      <c r="D252" s="48"/>
      <c r="E252" s="49"/>
      <c r="F252" s="115"/>
      <c r="G252" s="120"/>
      <c r="H252" s="49"/>
      <c r="I252" s="49"/>
      <c r="J252" s="123"/>
      <c r="K252" s="14"/>
      <c r="L252" s="64">
        <f t="shared" si="1"/>
        <v>0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50"/>
      <c r="B253" s="47"/>
      <c r="C253" s="52"/>
      <c r="D253" s="48"/>
      <c r="E253" s="49"/>
      <c r="F253" s="115"/>
      <c r="G253" s="120"/>
      <c r="H253" s="49"/>
      <c r="I253" s="49"/>
      <c r="J253" s="123"/>
      <c r="K253" s="14"/>
      <c r="L253" s="64">
        <f t="shared" si="1"/>
        <v>0</v>
      </c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50"/>
      <c r="B254" s="47"/>
      <c r="C254" s="52"/>
      <c r="D254" s="48"/>
      <c r="E254" s="49"/>
      <c r="F254" s="115"/>
      <c r="G254" s="120"/>
      <c r="H254" s="49"/>
      <c r="I254" s="49"/>
      <c r="J254" s="123"/>
      <c r="K254" s="14"/>
      <c r="L254" s="64">
        <f t="shared" si="1"/>
        <v>0</v>
      </c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50"/>
      <c r="B255" s="47"/>
      <c r="C255" s="52"/>
      <c r="D255" s="48"/>
      <c r="E255" s="49"/>
      <c r="F255" s="115"/>
      <c r="G255" s="120"/>
      <c r="H255" s="49"/>
      <c r="I255" s="49"/>
      <c r="J255" s="123"/>
      <c r="K255" s="14"/>
      <c r="L255" s="64">
        <f t="shared" si="1"/>
        <v>0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50"/>
      <c r="B256" s="47"/>
      <c r="C256" s="52"/>
      <c r="D256" s="48"/>
      <c r="E256" s="49"/>
      <c r="F256" s="115"/>
      <c r="G256" s="120"/>
      <c r="H256" s="49"/>
      <c r="I256" s="49"/>
      <c r="J256" s="123"/>
      <c r="K256" s="14"/>
      <c r="L256" s="64">
        <f t="shared" si="1"/>
        <v>0</v>
      </c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50"/>
      <c r="B257" s="47"/>
      <c r="C257" s="52"/>
      <c r="D257" s="48"/>
      <c r="E257" s="49"/>
      <c r="F257" s="115"/>
      <c r="G257" s="120"/>
      <c r="H257" s="49"/>
      <c r="I257" s="49"/>
      <c r="J257" s="123"/>
      <c r="K257" s="14"/>
      <c r="L257" s="64">
        <f t="shared" si="1"/>
        <v>0</v>
      </c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50"/>
      <c r="B258" s="47"/>
      <c r="C258" s="52"/>
      <c r="D258" s="48"/>
      <c r="E258" s="49"/>
      <c r="F258" s="115"/>
      <c r="G258" s="120"/>
      <c r="H258" s="49"/>
      <c r="I258" s="49"/>
      <c r="J258" s="123"/>
      <c r="K258" s="14"/>
      <c r="L258" s="64">
        <f t="shared" si="1"/>
        <v>0</v>
      </c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50"/>
      <c r="B259" s="47"/>
      <c r="C259" s="52"/>
      <c r="D259" s="48"/>
      <c r="E259" s="49"/>
      <c r="F259" s="115"/>
      <c r="G259" s="120"/>
      <c r="H259" s="49"/>
      <c r="I259" s="49"/>
      <c r="J259" s="123"/>
      <c r="K259" s="14"/>
      <c r="L259" s="64">
        <f t="shared" si="1"/>
        <v>0</v>
      </c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50"/>
      <c r="B260" s="47"/>
      <c r="C260" s="52"/>
      <c r="D260" s="48"/>
      <c r="E260" s="49"/>
      <c r="F260" s="115"/>
      <c r="G260" s="120"/>
      <c r="H260" s="49"/>
      <c r="I260" s="49"/>
      <c r="J260" s="123"/>
      <c r="K260" s="14"/>
      <c r="L260" s="64">
        <f t="shared" si="1"/>
        <v>0</v>
      </c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50"/>
      <c r="B261" s="47"/>
      <c r="C261" s="52"/>
      <c r="D261" s="48"/>
      <c r="E261" s="49"/>
      <c r="F261" s="115"/>
      <c r="G261" s="120"/>
      <c r="H261" s="49"/>
      <c r="I261" s="49"/>
      <c r="J261" s="123"/>
      <c r="K261" s="14"/>
      <c r="L261" s="64">
        <f t="shared" si="1"/>
        <v>0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50"/>
      <c r="B262" s="47"/>
      <c r="C262" s="52"/>
      <c r="D262" s="48"/>
      <c r="E262" s="49"/>
      <c r="F262" s="115"/>
      <c r="G262" s="120"/>
      <c r="H262" s="49"/>
      <c r="I262" s="49"/>
      <c r="J262" s="123"/>
      <c r="K262" s="14"/>
      <c r="L262" s="64">
        <f t="shared" si="1"/>
        <v>0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50"/>
      <c r="B263" s="47"/>
      <c r="C263" s="52"/>
      <c r="D263" s="48"/>
      <c r="E263" s="49"/>
      <c r="F263" s="115"/>
      <c r="G263" s="120"/>
      <c r="H263" s="49"/>
      <c r="I263" s="49"/>
      <c r="J263" s="123"/>
      <c r="K263" s="14"/>
      <c r="L263" s="64">
        <f t="shared" si="1"/>
        <v>0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50"/>
      <c r="B264" s="47"/>
      <c r="C264" s="52"/>
      <c r="D264" s="48"/>
      <c r="E264" s="49"/>
      <c r="F264" s="115"/>
      <c r="G264" s="120"/>
      <c r="H264" s="49"/>
      <c r="I264" s="49"/>
      <c r="J264" s="123"/>
      <c r="K264" s="14"/>
      <c r="L264" s="64">
        <f t="shared" si="1"/>
        <v>0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50"/>
      <c r="B265" s="47"/>
      <c r="C265" s="52"/>
      <c r="D265" s="48"/>
      <c r="E265" s="49"/>
      <c r="F265" s="115"/>
      <c r="G265" s="120"/>
      <c r="H265" s="49"/>
      <c r="I265" s="49"/>
      <c r="J265" s="123"/>
      <c r="K265" s="14"/>
      <c r="L265" s="64">
        <f t="shared" si="1"/>
        <v>0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50"/>
      <c r="B266" s="47"/>
      <c r="C266" s="52"/>
      <c r="D266" s="48"/>
      <c r="E266" s="49"/>
      <c r="F266" s="115"/>
      <c r="G266" s="120"/>
      <c r="H266" s="49"/>
      <c r="I266" s="49"/>
      <c r="J266" s="123"/>
      <c r="K266" s="14"/>
      <c r="L266" s="64">
        <f t="shared" si="1"/>
        <v>0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50"/>
      <c r="B267" s="47"/>
      <c r="C267" s="52"/>
      <c r="D267" s="48"/>
      <c r="E267" s="49"/>
      <c r="F267" s="115"/>
      <c r="G267" s="120"/>
      <c r="H267" s="49"/>
      <c r="I267" s="49"/>
      <c r="J267" s="123"/>
      <c r="K267" s="14"/>
      <c r="L267" s="64">
        <f t="shared" si="1"/>
        <v>0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50"/>
      <c r="B268" s="47"/>
      <c r="C268" s="52"/>
      <c r="D268" s="48"/>
      <c r="E268" s="49"/>
      <c r="F268" s="115"/>
      <c r="G268" s="120"/>
      <c r="H268" s="49"/>
      <c r="I268" s="49"/>
      <c r="J268" s="123"/>
      <c r="K268" s="14"/>
      <c r="L268" s="64">
        <f t="shared" si="1"/>
        <v>0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50"/>
      <c r="B269" s="47"/>
      <c r="C269" s="52"/>
      <c r="D269" s="48"/>
      <c r="E269" s="49"/>
      <c r="F269" s="115"/>
      <c r="G269" s="120"/>
      <c r="H269" s="49"/>
      <c r="I269" s="49"/>
      <c r="J269" s="123"/>
      <c r="K269" s="14"/>
      <c r="L269" s="64">
        <f t="shared" si="1"/>
        <v>0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50"/>
      <c r="B270" s="47"/>
      <c r="C270" s="52"/>
      <c r="D270" s="48"/>
      <c r="E270" s="49"/>
      <c r="F270" s="115"/>
      <c r="G270" s="120"/>
      <c r="H270" s="49"/>
      <c r="I270" s="49"/>
      <c r="J270" s="123"/>
      <c r="K270" s="14"/>
      <c r="L270" s="64">
        <f t="shared" si="1"/>
        <v>0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50"/>
      <c r="B271" s="47"/>
      <c r="C271" s="52"/>
      <c r="D271" s="48"/>
      <c r="E271" s="49"/>
      <c r="F271" s="115"/>
      <c r="G271" s="120"/>
      <c r="H271" s="49"/>
      <c r="I271" s="49"/>
      <c r="J271" s="123"/>
      <c r="K271" s="14"/>
      <c r="L271" s="64">
        <f t="shared" si="1"/>
        <v>0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50"/>
      <c r="B272" s="47"/>
      <c r="C272" s="52"/>
      <c r="D272" s="48"/>
      <c r="E272" s="49"/>
      <c r="F272" s="115"/>
      <c r="G272" s="120"/>
      <c r="H272" s="49"/>
      <c r="I272" s="49"/>
      <c r="J272" s="123"/>
      <c r="K272" s="14"/>
      <c r="L272" s="64">
        <f t="shared" si="1"/>
        <v>0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50"/>
      <c r="B273" s="47"/>
      <c r="C273" s="52"/>
      <c r="D273" s="48"/>
      <c r="E273" s="49"/>
      <c r="F273" s="115"/>
      <c r="G273" s="120"/>
      <c r="H273" s="49"/>
      <c r="I273" s="49"/>
      <c r="J273" s="123"/>
      <c r="K273" s="14"/>
      <c r="L273" s="64">
        <f t="shared" si="1"/>
        <v>0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50"/>
      <c r="B274" s="47"/>
      <c r="C274" s="52"/>
      <c r="D274" s="48"/>
      <c r="E274" s="49"/>
      <c r="F274" s="115"/>
      <c r="G274" s="120"/>
      <c r="H274" s="49"/>
      <c r="I274" s="49"/>
      <c r="J274" s="123"/>
      <c r="K274" s="14"/>
      <c r="L274" s="64">
        <f t="shared" si="1"/>
        <v>0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50"/>
      <c r="B275" s="47"/>
      <c r="C275" s="52"/>
      <c r="D275" s="48"/>
      <c r="E275" s="49"/>
      <c r="F275" s="115"/>
      <c r="G275" s="120"/>
      <c r="H275" s="49"/>
      <c r="I275" s="49"/>
      <c r="J275" s="123"/>
      <c r="K275" s="14"/>
      <c r="L275" s="64">
        <f t="shared" si="1"/>
        <v>0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50"/>
      <c r="B276" s="47"/>
      <c r="C276" s="52"/>
      <c r="D276" s="48"/>
      <c r="E276" s="49"/>
      <c r="F276" s="115"/>
      <c r="G276" s="120"/>
      <c r="H276" s="49"/>
      <c r="I276" s="49"/>
      <c r="J276" s="123"/>
      <c r="K276" s="14"/>
      <c r="L276" s="64">
        <f t="shared" si="1"/>
        <v>0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50"/>
      <c r="B277" s="47"/>
      <c r="C277" s="52"/>
      <c r="D277" s="48"/>
      <c r="E277" s="49"/>
      <c r="F277" s="115"/>
      <c r="G277" s="120"/>
      <c r="H277" s="49"/>
      <c r="I277" s="49"/>
      <c r="J277" s="123"/>
      <c r="K277" s="14"/>
      <c r="L277" s="64">
        <f t="shared" si="1"/>
        <v>0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50"/>
      <c r="B278" s="47"/>
      <c r="C278" s="52"/>
      <c r="D278" s="48"/>
      <c r="E278" s="49"/>
      <c r="F278" s="115"/>
      <c r="G278" s="120"/>
      <c r="H278" s="49"/>
      <c r="I278" s="49"/>
      <c r="J278" s="123"/>
      <c r="K278" s="14"/>
      <c r="L278" s="64">
        <f t="shared" si="1"/>
        <v>0</v>
      </c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50"/>
      <c r="B279" s="47"/>
      <c r="C279" s="52"/>
      <c r="D279" s="48"/>
      <c r="E279" s="49"/>
      <c r="F279" s="115"/>
      <c r="G279" s="120"/>
      <c r="H279" s="49"/>
      <c r="I279" s="49"/>
      <c r="J279" s="123"/>
      <c r="K279" s="14"/>
      <c r="L279" s="64">
        <f t="shared" si="1"/>
        <v>0</v>
      </c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50"/>
      <c r="B280" s="47"/>
      <c r="C280" s="52"/>
      <c r="D280" s="48"/>
      <c r="E280" s="49"/>
      <c r="F280" s="115"/>
      <c r="G280" s="120"/>
      <c r="H280" s="49"/>
      <c r="I280" s="49"/>
      <c r="J280" s="123"/>
      <c r="K280" s="14"/>
      <c r="L280" s="64">
        <f t="shared" si="1"/>
        <v>0</v>
      </c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50"/>
      <c r="B281" s="47"/>
      <c r="C281" s="52"/>
      <c r="D281" s="48"/>
      <c r="E281" s="49"/>
      <c r="F281" s="115"/>
      <c r="G281" s="120"/>
      <c r="H281" s="49"/>
      <c r="I281" s="49"/>
      <c r="J281" s="123"/>
      <c r="K281" s="14"/>
      <c r="L281" s="64">
        <f t="shared" si="1"/>
        <v>0</v>
      </c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50"/>
      <c r="B282" s="47"/>
      <c r="C282" s="52"/>
      <c r="D282" s="48"/>
      <c r="E282" s="49"/>
      <c r="F282" s="115"/>
      <c r="G282" s="120"/>
      <c r="H282" s="49"/>
      <c r="I282" s="49"/>
      <c r="J282" s="123"/>
      <c r="K282" s="14"/>
      <c r="L282" s="64">
        <f t="shared" si="1"/>
        <v>0</v>
      </c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50"/>
      <c r="B283" s="47"/>
      <c r="C283" s="52"/>
      <c r="D283" s="48"/>
      <c r="E283" s="49"/>
      <c r="F283" s="115"/>
      <c r="G283" s="120"/>
      <c r="H283" s="49"/>
      <c r="I283" s="49"/>
      <c r="J283" s="123"/>
      <c r="K283" s="14"/>
      <c r="L283" s="64">
        <f t="shared" si="1"/>
        <v>0</v>
      </c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50"/>
      <c r="B284" s="47"/>
      <c r="C284" s="52"/>
      <c r="D284" s="48"/>
      <c r="E284" s="49"/>
      <c r="F284" s="115"/>
      <c r="G284" s="120"/>
      <c r="H284" s="49"/>
      <c r="I284" s="49"/>
      <c r="J284" s="123"/>
      <c r="K284" s="14"/>
      <c r="L284" s="64">
        <f t="shared" si="1"/>
        <v>0</v>
      </c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50"/>
      <c r="B285" s="47"/>
      <c r="C285" s="52"/>
      <c r="D285" s="48"/>
      <c r="E285" s="49"/>
      <c r="F285" s="115"/>
      <c r="G285" s="120"/>
      <c r="H285" s="49"/>
      <c r="I285" s="49"/>
      <c r="J285" s="123"/>
      <c r="K285" s="14"/>
      <c r="L285" s="64">
        <f t="shared" si="1"/>
        <v>0</v>
      </c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50"/>
      <c r="B286" s="47"/>
      <c r="C286" s="52"/>
      <c r="D286" s="48"/>
      <c r="E286" s="49"/>
      <c r="F286" s="115"/>
      <c r="G286" s="120"/>
      <c r="H286" s="49"/>
      <c r="I286" s="49"/>
      <c r="J286" s="123"/>
      <c r="K286" s="14"/>
      <c r="L286" s="64">
        <f t="shared" si="1"/>
        <v>0</v>
      </c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50"/>
      <c r="B287" s="47"/>
      <c r="C287" s="52"/>
      <c r="D287" s="48"/>
      <c r="E287" s="49"/>
      <c r="F287" s="115"/>
      <c r="G287" s="120"/>
      <c r="H287" s="49"/>
      <c r="I287" s="49"/>
      <c r="J287" s="123"/>
      <c r="K287" s="14"/>
      <c r="L287" s="64">
        <f t="shared" si="1"/>
        <v>0</v>
      </c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50"/>
      <c r="B288" s="47"/>
      <c r="C288" s="52"/>
      <c r="D288" s="48"/>
      <c r="E288" s="49"/>
      <c r="F288" s="115"/>
      <c r="G288" s="120"/>
      <c r="H288" s="49"/>
      <c r="I288" s="49"/>
      <c r="J288" s="123"/>
      <c r="K288" s="14"/>
      <c r="L288" s="64">
        <f t="shared" si="1"/>
        <v>0</v>
      </c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50"/>
      <c r="B289" s="47"/>
      <c r="C289" s="52"/>
      <c r="D289" s="48"/>
      <c r="E289" s="49"/>
      <c r="F289" s="115"/>
      <c r="G289" s="120"/>
      <c r="H289" s="49"/>
      <c r="I289" s="49"/>
      <c r="J289" s="123"/>
      <c r="K289" s="14"/>
      <c r="L289" s="64">
        <f t="shared" si="1"/>
        <v>0</v>
      </c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50"/>
      <c r="B290" s="47"/>
      <c r="C290" s="52"/>
      <c r="D290" s="48"/>
      <c r="E290" s="49"/>
      <c r="F290" s="115"/>
      <c r="G290" s="120"/>
      <c r="H290" s="49"/>
      <c r="I290" s="49"/>
      <c r="J290" s="123"/>
      <c r="K290" s="14"/>
      <c r="L290" s="64">
        <f t="shared" si="1"/>
        <v>0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50"/>
      <c r="B291" s="47"/>
      <c r="C291" s="52"/>
      <c r="D291" s="48"/>
      <c r="E291" s="49"/>
      <c r="F291" s="115"/>
      <c r="G291" s="120"/>
      <c r="H291" s="49"/>
      <c r="I291" s="49"/>
      <c r="J291" s="123"/>
      <c r="K291" s="14"/>
      <c r="L291" s="64">
        <f t="shared" si="1"/>
        <v>0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50"/>
      <c r="B292" s="47"/>
      <c r="C292" s="52"/>
      <c r="D292" s="48"/>
      <c r="E292" s="49"/>
      <c r="F292" s="115"/>
      <c r="G292" s="120"/>
      <c r="H292" s="49"/>
      <c r="I292" s="49"/>
      <c r="J292" s="123"/>
      <c r="K292" s="14"/>
      <c r="L292" s="64">
        <f t="shared" si="1"/>
        <v>0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50"/>
      <c r="B293" s="47"/>
      <c r="C293" s="52"/>
      <c r="D293" s="48"/>
      <c r="E293" s="49"/>
      <c r="F293" s="115"/>
      <c r="G293" s="120"/>
      <c r="H293" s="49"/>
      <c r="I293" s="49"/>
      <c r="J293" s="123"/>
      <c r="K293" s="14"/>
      <c r="L293" s="64">
        <f t="shared" si="1"/>
        <v>0</v>
      </c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50"/>
      <c r="B294" s="47"/>
      <c r="C294" s="52"/>
      <c r="D294" s="48"/>
      <c r="E294" s="49"/>
      <c r="F294" s="115"/>
      <c r="G294" s="120"/>
      <c r="H294" s="49"/>
      <c r="I294" s="49"/>
      <c r="J294" s="123"/>
      <c r="K294" s="14"/>
      <c r="L294" s="64">
        <f t="shared" si="1"/>
        <v>0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50"/>
      <c r="B295" s="47"/>
      <c r="C295" s="52"/>
      <c r="D295" s="48"/>
      <c r="E295" s="49"/>
      <c r="F295" s="115"/>
      <c r="G295" s="120"/>
      <c r="H295" s="49"/>
      <c r="I295" s="49"/>
      <c r="J295" s="123"/>
      <c r="K295" s="14"/>
      <c r="L295" s="64">
        <f t="shared" si="1"/>
        <v>0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50"/>
      <c r="B296" s="47"/>
      <c r="C296" s="52"/>
      <c r="D296" s="48"/>
      <c r="E296" s="49"/>
      <c r="F296" s="115"/>
      <c r="G296" s="120"/>
      <c r="H296" s="49"/>
      <c r="I296" s="49"/>
      <c r="J296" s="123"/>
      <c r="K296" s="14"/>
      <c r="L296" s="64">
        <f t="shared" ref="L296:L550" si="2">E296-F296-I296-H296</f>
        <v>0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50"/>
      <c r="B297" s="47"/>
      <c r="C297" s="52"/>
      <c r="D297" s="52"/>
      <c r="E297" s="49"/>
      <c r="F297" s="115"/>
      <c r="G297" s="120"/>
      <c r="H297" s="49"/>
      <c r="I297" s="49"/>
      <c r="J297" s="123"/>
      <c r="K297" s="14"/>
      <c r="L297" s="64">
        <f t="shared" si="2"/>
        <v>0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50"/>
      <c r="B298" s="47"/>
      <c r="C298" s="52"/>
      <c r="D298" s="52"/>
      <c r="E298" s="49"/>
      <c r="F298" s="115"/>
      <c r="G298" s="120"/>
      <c r="H298" s="49"/>
      <c r="I298" s="49"/>
      <c r="J298" s="123"/>
      <c r="K298" s="14"/>
      <c r="L298" s="64">
        <f t="shared" si="2"/>
        <v>0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50"/>
      <c r="B299" s="47"/>
      <c r="C299" s="52"/>
      <c r="D299" s="52"/>
      <c r="E299" s="49"/>
      <c r="F299" s="115"/>
      <c r="G299" s="120"/>
      <c r="H299" s="49"/>
      <c r="I299" s="49"/>
      <c r="J299" s="123"/>
      <c r="K299" s="14"/>
      <c r="L299" s="64">
        <f t="shared" si="2"/>
        <v>0</v>
      </c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50"/>
      <c r="B300" s="47"/>
      <c r="C300" s="52"/>
      <c r="D300" s="52"/>
      <c r="E300" s="49"/>
      <c r="F300" s="115"/>
      <c r="G300" s="120"/>
      <c r="H300" s="49"/>
      <c r="I300" s="49"/>
      <c r="J300" s="123"/>
      <c r="K300" s="14"/>
      <c r="L300" s="64">
        <f t="shared" si="2"/>
        <v>0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50"/>
      <c r="B301" s="47"/>
      <c r="C301" s="52"/>
      <c r="D301" s="52"/>
      <c r="E301" s="49"/>
      <c r="F301" s="115"/>
      <c r="G301" s="120"/>
      <c r="H301" s="49"/>
      <c r="I301" s="49"/>
      <c r="J301" s="123"/>
      <c r="K301" s="14"/>
      <c r="L301" s="64">
        <f t="shared" si="2"/>
        <v>0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50"/>
      <c r="B302" s="47"/>
      <c r="C302" s="52"/>
      <c r="D302" s="52"/>
      <c r="E302" s="49"/>
      <c r="F302" s="115"/>
      <c r="G302" s="120"/>
      <c r="H302" s="49"/>
      <c r="I302" s="49"/>
      <c r="J302" s="123"/>
      <c r="K302" s="14"/>
      <c r="L302" s="64">
        <f t="shared" si="2"/>
        <v>0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50"/>
      <c r="B303" s="47"/>
      <c r="C303" s="52"/>
      <c r="D303" s="52"/>
      <c r="E303" s="49"/>
      <c r="F303" s="115"/>
      <c r="G303" s="120"/>
      <c r="H303" s="49"/>
      <c r="I303" s="49"/>
      <c r="J303" s="123"/>
      <c r="K303" s="14"/>
      <c r="L303" s="64">
        <f t="shared" si="2"/>
        <v>0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50"/>
      <c r="B304" s="47"/>
      <c r="C304" s="52"/>
      <c r="D304" s="52"/>
      <c r="E304" s="49"/>
      <c r="F304" s="115"/>
      <c r="G304" s="120"/>
      <c r="H304" s="49"/>
      <c r="I304" s="49"/>
      <c r="J304" s="123"/>
      <c r="K304" s="14"/>
      <c r="L304" s="64">
        <f t="shared" si="2"/>
        <v>0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50"/>
      <c r="B305" s="47"/>
      <c r="C305" s="52"/>
      <c r="D305" s="52"/>
      <c r="E305" s="49"/>
      <c r="F305" s="115"/>
      <c r="G305" s="120"/>
      <c r="H305" s="49"/>
      <c r="I305" s="49"/>
      <c r="J305" s="123"/>
      <c r="K305" s="14"/>
      <c r="L305" s="64">
        <f t="shared" si="2"/>
        <v>0</v>
      </c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50"/>
      <c r="B306" s="47"/>
      <c r="C306" s="52"/>
      <c r="D306" s="52"/>
      <c r="E306" s="49"/>
      <c r="F306" s="115"/>
      <c r="G306" s="120"/>
      <c r="H306" s="49"/>
      <c r="I306" s="49"/>
      <c r="J306" s="123"/>
      <c r="K306" s="14"/>
      <c r="L306" s="64">
        <f t="shared" si="2"/>
        <v>0</v>
      </c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50"/>
      <c r="B307" s="47"/>
      <c r="C307" s="52"/>
      <c r="D307" s="52"/>
      <c r="E307" s="49"/>
      <c r="F307" s="115"/>
      <c r="G307" s="120"/>
      <c r="H307" s="49"/>
      <c r="I307" s="49"/>
      <c r="J307" s="123"/>
      <c r="K307" s="14"/>
      <c r="L307" s="64">
        <f t="shared" si="2"/>
        <v>0</v>
      </c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50"/>
      <c r="B308" s="47"/>
      <c r="C308" s="52"/>
      <c r="D308" s="52"/>
      <c r="E308" s="49"/>
      <c r="F308" s="115"/>
      <c r="G308" s="120"/>
      <c r="H308" s="49"/>
      <c r="I308" s="49"/>
      <c r="J308" s="123"/>
      <c r="K308" s="14"/>
      <c r="L308" s="64">
        <f t="shared" si="2"/>
        <v>0</v>
      </c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50"/>
      <c r="B309" s="47"/>
      <c r="C309" s="52"/>
      <c r="D309" s="52"/>
      <c r="E309" s="49"/>
      <c r="F309" s="115"/>
      <c r="G309" s="120"/>
      <c r="H309" s="49"/>
      <c r="I309" s="49"/>
      <c r="J309" s="123"/>
      <c r="K309" s="14"/>
      <c r="L309" s="64">
        <f t="shared" si="2"/>
        <v>0</v>
      </c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50"/>
      <c r="B310" s="47"/>
      <c r="C310" s="52"/>
      <c r="D310" s="52"/>
      <c r="E310" s="49"/>
      <c r="F310" s="115"/>
      <c r="G310" s="120"/>
      <c r="H310" s="49"/>
      <c r="I310" s="49"/>
      <c r="J310" s="123"/>
      <c r="K310" s="14"/>
      <c r="L310" s="64">
        <f t="shared" si="2"/>
        <v>0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50"/>
      <c r="B311" s="47"/>
      <c r="C311" s="52"/>
      <c r="D311" s="52"/>
      <c r="E311" s="49"/>
      <c r="F311" s="115"/>
      <c r="G311" s="120"/>
      <c r="H311" s="49"/>
      <c r="I311" s="49"/>
      <c r="J311" s="123"/>
      <c r="K311" s="14"/>
      <c r="L311" s="64">
        <f t="shared" si="2"/>
        <v>0</v>
      </c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50"/>
      <c r="B312" s="47"/>
      <c r="C312" s="52"/>
      <c r="D312" s="52"/>
      <c r="E312" s="49"/>
      <c r="F312" s="115"/>
      <c r="G312" s="120"/>
      <c r="H312" s="49"/>
      <c r="I312" s="49"/>
      <c r="J312" s="123"/>
      <c r="K312" s="14"/>
      <c r="L312" s="64">
        <f t="shared" si="2"/>
        <v>0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50"/>
      <c r="B313" s="47"/>
      <c r="C313" s="52"/>
      <c r="D313" s="52"/>
      <c r="E313" s="49"/>
      <c r="F313" s="115"/>
      <c r="G313" s="120"/>
      <c r="H313" s="49"/>
      <c r="I313" s="49"/>
      <c r="J313" s="123"/>
      <c r="K313" s="14"/>
      <c r="L313" s="64">
        <f t="shared" si="2"/>
        <v>0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50"/>
      <c r="B314" s="47"/>
      <c r="C314" s="52"/>
      <c r="D314" s="52"/>
      <c r="E314" s="49"/>
      <c r="F314" s="115"/>
      <c r="G314" s="120"/>
      <c r="H314" s="49"/>
      <c r="I314" s="49"/>
      <c r="J314" s="123"/>
      <c r="K314" s="14"/>
      <c r="L314" s="64">
        <f t="shared" si="2"/>
        <v>0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50"/>
      <c r="B315" s="47"/>
      <c r="C315" s="52"/>
      <c r="D315" s="52"/>
      <c r="E315" s="49"/>
      <c r="F315" s="115"/>
      <c r="G315" s="120"/>
      <c r="H315" s="49"/>
      <c r="I315" s="49"/>
      <c r="J315" s="123"/>
      <c r="K315" s="14"/>
      <c r="L315" s="64">
        <f t="shared" si="2"/>
        <v>0</v>
      </c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50"/>
      <c r="B316" s="47"/>
      <c r="C316" s="52"/>
      <c r="D316" s="52"/>
      <c r="E316" s="49"/>
      <c r="F316" s="115"/>
      <c r="G316" s="120"/>
      <c r="H316" s="49"/>
      <c r="I316" s="49"/>
      <c r="J316" s="123"/>
      <c r="K316" s="14"/>
      <c r="L316" s="64">
        <f t="shared" si="2"/>
        <v>0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50"/>
      <c r="B317" s="47"/>
      <c r="C317" s="52"/>
      <c r="D317" s="52"/>
      <c r="E317" s="49"/>
      <c r="F317" s="115"/>
      <c r="G317" s="120"/>
      <c r="H317" s="49"/>
      <c r="I317" s="49"/>
      <c r="J317" s="123"/>
      <c r="K317" s="14"/>
      <c r="L317" s="64">
        <f t="shared" si="2"/>
        <v>0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50"/>
      <c r="B318" s="47"/>
      <c r="C318" s="52"/>
      <c r="D318" s="52"/>
      <c r="E318" s="49"/>
      <c r="F318" s="115"/>
      <c r="G318" s="120"/>
      <c r="H318" s="49"/>
      <c r="I318" s="49"/>
      <c r="J318" s="123"/>
      <c r="K318" s="14"/>
      <c r="L318" s="64">
        <f t="shared" si="2"/>
        <v>0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50"/>
      <c r="B319" s="47"/>
      <c r="C319" s="52"/>
      <c r="D319" s="52"/>
      <c r="E319" s="49"/>
      <c r="F319" s="115"/>
      <c r="G319" s="120"/>
      <c r="H319" s="49"/>
      <c r="I319" s="49"/>
      <c r="J319" s="123"/>
      <c r="K319" s="14"/>
      <c r="L319" s="64">
        <f t="shared" si="2"/>
        <v>0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50"/>
      <c r="B320" s="47"/>
      <c r="C320" s="52"/>
      <c r="D320" s="52"/>
      <c r="E320" s="49"/>
      <c r="F320" s="115"/>
      <c r="G320" s="120"/>
      <c r="H320" s="49"/>
      <c r="I320" s="49"/>
      <c r="J320" s="123"/>
      <c r="K320" s="14"/>
      <c r="L320" s="64">
        <f t="shared" si="2"/>
        <v>0</v>
      </c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50"/>
      <c r="B321" s="47"/>
      <c r="C321" s="52"/>
      <c r="D321" s="52"/>
      <c r="E321" s="49"/>
      <c r="F321" s="115"/>
      <c r="G321" s="120"/>
      <c r="H321" s="49"/>
      <c r="I321" s="49"/>
      <c r="J321" s="123"/>
      <c r="K321" s="14"/>
      <c r="L321" s="64">
        <f t="shared" si="2"/>
        <v>0</v>
      </c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50"/>
      <c r="B322" s="47"/>
      <c r="C322" s="52"/>
      <c r="D322" s="52"/>
      <c r="E322" s="49"/>
      <c r="F322" s="115"/>
      <c r="G322" s="120"/>
      <c r="H322" s="49"/>
      <c r="I322" s="49"/>
      <c r="J322" s="123"/>
      <c r="K322" s="14"/>
      <c r="L322" s="64">
        <f t="shared" si="2"/>
        <v>0</v>
      </c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50"/>
      <c r="B323" s="47"/>
      <c r="C323" s="52"/>
      <c r="D323" s="52"/>
      <c r="E323" s="49"/>
      <c r="F323" s="115"/>
      <c r="G323" s="120"/>
      <c r="H323" s="49"/>
      <c r="I323" s="49"/>
      <c r="J323" s="123"/>
      <c r="K323" s="14"/>
      <c r="L323" s="64">
        <f t="shared" si="2"/>
        <v>0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50"/>
      <c r="B324" s="47"/>
      <c r="C324" s="52"/>
      <c r="D324" s="52"/>
      <c r="E324" s="49"/>
      <c r="F324" s="115"/>
      <c r="G324" s="120"/>
      <c r="H324" s="49"/>
      <c r="I324" s="49"/>
      <c r="J324" s="123"/>
      <c r="K324" s="14"/>
      <c r="L324" s="64">
        <f t="shared" si="2"/>
        <v>0</v>
      </c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50"/>
      <c r="B325" s="47"/>
      <c r="C325" s="52"/>
      <c r="D325" s="52"/>
      <c r="E325" s="49"/>
      <c r="F325" s="115"/>
      <c r="G325" s="120"/>
      <c r="H325" s="49"/>
      <c r="I325" s="49"/>
      <c r="J325" s="123"/>
      <c r="K325" s="14"/>
      <c r="L325" s="64">
        <f t="shared" si="2"/>
        <v>0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50"/>
      <c r="B326" s="47"/>
      <c r="C326" s="52"/>
      <c r="D326" s="52"/>
      <c r="E326" s="49"/>
      <c r="F326" s="115"/>
      <c r="G326" s="120"/>
      <c r="H326" s="49"/>
      <c r="I326" s="49"/>
      <c r="J326" s="123"/>
      <c r="K326" s="14"/>
      <c r="L326" s="64">
        <f t="shared" si="2"/>
        <v>0</v>
      </c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50"/>
      <c r="B327" s="47"/>
      <c r="C327" s="52"/>
      <c r="D327" s="52"/>
      <c r="E327" s="49"/>
      <c r="F327" s="115"/>
      <c r="G327" s="120"/>
      <c r="H327" s="49"/>
      <c r="I327" s="49"/>
      <c r="J327" s="123"/>
      <c r="K327" s="14"/>
      <c r="L327" s="64">
        <f t="shared" si="2"/>
        <v>0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50"/>
      <c r="B328" s="47"/>
      <c r="C328" s="52"/>
      <c r="D328" s="52"/>
      <c r="E328" s="49"/>
      <c r="F328" s="115"/>
      <c r="G328" s="120"/>
      <c r="H328" s="49"/>
      <c r="I328" s="49"/>
      <c r="J328" s="123"/>
      <c r="K328" s="14"/>
      <c r="L328" s="64">
        <f t="shared" si="2"/>
        <v>0</v>
      </c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50"/>
      <c r="B329" s="47"/>
      <c r="C329" s="52"/>
      <c r="D329" s="52"/>
      <c r="E329" s="49"/>
      <c r="F329" s="115"/>
      <c r="G329" s="120"/>
      <c r="H329" s="49"/>
      <c r="I329" s="49"/>
      <c r="J329" s="123"/>
      <c r="K329" s="14"/>
      <c r="L329" s="64">
        <f t="shared" si="2"/>
        <v>0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50"/>
      <c r="B330" s="47"/>
      <c r="C330" s="52"/>
      <c r="D330" s="52"/>
      <c r="E330" s="49"/>
      <c r="F330" s="115"/>
      <c r="G330" s="120"/>
      <c r="H330" s="49"/>
      <c r="I330" s="49"/>
      <c r="J330" s="123"/>
      <c r="K330" s="14"/>
      <c r="L330" s="64">
        <f t="shared" si="2"/>
        <v>0</v>
      </c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50"/>
      <c r="B331" s="47"/>
      <c r="C331" s="52"/>
      <c r="D331" s="52"/>
      <c r="E331" s="49"/>
      <c r="F331" s="115"/>
      <c r="G331" s="120"/>
      <c r="H331" s="49"/>
      <c r="I331" s="49"/>
      <c r="J331" s="123"/>
      <c r="K331" s="14"/>
      <c r="L331" s="64">
        <f t="shared" si="2"/>
        <v>0</v>
      </c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50"/>
      <c r="B332" s="47"/>
      <c r="C332" s="52"/>
      <c r="D332" s="52"/>
      <c r="E332" s="49"/>
      <c r="F332" s="115"/>
      <c r="G332" s="120"/>
      <c r="H332" s="49"/>
      <c r="I332" s="49"/>
      <c r="J332" s="123"/>
      <c r="K332" s="14"/>
      <c r="L332" s="64">
        <f t="shared" si="2"/>
        <v>0</v>
      </c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50"/>
      <c r="B333" s="47"/>
      <c r="C333" s="52"/>
      <c r="D333" s="52"/>
      <c r="E333" s="49"/>
      <c r="F333" s="115"/>
      <c r="G333" s="120"/>
      <c r="H333" s="49"/>
      <c r="I333" s="49"/>
      <c r="J333" s="123"/>
      <c r="K333" s="14"/>
      <c r="L333" s="64">
        <f t="shared" si="2"/>
        <v>0</v>
      </c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50"/>
      <c r="B334" s="47"/>
      <c r="C334" s="52"/>
      <c r="D334" s="52"/>
      <c r="E334" s="49"/>
      <c r="F334" s="115"/>
      <c r="G334" s="120"/>
      <c r="H334" s="49"/>
      <c r="I334" s="49"/>
      <c r="J334" s="123"/>
      <c r="K334" s="14"/>
      <c r="L334" s="64">
        <f t="shared" si="2"/>
        <v>0</v>
      </c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50"/>
      <c r="B335" s="47"/>
      <c r="C335" s="52"/>
      <c r="D335" s="52"/>
      <c r="E335" s="49"/>
      <c r="F335" s="115"/>
      <c r="G335" s="120"/>
      <c r="H335" s="49"/>
      <c r="I335" s="49"/>
      <c r="J335" s="123"/>
      <c r="K335" s="14"/>
      <c r="L335" s="64">
        <f t="shared" si="2"/>
        <v>0</v>
      </c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50"/>
      <c r="B336" s="47"/>
      <c r="C336" s="52"/>
      <c r="D336" s="52"/>
      <c r="E336" s="49"/>
      <c r="F336" s="115"/>
      <c r="G336" s="120"/>
      <c r="H336" s="49"/>
      <c r="I336" s="49"/>
      <c r="J336" s="123"/>
      <c r="K336" s="14"/>
      <c r="L336" s="64">
        <f t="shared" si="2"/>
        <v>0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50"/>
      <c r="B337" s="47"/>
      <c r="C337" s="52"/>
      <c r="D337" s="52"/>
      <c r="E337" s="49"/>
      <c r="F337" s="115"/>
      <c r="G337" s="120"/>
      <c r="H337" s="49"/>
      <c r="I337" s="49"/>
      <c r="J337" s="123"/>
      <c r="K337" s="14"/>
      <c r="L337" s="64">
        <f t="shared" si="2"/>
        <v>0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50"/>
      <c r="B338" s="47"/>
      <c r="C338" s="52"/>
      <c r="D338" s="52"/>
      <c r="E338" s="49"/>
      <c r="F338" s="115"/>
      <c r="G338" s="120"/>
      <c r="H338" s="49"/>
      <c r="I338" s="49"/>
      <c r="J338" s="123"/>
      <c r="K338" s="14"/>
      <c r="L338" s="64">
        <f t="shared" si="2"/>
        <v>0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50"/>
      <c r="B339" s="47"/>
      <c r="C339" s="52"/>
      <c r="D339" s="52"/>
      <c r="E339" s="49"/>
      <c r="F339" s="115"/>
      <c r="G339" s="120"/>
      <c r="H339" s="49"/>
      <c r="I339" s="49"/>
      <c r="J339" s="123"/>
      <c r="K339" s="14"/>
      <c r="L339" s="64">
        <f t="shared" si="2"/>
        <v>0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50"/>
      <c r="B340" s="47"/>
      <c r="C340" s="52"/>
      <c r="D340" s="52"/>
      <c r="E340" s="49"/>
      <c r="F340" s="115"/>
      <c r="G340" s="120"/>
      <c r="H340" s="49"/>
      <c r="I340" s="49"/>
      <c r="J340" s="123"/>
      <c r="K340" s="14"/>
      <c r="L340" s="64">
        <f t="shared" si="2"/>
        <v>0</v>
      </c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50"/>
      <c r="B341" s="47"/>
      <c r="C341" s="52"/>
      <c r="D341" s="52"/>
      <c r="E341" s="49"/>
      <c r="F341" s="115"/>
      <c r="G341" s="120"/>
      <c r="H341" s="49"/>
      <c r="I341" s="49"/>
      <c r="J341" s="123"/>
      <c r="K341" s="14"/>
      <c r="L341" s="64">
        <f t="shared" si="2"/>
        <v>0</v>
      </c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50"/>
      <c r="B342" s="47"/>
      <c r="C342" s="52"/>
      <c r="D342" s="52"/>
      <c r="E342" s="49"/>
      <c r="F342" s="115"/>
      <c r="G342" s="120"/>
      <c r="H342" s="49"/>
      <c r="I342" s="49"/>
      <c r="J342" s="123"/>
      <c r="K342" s="14"/>
      <c r="L342" s="64">
        <f t="shared" si="2"/>
        <v>0</v>
      </c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50"/>
      <c r="B343" s="47"/>
      <c r="C343" s="52"/>
      <c r="D343" s="52"/>
      <c r="E343" s="49"/>
      <c r="F343" s="115"/>
      <c r="G343" s="120"/>
      <c r="H343" s="49"/>
      <c r="I343" s="49"/>
      <c r="J343" s="123"/>
      <c r="K343" s="14"/>
      <c r="L343" s="64">
        <f t="shared" si="2"/>
        <v>0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50"/>
      <c r="B344" s="47"/>
      <c r="C344" s="52"/>
      <c r="D344" s="52"/>
      <c r="E344" s="49"/>
      <c r="F344" s="115"/>
      <c r="G344" s="120"/>
      <c r="H344" s="49"/>
      <c r="I344" s="49"/>
      <c r="J344" s="123"/>
      <c r="K344" s="14"/>
      <c r="L344" s="64">
        <f t="shared" si="2"/>
        <v>0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50"/>
      <c r="B345" s="47"/>
      <c r="C345" s="52"/>
      <c r="D345" s="52"/>
      <c r="E345" s="49"/>
      <c r="F345" s="115"/>
      <c r="G345" s="120"/>
      <c r="H345" s="49"/>
      <c r="I345" s="49"/>
      <c r="J345" s="123"/>
      <c r="K345" s="14"/>
      <c r="L345" s="64">
        <f t="shared" si="2"/>
        <v>0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50"/>
      <c r="B346" s="47"/>
      <c r="C346" s="52"/>
      <c r="D346" s="52"/>
      <c r="E346" s="49"/>
      <c r="F346" s="115"/>
      <c r="G346" s="120"/>
      <c r="H346" s="49"/>
      <c r="I346" s="49"/>
      <c r="J346" s="123"/>
      <c r="K346" s="14"/>
      <c r="L346" s="64">
        <f t="shared" si="2"/>
        <v>0</v>
      </c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50"/>
      <c r="B347" s="47"/>
      <c r="C347" s="52"/>
      <c r="D347" s="52"/>
      <c r="E347" s="49"/>
      <c r="F347" s="115"/>
      <c r="G347" s="120"/>
      <c r="H347" s="49"/>
      <c r="I347" s="49"/>
      <c r="J347" s="123"/>
      <c r="K347" s="14"/>
      <c r="L347" s="64">
        <f t="shared" si="2"/>
        <v>0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50"/>
      <c r="B348" s="47"/>
      <c r="C348" s="52"/>
      <c r="D348" s="52"/>
      <c r="E348" s="49"/>
      <c r="F348" s="115"/>
      <c r="G348" s="120"/>
      <c r="H348" s="49"/>
      <c r="I348" s="49"/>
      <c r="J348" s="123"/>
      <c r="K348" s="14"/>
      <c r="L348" s="64">
        <f t="shared" si="2"/>
        <v>0</v>
      </c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50"/>
      <c r="B349" s="47"/>
      <c r="C349" s="52"/>
      <c r="D349" s="52"/>
      <c r="E349" s="49"/>
      <c r="F349" s="115"/>
      <c r="G349" s="120"/>
      <c r="H349" s="49"/>
      <c r="I349" s="49"/>
      <c r="J349" s="123"/>
      <c r="K349" s="14"/>
      <c r="L349" s="64">
        <f t="shared" si="2"/>
        <v>0</v>
      </c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50"/>
      <c r="B350" s="47"/>
      <c r="C350" s="52"/>
      <c r="D350" s="52"/>
      <c r="E350" s="49"/>
      <c r="F350" s="115"/>
      <c r="G350" s="120"/>
      <c r="H350" s="49"/>
      <c r="I350" s="49"/>
      <c r="J350" s="123"/>
      <c r="K350" s="14"/>
      <c r="L350" s="64">
        <f t="shared" si="2"/>
        <v>0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50"/>
      <c r="B351" s="47"/>
      <c r="C351" s="52"/>
      <c r="D351" s="52"/>
      <c r="E351" s="49"/>
      <c r="F351" s="115"/>
      <c r="G351" s="120"/>
      <c r="H351" s="49"/>
      <c r="I351" s="49"/>
      <c r="J351" s="123"/>
      <c r="K351" s="14"/>
      <c r="L351" s="64">
        <f t="shared" si="2"/>
        <v>0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50"/>
      <c r="B352" s="47"/>
      <c r="C352" s="52"/>
      <c r="D352" s="52"/>
      <c r="E352" s="49"/>
      <c r="F352" s="115"/>
      <c r="G352" s="120"/>
      <c r="H352" s="49"/>
      <c r="I352" s="49"/>
      <c r="J352" s="123"/>
      <c r="K352" s="14"/>
      <c r="L352" s="64">
        <f t="shared" si="2"/>
        <v>0</v>
      </c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50"/>
      <c r="B353" s="47"/>
      <c r="C353" s="52"/>
      <c r="D353" s="52"/>
      <c r="E353" s="49"/>
      <c r="F353" s="115"/>
      <c r="G353" s="120"/>
      <c r="H353" s="49"/>
      <c r="I353" s="49"/>
      <c r="J353" s="123"/>
      <c r="K353" s="14"/>
      <c r="L353" s="64">
        <f t="shared" si="2"/>
        <v>0</v>
      </c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50"/>
      <c r="B354" s="47"/>
      <c r="C354" s="52"/>
      <c r="D354" s="52"/>
      <c r="E354" s="49"/>
      <c r="F354" s="115"/>
      <c r="G354" s="120"/>
      <c r="H354" s="49"/>
      <c r="I354" s="49"/>
      <c r="J354" s="123"/>
      <c r="K354" s="14"/>
      <c r="L354" s="64">
        <f t="shared" si="2"/>
        <v>0</v>
      </c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50"/>
      <c r="B355" s="47"/>
      <c r="C355" s="52"/>
      <c r="D355" s="52"/>
      <c r="E355" s="49"/>
      <c r="F355" s="115"/>
      <c r="G355" s="120"/>
      <c r="H355" s="49"/>
      <c r="I355" s="49"/>
      <c r="J355" s="123"/>
      <c r="K355" s="14"/>
      <c r="L355" s="64">
        <f t="shared" si="2"/>
        <v>0</v>
      </c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50"/>
      <c r="B356" s="47"/>
      <c r="C356" s="52"/>
      <c r="D356" s="52"/>
      <c r="E356" s="49"/>
      <c r="F356" s="115"/>
      <c r="G356" s="120"/>
      <c r="H356" s="49"/>
      <c r="I356" s="49"/>
      <c r="J356" s="123"/>
      <c r="K356" s="14"/>
      <c r="L356" s="64">
        <f t="shared" si="2"/>
        <v>0</v>
      </c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50"/>
      <c r="B357" s="47"/>
      <c r="C357" s="52"/>
      <c r="D357" s="52"/>
      <c r="E357" s="49"/>
      <c r="F357" s="115"/>
      <c r="G357" s="120"/>
      <c r="H357" s="49"/>
      <c r="I357" s="49"/>
      <c r="J357" s="123"/>
      <c r="K357" s="14"/>
      <c r="L357" s="64">
        <f t="shared" si="2"/>
        <v>0</v>
      </c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50"/>
      <c r="B358" s="47"/>
      <c r="C358" s="52"/>
      <c r="D358" s="52"/>
      <c r="E358" s="49"/>
      <c r="F358" s="115"/>
      <c r="G358" s="120"/>
      <c r="H358" s="49"/>
      <c r="I358" s="49"/>
      <c r="J358" s="123"/>
      <c r="K358" s="14"/>
      <c r="L358" s="64">
        <f t="shared" si="2"/>
        <v>0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50"/>
      <c r="B359" s="47"/>
      <c r="C359" s="52"/>
      <c r="D359" s="52"/>
      <c r="E359" s="49"/>
      <c r="F359" s="115"/>
      <c r="G359" s="120"/>
      <c r="H359" s="49"/>
      <c r="I359" s="49"/>
      <c r="J359" s="123"/>
      <c r="K359" s="14"/>
      <c r="L359" s="64">
        <f t="shared" si="2"/>
        <v>0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50"/>
      <c r="B360" s="47"/>
      <c r="C360" s="52"/>
      <c r="D360" s="52"/>
      <c r="E360" s="49"/>
      <c r="F360" s="115"/>
      <c r="G360" s="120"/>
      <c r="H360" s="49"/>
      <c r="I360" s="49"/>
      <c r="J360" s="123"/>
      <c r="K360" s="14"/>
      <c r="L360" s="64">
        <f t="shared" si="2"/>
        <v>0</v>
      </c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50"/>
      <c r="B361" s="47"/>
      <c r="C361" s="52"/>
      <c r="D361" s="52"/>
      <c r="E361" s="49"/>
      <c r="F361" s="115"/>
      <c r="G361" s="120"/>
      <c r="H361" s="49"/>
      <c r="I361" s="49"/>
      <c r="J361" s="123"/>
      <c r="K361" s="14"/>
      <c r="L361" s="64">
        <f t="shared" si="2"/>
        <v>0</v>
      </c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50"/>
      <c r="B362" s="47"/>
      <c r="C362" s="52"/>
      <c r="D362" s="52"/>
      <c r="E362" s="49"/>
      <c r="F362" s="115"/>
      <c r="G362" s="120"/>
      <c r="H362" s="49"/>
      <c r="I362" s="49"/>
      <c r="J362" s="123"/>
      <c r="K362" s="14"/>
      <c r="L362" s="64">
        <f t="shared" si="2"/>
        <v>0</v>
      </c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50"/>
      <c r="B363" s="47"/>
      <c r="C363" s="52"/>
      <c r="D363" s="52"/>
      <c r="E363" s="49"/>
      <c r="F363" s="115"/>
      <c r="G363" s="120"/>
      <c r="H363" s="49"/>
      <c r="I363" s="49"/>
      <c r="J363" s="123"/>
      <c r="K363" s="14"/>
      <c r="L363" s="64">
        <f t="shared" si="2"/>
        <v>0</v>
      </c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50"/>
      <c r="B364" s="47"/>
      <c r="C364" s="52"/>
      <c r="D364" s="52"/>
      <c r="E364" s="49"/>
      <c r="F364" s="115"/>
      <c r="G364" s="120"/>
      <c r="H364" s="49"/>
      <c r="I364" s="49"/>
      <c r="J364" s="123"/>
      <c r="K364" s="14"/>
      <c r="L364" s="64">
        <f t="shared" si="2"/>
        <v>0</v>
      </c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50"/>
      <c r="B365" s="47"/>
      <c r="C365" s="52"/>
      <c r="D365" s="52"/>
      <c r="E365" s="49"/>
      <c r="F365" s="115"/>
      <c r="G365" s="120"/>
      <c r="H365" s="49"/>
      <c r="I365" s="49"/>
      <c r="J365" s="123"/>
      <c r="K365" s="14"/>
      <c r="L365" s="64">
        <f t="shared" si="2"/>
        <v>0</v>
      </c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50"/>
      <c r="B366" s="47"/>
      <c r="C366" s="52"/>
      <c r="D366" s="52"/>
      <c r="E366" s="49"/>
      <c r="F366" s="115"/>
      <c r="G366" s="120"/>
      <c r="H366" s="49"/>
      <c r="I366" s="49"/>
      <c r="J366" s="123"/>
      <c r="K366" s="14"/>
      <c r="L366" s="64">
        <f t="shared" si="2"/>
        <v>0</v>
      </c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50"/>
      <c r="B367" s="47"/>
      <c r="C367" s="52"/>
      <c r="D367" s="52"/>
      <c r="E367" s="49"/>
      <c r="F367" s="115"/>
      <c r="G367" s="120"/>
      <c r="H367" s="49"/>
      <c r="I367" s="49"/>
      <c r="J367" s="123"/>
      <c r="K367" s="14"/>
      <c r="L367" s="64">
        <f t="shared" si="2"/>
        <v>0</v>
      </c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50"/>
      <c r="B368" s="47"/>
      <c r="C368" s="52"/>
      <c r="D368" s="52"/>
      <c r="E368" s="49"/>
      <c r="F368" s="115"/>
      <c r="G368" s="120"/>
      <c r="H368" s="49"/>
      <c r="I368" s="49"/>
      <c r="J368" s="123"/>
      <c r="K368" s="14"/>
      <c r="L368" s="64">
        <f t="shared" si="2"/>
        <v>0</v>
      </c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50"/>
      <c r="B369" s="47"/>
      <c r="C369" s="52"/>
      <c r="D369" s="52"/>
      <c r="E369" s="49"/>
      <c r="F369" s="115"/>
      <c r="G369" s="120"/>
      <c r="H369" s="49"/>
      <c r="I369" s="49"/>
      <c r="J369" s="123"/>
      <c r="K369" s="14"/>
      <c r="L369" s="64">
        <f t="shared" si="2"/>
        <v>0</v>
      </c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50"/>
      <c r="B370" s="47"/>
      <c r="C370" s="52"/>
      <c r="D370" s="52"/>
      <c r="E370" s="49"/>
      <c r="F370" s="115"/>
      <c r="G370" s="120"/>
      <c r="H370" s="49"/>
      <c r="I370" s="49"/>
      <c r="J370" s="123"/>
      <c r="K370" s="14"/>
      <c r="L370" s="64">
        <f t="shared" si="2"/>
        <v>0</v>
      </c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50"/>
      <c r="B371" s="47"/>
      <c r="C371" s="52"/>
      <c r="D371" s="52"/>
      <c r="E371" s="49"/>
      <c r="F371" s="115"/>
      <c r="G371" s="120"/>
      <c r="H371" s="49"/>
      <c r="I371" s="49"/>
      <c r="J371" s="123"/>
      <c r="K371" s="14"/>
      <c r="L371" s="64">
        <f t="shared" si="2"/>
        <v>0</v>
      </c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50"/>
      <c r="B372" s="47"/>
      <c r="C372" s="52"/>
      <c r="D372" s="52"/>
      <c r="E372" s="49"/>
      <c r="F372" s="115"/>
      <c r="G372" s="120"/>
      <c r="H372" s="49"/>
      <c r="I372" s="49"/>
      <c r="J372" s="123"/>
      <c r="K372" s="14"/>
      <c r="L372" s="64">
        <f t="shared" si="2"/>
        <v>0</v>
      </c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50"/>
      <c r="B373" s="47"/>
      <c r="C373" s="52"/>
      <c r="D373" s="52"/>
      <c r="E373" s="49"/>
      <c r="F373" s="115"/>
      <c r="G373" s="120"/>
      <c r="H373" s="49"/>
      <c r="I373" s="49"/>
      <c r="J373" s="123"/>
      <c r="K373" s="14"/>
      <c r="L373" s="64">
        <f t="shared" si="2"/>
        <v>0</v>
      </c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50"/>
      <c r="B374" s="47"/>
      <c r="C374" s="52"/>
      <c r="D374" s="52"/>
      <c r="E374" s="49"/>
      <c r="F374" s="115"/>
      <c r="G374" s="120"/>
      <c r="H374" s="49"/>
      <c r="I374" s="49"/>
      <c r="J374" s="123"/>
      <c r="K374" s="14"/>
      <c r="L374" s="64">
        <f t="shared" si="2"/>
        <v>0</v>
      </c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50"/>
      <c r="B375" s="47"/>
      <c r="C375" s="52"/>
      <c r="D375" s="52"/>
      <c r="E375" s="49"/>
      <c r="F375" s="115"/>
      <c r="G375" s="120"/>
      <c r="H375" s="49"/>
      <c r="I375" s="49"/>
      <c r="J375" s="123"/>
      <c r="K375" s="14"/>
      <c r="L375" s="64">
        <f t="shared" si="2"/>
        <v>0</v>
      </c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50"/>
      <c r="B376" s="47"/>
      <c r="C376" s="52"/>
      <c r="D376" s="52"/>
      <c r="E376" s="49"/>
      <c r="F376" s="115"/>
      <c r="G376" s="120"/>
      <c r="H376" s="49"/>
      <c r="I376" s="49"/>
      <c r="J376" s="123"/>
      <c r="K376" s="14"/>
      <c r="L376" s="64">
        <f t="shared" si="2"/>
        <v>0</v>
      </c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50"/>
      <c r="B377" s="47"/>
      <c r="C377" s="52"/>
      <c r="D377" s="52"/>
      <c r="E377" s="49"/>
      <c r="F377" s="115"/>
      <c r="G377" s="120"/>
      <c r="H377" s="49"/>
      <c r="I377" s="49"/>
      <c r="J377" s="123"/>
      <c r="K377" s="14"/>
      <c r="L377" s="64">
        <f t="shared" si="2"/>
        <v>0</v>
      </c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50"/>
      <c r="B378" s="47"/>
      <c r="C378" s="52"/>
      <c r="D378" s="52"/>
      <c r="E378" s="49"/>
      <c r="F378" s="115"/>
      <c r="G378" s="120"/>
      <c r="H378" s="49"/>
      <c r="I378" s="49"/>
      <c r="J378" s="123"/>
      <c r="K378" s="14"/>
      <c r="L378" s="64">
        <f t="shared" si="2"/>
        <v>0</v>
      </c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50"/>
      <c r="B379" s="47"/>
      <c r="C379" s="52"/>
      <c r="D379" s="52"/>
      <c r="E379" s="49"/>
      <c r="F379" s="115"/>
      <c r="G379" s="120"/>
      <c r="H379" s="49"/>
      <c r="I379" s="49"/>
      <c r="J379" s="123"/>
      <c r="K379" s="14"/>
      <c r="L379" s="64">
        <f t="shared" si="2"/>
        <v>0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50"/>
      <c r="B380" s="47"/>
      <c r="C380" s="52"/>
      <c r="D380" s="52"/>
      <c r="E380" s="49"/>
      <c r="F380" s="115"/>
      <c r="G380" s="120"/>
      <c r="H380" s="49"/>
      <c r="I380" s="49"/>
      <c r="J380" s="123"/>
      <c r="K380" s="14"/>
      <c r="L380" s="64">
        <f t="shared" si="2"/>
        <v>0</v>
      </c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50"/>
      <c r="B381" s="47"/>
      <c r="C381" s="52"/>
      <c r="D381" s="52"/>
      <c r="E381" s="49"/>
      <c r="F381" s="115"/>
      <c r="G381" s="120"/>
      <c r="H381" s="49"/>
      <c r="I381" s="49"/>
      <c r="J381" s="123"/>
      <c r="K381" s="14"/>
      <c r="L381" s="64">
        <f t="shared" si="2"/>
        <v>0</v>
      </c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50"/>
      <c r="B382" s="47"/>
      <c r="C382" s="52"/>
      <c r="D382" s="52"/>
      <c r="E382" s="49"/>
      <c r="F382" s="115"/>
      <c r="G382" s="120"/>
      <c r="H382" s="49"/>
      <c r="I382" s="49"/>
      <c r="J382" s="123"/>
      <c r="K382" s="14"/>
      <c r="L382" s="64">
        <f t="shared" si="2"/>
        <v>0</v>
      </c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50"/>
      <c r="B383" s="47"/>
      <c r="C383" s="52"/>
      <c r="D383" s="52"/>
      <c r="E383" s="49"/>
      <c r="F383" s="115"/>
      <c r="G383" s="120"/>
      <c r="H383" s="49"/>
      <c r="I383" s="49"/>
      <c r="J383" s="123"/>
      <c r="K383" s="14"/>
      <c r="L383" s="64">
        <f t="shared" si="2"/>
        <v>0</v>
      </c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50"/>
      <c r="B384" s="47"/>
      <c r="C384" s="52"/>
      <c r="D384" s="52"/>
      <c r="E384" s="49"/>
      <c r="F384" s="115"/>
      <c r="G384" s="120"/>
      <c r="H384" s="49"/>
      <c r="I384" s="49"/>
      <c r="J384" s="123"/>
      <c r="K384" s="14"/>
      <c r="L384" s="64">
        <f t="shared" si="2"/>
        <v>0</v>
      </c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50"/>
      <c r="B385" s="47"/>
      <c r="C385" s="52"/>
      <c r="D385" s="52"/>
      <c r="E385" s="49"/>
      <c r="F385" s="115"/>
      <c r="G385" s="120"/>
      <c r="H385" s="49"/>
      <c r="I385" s="49"/>
      <c r="J385" s="123"/>
      <c r="K385" s="14"/>
      <c r="L385" s="64">
        <f t="shared" si="2"/>
        <v>0</v>
      </c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50"/>
      <c r="B386" s="47"/>
      <c r="C386" s="52"/>
      <c r="D386" s="52"/>
      <c r="E386" s="49"/>
      <c r="F386" s="115"/>
      <c r="G386" s="120"/>
      <c r="H386" s="49"/>
      <c r="I386" s="49"/>
      <c r="J386" s="123"/>
      <c r="K386" s="14"/>
      <c r="L386" s="64">
        <f t="shared" si="2"/>
        <v>0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50"/>
      <c r="B387" s="47"/>
      <c r="C387" s="52"/>
      <c r="D387" s="52"/>
      <c r="E387" s="49"/>
      <c r="F387" s="115"/>
      <c r="G387" s="120"/>
      <c r="H387" s="49"/>
      <c r="I387" s="49"/>
      <c r="J387" s="123"/>
      <c r="K387" s="14"/>
      <c r="L387" s="64">
        <f t="shared" si="2"/>
        <v>0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50"/>
      <c r="B388" s="47"/>
      <c r="C388" s="52"/>
      <c r="D388" s="52"/>
      <c r="E388" s="49"/>
      <c r="F388" s="115"/>
      <c r="G388" s="120"/>
      <c r="H388" s="49"/>
      <c r="I388" s="49"/>
      <c r="J388" s="123"/>
      <c r="K388" s="14"/>
      <c r="L388" s="64">
        <f t="shared" si="2"/>
        <v>0</v>
      </c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50"/>
      <c r="B389" s="47"/>
      <c r="C389" s="52"/>
      <c r="D389" s="52"/>
      <c r="E389" s="49"/>
      <c r="F389" s="115"/>
      <c r="G389" s="120"/>
      <c r="H389" s="49"/>
      <c r="I389" s="49"/>
      <c r="J389" s="123"/>
      <c r="K389" s="14"/>
      <c r="L389" s="64">
        <f t="shared" si="2"/>
        <v>0</v>
      </c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50"/>
      <c r="B390" s="47"/>
      <c r="C390" s="52"/>
      <c r="D390" s="52"/>
      <c r="E390" s="49"/>
      <c r="F390" s="115"/>
      <c r="G390" s="120"/>
      <c r="H390" s="49"/>
      <c r="I390" s="49"/>
      <c r="J390" s="123"/>
      <c r="K390" s="14"/>
      <c r="L390" s="64">
        <f t="shared" si="2"/>
        <v>0</v>
      </c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50"/>
      <c r="B391" s="47"/>
      <c r="C391" s="52"/>
      <c r="D391" s="52"/>
      <c r="E391" s="49"/>
      <c r="F391" s="115"/>
      <c r="G391" s="120"/>
      <c r="H391" s="49"/>
      <c r="I391" s="49"/>
      <c r="J391" s="123"/>
      <c r="K391" s="14"/>
      <c r="L391" s="64">
        <f t="shared" si="2"/>
        <v>0</v>
      </c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50"/>
      <c r="B392" s="47"/>
      <c r="C392" s="52"/>
      <c r="D392" s="52"/>
      <c r="E392" s="49"/>
      <c r="F392" s="115"/>
      <c r="G392" s="120"/>
      <c r="H392" s="49"/>
      <c r="I392" s="49"/>
      <c r="J392" s="123"/>
      <c r="K392" s="14"/>
      <c r="L392" s="64">
        <f t="shared" si="2"/>
        <v>0</v>
      </c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50"/>
      <c r="B393" s="47"/>
      <c r="C393" s="52"/>
      <c r="D393" s="52"/>
      <c r="E393" s="49"/>
      <c r="F393" s="115"/>
      <c r="G393" s="120"/>
      <c r="H393" s="49"/>
      <c r="I393" s="49"/>
      <c r="J393" s="123"/>
      <c r="K393" s="14"/>
      <c r="L393" s="64">
        <f t="shared" si="2"/>
        <v>0</v>
      </c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50"/>
      <c r="B394" s="47"/>
      <c r="C394" s="52"/>
      <c r="D394" s="52"/>
      <c r="E394" s="49"/>
      <c r="F394" s="115"/>
      <c r="G394" s="120"/>
      <c r="H394" s="49"/>
      <c r="I394" s="49"/>
      <c r="J394" s="123"/>
      <c r="K394" s="14"/>
      <c r="L394" s="64">
        <f t="shared" si="2"/>
        <v>0</v>
      </c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50"/>
      <c r="B395" s="47"/>
      <c r="C395" s="52"/>
      <c r="D395" s="52"/>
      <c r="E395" s="49"/>
      <c r="F395" s="115"/>
      <c r="G395" s="120"/>
      <c r="H395" s="49"/>
      <c r="I395" s="49"/>
      <c r="J395" s="123"/>
      <c r="K395" s="14"/>
      <c r="L395" s="64">
        <f t="shared" si="2"/>
        <v>0</v>
      </c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50"/>
      <c r="B396" s="47"/>
      <c r="C396" s="52"/>
      <c r="D396" s="52"/>
      <c r="E396" s="49"/>
      <c r="F396" s="115"/>
      <c r="G396" s="120"/>
      <c r="H396" s="49"/>
      <c r="I396" s="49"/>
      <c r="J396" s="123"/>
      <c r="K396" s="14"/>
      <c r="L396" s="64">
        <f t="shared" si="2"/>
        <v>0</v>
      </c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50"/>
      <c r="B397" s="47"/>
      <c r="C397" s="52"/>
      <c r="D397" s="52"/>
      <c r="E397" s="49"/>
      <c r="F397" s="115"/>
      <c r="G397" s="120"/>
      <c r="H397" s="49"/>
      <c r="I397" s="49"/>
      <c r="J397" s="123"/>
      <c r="K397" s="14"/>
      <c r="L397" s="64">
        <f t="shared" si="2"/>
        <v>0</v>
      </c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50"/>
      <c r="B398" s="47"/>
      <c r="C398" s="52"/>
      <c r="D398" s="52"/>
      <c r="E398" s="49"/>
      <c r="F398" s="115"/>
      <c r="G398" s="120"/>
      <c r="H398" s="49"/>
      <c r="I398" s="49"/>
      <c r="J398" s="123"/>
      <c r="K398" s="14"/>
      <c r="L398" s="64">
        <f t="shared" si="2"/>
        <v>0</v>
      </c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50"/>
      <c r="B399" s="47"/>
      <c r="C399" s="52"/>
      <c r="D399" s="52"/>
      <c r="E399" s="49"/>
      <c r="F399" s="115"/>
      <c r="G399" s="120"/>
      <c r="H399" s="49"/>
      <c r="I399" s="49"/>
      <c r="J399" s="123"/>
      <c r="K399" s="14"/>
      <c r="L399" s="64">
        <f t="shared" si="2"/>
        <v>0</v>
      </c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50"/>
      <c r="B400" s="47"/>
      <c r="C400" s="52"/>
      <c r="D400" s="52"/>
      <c r="E400" s="49"/>
      <c r="F400" s="115"/>
      <c r="G400" s="120"/>
      <c r="H400" s="49"/>
      <c r="I400" s="49"/>
      <c r="J400" s="123"/>
      <c r="K400" s="14"/>
      <c r="L400" s="64">
        <f t="shared" si="2"/>
        <v>0</v>
      </c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50"/>
      <c r="B401" s="47"/>
      <c r="C401" s="52"/>
      <c r="D401" s="52"/>
      <c r="E401" s="49"/>
      <c r="F401" s="115"/>
      <c r="G401" s="120"/>
      <c r="H401" s="49"/>
      <c r="I401" s="49"/>
      <c r="J401" s="123"/>
      <c r="K401" s="14"/>
      <c r="L401" s="64">
        <f t="shared" si="2"/>
        <v>0</v>
      </c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50"/>
      <c r="B402" s="47"/>
      <c r="C402" s="52"/>
      <c r="D402" s="52"/>
      <c r="E402" s="49"/>
      <c r="F402" s="115"/>
      <c r="G402" s="120"/>
      <c r="H402" s="49"/>
      <c r="I402" s="49"/>
      <c r="J402" s="123"/>
      <c r="K402" s="14"/>
      <c r="L402" s="64">
        <f t="shared" si="2"/>
        <v>0</v>
      </c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50"/>
      <c r="B403" s="47"/>
      <c r="C403" s="52"/>
      <c r="D403" s="52"/>
      <c r="E403" s="49"/>
      <c r="F403" s="115"/>
      <c r="G403" s="120"/>
      <c r="H403" s="49"/>
      <c r="I403" s="49"/>
      <c r="J403" s="123"/>
      <c r="K403" s="14"/>
      <c r="L403" s="64">
        <f t="shared" si="2"/>
        <v>0</v>
      </c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50"/>
      <c r="B404" s="47"/>
      <c r="C404" s="52"/>
      <c r="D404" s="52"/>
      <c r="E404" s="49"/>
      <c r="F404" s="115"/>
      <c r="G404" s="120"/>
      <c r="H404" s="49"/>
      <c r="I404" s="49"/>
      <c r="J404" s="123"/>
      <c r="K404" s="14"/>
      <c r="L404" s="64">
        <f t="shared" si="2"/>
        <v>0</v>
      </c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50"/>
      <c r="B405" s="47"/>
      <c r="C405" s="52"/>
      <c r="D405" s="52"/>
      <c r="E405" s="49"/>
      <c r="F405" s="115"/>
      <c r="G405" s="120"/>
      <c r="H405" s="49"/>
      <c r="I405" s="49"/>
      <c r="J405" s="123"/>
      <c r="K405" s="14"/>
      <c r="L405" s="64">
        <f t="shared" si="2"/>
        <v>0</v>
      </c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50"/>
      <c r="B406" s="47"/>
      <c r="C406" s="52"/>
      <c r="D406" s="52"/>
      <c r="E406" s="49"/>
      <c r="F406" s="115"/>
      <c r="G406" s="120"/>
      <c r="H406" s="49"/>
      <c r="I406" s="49"/>
      <c r="J406" s="123"/>
      <c r="K406" s="14"/>
      <c r="L406" s="64">
        <f t="shared" si="2"/>
        <v>0</v>
      </c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50"/>
      <c r="B407" s="47"/>
      <c r="C407" s="52"/>
      <c r="D407" s="52"/>
      <c r="E407" s="49"/>
      <c r="F407" s="115"/>
      <c r="G407" s="120"/>
      <c r="H407" s="49"/>
      <c r="I407" s="49"/>
      <c r="J407" s="123"/>
      <c r="K407" s="14"/>
      <c r="L407" s="64">
        <f t="shared" si="2"/>
        <v>0</v>
      </c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50"/>
      <c r="B408" s="47"/>
      <c r="C408" s="52"/>
      <c r="D408" s="52"/>
      <c r="E408" s="49"/>
      <c r="F408" s="115"/>
      <c r="G408" s="120"/>
      <c r="H408" s="49"/>
      <c r="I408" s="49"/>
      <c r="J408" s="123"/>
      <c r="K408" s="14"/>
      <c r="L408" s="64">
        <f t="shared" si="2"/>
        <v>0</v>
      </c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50"/>
      <c r="B409" s="47"/>
      <c r="C409" s="52"/>
      <c r="D409" s="52"/>
      <c r="E409" s="49"/>
      <c r="F409" s="115"/>
      <c r="G409" s="120"/>
      <c r="H409" s="49"/>
      <c r="I409" s="49"/>
      <c r="J409" s="123"/>
      <c r="K409" s="14"/>
      <c r="L409" s="64">
        <f t="shared" si="2"/>
        <v>0</v>
      </c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50"/>
      <c r="B410" s="47"/>
      <c r="C410" s="52"/>
      <c r="D410" s="52"/>
      <c r="E410" s="49"/>
      <c r="F410" s="115"/>
      <c r="G410" s="120"/>
      <c r="H410" s="49"/>
      <c r="I410" s="49"/>
      <c r="J410" s="123"/>
      <c r="K410" s="14"/>
      <c r="L410" s="64">
        <f t="shared" si="2"/>
        <v>0</v>
      </c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50"/>
      <c r="B411" s="47"/>
      <c r="C411" s="52"/>
      <c r="D411" s="52"/>
      <c r="E411" s="49"/>
      <c r="F411" s="115"/>
      <c r="G411" s="120"/>
      <c r="H411" s="49"/>
      <c r="I411" s="49"/>
      <c r="J411" s="123"/>
      <c r="K411" s="14"/>
      <c r="L411" s="64">
        <f t="shared" si="2"/>
        <v>0</v>
      </c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50"/>
      <c r="B412" s="47"/>
      <c r="C412" s="52"/>
      <c r="D412" s="52"/>
      <c r="E412" s="49"/>
      <c r="F412" s="115"/>
      <c r="G412" s="120"/>
      <c r="H412" s="49"/>
      <c r="I412" s="49"/>
      <c r="J412" s="123"/>
      <c r="K412" s="14"/>
      <c r="L412" s="64">
        <f t="shared" si="2"/>
        <v>0</v>
      </c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50"/>
      <c r="B413" s="47"/>
      <c r="C413" s="52"/>
      <c r="D413" s="52"/>
      <c r="E413" s="49"/>
      <c r="F413" s="115"/>
      <c r="G413" s="120"/>
      <c r="H413" s="49"/>
      <c r="I413" s="49"/>
      <c r="J413" s="123"/>
      <c r="K413" s="14"/>
      <c r="L413" s="64">
        <f t="shared" si="2"/>
        <v>0</v>
      </c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50"/>
      <c r="B414" s="47"/>
      <c r="C414" s="52"/>
      <c r="D414" s="52"/>
      <c r="E414" s="49"/>
      <c r="F414" s="115"/>
      <c r="G414" s="120"/>
      <c r="H414" s="49"/>
      <c r="I414" s="49"/>
      <c r="J414" s="123"/>
      <c r="K414" s="14"/>
      <c r="L414" s="64">
        <f t="shared" si="2"/>
        <v>0</v>
      </c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50"/>
      <c r="B415" s="47"/>
      <c r="C415" s="52"/>
      <c r="D415" s="52"/>
      <c r="E415" s="49"/>
      <c r="F415" s="115"/>
      <c r="G415" s="120"/>
      <c r="H415" s="49"/>
      <c r="I415" s="49"/>
      <c r="J415" s="123"/>
      <c r="K415" s="14"/>
      <c r="L415" s="64">
        <f t="shared" si="2"/>
        <v>0</v>
      </c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50"/>
      <c r="B416" s="47"/>
      <c r="C416" s="52"/>
      <c r="D416" s="52"/>
      <c r="E416" s="49"/>
      <c r="F416" s="115"/>
      <c r="G416" s="120"/>
      <c r="H416" s="49"/>
      <c r="I416" s="49"/>
      <c r="J416" s="123"/>
      <c r="K416" s="14"/>
      <c r="L416" s="64">
        <f t="shared" si="2"/>
        <v>0</v>
      </c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50"/>
      <c r="B417" s="47"/>
      <c r="C417" s="52"/>
      <c r="D417" s="52"/>
      <c r="E417" s="49"/>
      <c r="F417" s="115"/>
      <c r="G417" s="120"/>
      <c r="H417" s="49"/>
      <c r="I417" s="49"/>
      <c r="J417" s="123"/>
      <c r="K417" s="14"/>
      <c r="L417" s="64">
        <f t="shared" si="2"/>
        <v>0</v>
      </c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50"/>
      <c r="B418" s="47"/>
      <c r="C418" s="52"/>
      <c r="D418" s="52"/>
      <c r="E418" s="49"/>
      <c r="F418" s="115"/>
      <c r="G418" s="120"/>
      <c r="H418" s="49"/>
      <c r="I418" s="49"/>
      <c r="J418" s="123"/>
      <c r="K418" s="14"/>
      <c r="L418" s="64">
        <f t="shared" si="2"/>
        <v>0</v>
      </c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50"/>
      <c r="B419" s="47"/>
      <c r="C419" s="52"/>
      <c r="D419" s="52"/>
      <c r="E419" s="49"/>
      <c r="F419" s="115"/>
      <c r="G419" s="120"/>
      <c r="H419" s="49"/>
      <c r="I419" s="49"/>
      <c r="J419" s="123"/>
      <c r="K419" s="14"/>
      <c r="L419" s="64">
        <f t="shared" si="2"/>
        <v>0</v>
      </c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50"/>
      <c r="B420" s="47"/>
      <c r="C420" s="52"/>
      <c r="D420" s="52"/>
      <c r="E420" s="49"/>
      <c r="F420" s="115"/>
      <c r="G420" s="120"/>
      <c r="H420" s="49"/>
      <c r="I420" s="49"/>
      <c r="J420" s="123"/>
      <c r="K420" s="14"/>
      <c r="L420" s="64">
        <f t="shared" si="2"/>
        <v>0</v>
      </c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50"/>
      <c r="B421" s="47"/>
      <c r="C421" s="52"/>
      <c r="D421" s="52"/>
      <c r="E421" s="49"/>
      <c r="F421" s="115"/>
      <c r="G421" s="120"/>
      <c r="H421" s="49"/>
      <c r="I421" s="49"/>
      <c r="J421" s="123"/>
      <c r="K421" s="14"/>
      <c r="L421" s="64">
        <f t="shared" si="2"/>
        <v>0</v>
      </c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50"/>
      <c r="B422" s="47"/>
      <c r="C422" s="52"/>
      <c r="D422" s="52"/>
      <c r="E422" s="49"/>
      <c r="F422" s="115"/>
      <c r="G422" s="120"/>
      <c r="H422" s="49"/>
      <c r="I422" s="49"/>
      <c r="J422" s="123"/>
      <c r="K422" s="14"/>
      <c r="L422" s="64">
        <f t="shared" si="2"/>
        <v>0</v>
      </c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50"/>
      <c r="B423" s="47"/>
      <c r="C423" s="52"/>
      <c r="D423" s="52"/>
      <c r="E423" s="49"/>
      <c r="F423" s="115"/>
      <c r="G423" s="120"/>
      <c r="H423" s="49"/>
      <c r="I423" s="49"/>
      <c r="J423" s="123"/>
      <c r="K423" s="14"/>
      <c r="L423" s="64">
        <f t="shared" si="2"/>
        <v>0</v>
      </c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50"/>
      <c r="B424" s="47"/>
      <c r="C424" s="52"/>
      <c r="D424" s="52"/>
      <c r="E424" s="49"/>
      <c r="F424" s="115"/>
      <c r="G424" s="120"/>
      <c r="H424" s="49"/>
      <c r="I424" s="49"/>
      <c r="J424" s="123"/>
      <c r="K424" s="14"/>
      <c r="L424" s="64">
        <f t="shared" si="2"/>
        <v>0</v>
      </c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50"/>
      <c r="B425" s="47"/>
      <c r="C425" s="52"/>
      <c r="D425" s="52"/>
      <c r="E425" s="49"/>
      <c r="F425" s="115"/>
      <c r="G425" s="120"/>
      <c r="H425" s="49"/>
      <c r="I425" s="49"/>
      <c r="J425" s="123"/>
      <c r="K425" s="14"/>
      <c r="L425" s="64">
        <f t="shared" si="2"/>
        <v>0</v>
      </c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50"/>
      <c r="B426" s="47"/>
      <c r="C426" s="52"/>
      <c r="D426" s="52"/>
      <c r="E426" s="49"/>
      <c r="F426" s="115"/>
      <c r="G426" s="120"/>
      <c r="H426" s="49"/>
      <c r="I426" s="49"/>
      <c r="J426" s="123"/>
      <c r="K426" s="14"/>
      <c r="L426" s="64">
        <f t="shared" si="2"/>
        <v>0</v>
      </c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50"/>
      <c r="B427" s="47"/>
      <c r="C427" s="52"/>
      <c r="D427" s="52"/>
      <c r="E427" s="49"/>
      <c r="F427" s="115"/>
      <c r="G427" s="120"/>
      <c r="H427" s="49"/>
      <c r="I427" s="49"/>
      <c r="J427" s="123"/>
      <c r="K427" s="14"/>
      <c r="L427" s="64">
        <f t="shared" si="2"/>
        <v>0</v>
      </c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50"/>
      <c r="B428" s="47"/>
      <c r="C428" s="52"/>
      <c r="D428" s="52"/>
      <c r="E428" s="49"/>
      <c r="F428" s="115"/>
      <c r="G428" s="120"/>
      <c r="H428" s="49"/>
      <c r="I428" s="49"/>
      <c r="J428" s="123"/>
      <c r="K428" s="14"/>
      <c r="L428" s="64">
        <f t="shared" si="2"/>
        <v>0</v>
      </c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50"/>
      <c r="B429" s="47"/>
      <c r="C429" s="52"/>
      <c r="D429" s="52"/>
      <c r="E429" s="49"/>
      <c r="F429" s="115"/>
      <c r="G429" s="120"/>
      <c r="H429" s="49"/>
      <c r="I429" s="49"/>
      <c r="J429" s="123"/>
      <c r="K429" s="14"/>
      <c r="L429" s="64">
        <f t="shared" si="2"/>
        <v>0</v>
      </c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50"/>
      <c r="B430" s="47"/>
      <c r="C430" s="52"/>
      <c r="D430" s="52"/>
      <c r="E430" s="49"/>
      <c r="F430" s="115"/>
      <c r="G430" s="120"/>
      <c r="H430" s="49"/>
      <c r="I430" s="49"/>
      <c r="J430" s="123"/>
      <c r="K430" s="14"/>
      <c r="L430" s="64">
        <f t="shared" si="2"/>
        <v>0</v>
      </c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50"/>
      <c r="B431" s="47"/>
      <c r="C431" s="52"/>
      <c r="D431" s="52"/>
      <c r="E431" s="49"/>
      <c r="F431" s="115"/>
      <c r="G431" s="120"/>
      <c r="H431" s="49"/>
      <c r="I431" s="49"/>
      <c r="J431" s="123"/>
      <c r="K431" s="14"/>
      <c r="L431" s="64">
        <f t="shared" si="2"/>
        <v>0</v>
      </c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50"/>
      <c r="B432" s="47"/>
      <c r="C432" s="52"/>
      <c r="D432" s="52"/>
      <c r="E432" s="49"/>
      <c r="F432" s="115"/>
      <c r="G432" s="120"/>
      <c r="H432" s="49"/>
      <c r="I432" s="49"/>
      <c r="J432" s="123"/>
      <c r="K432" s="14"/>
      <c r="L432" s="64">
        <f t="shared" si="2"/>
        <v>0</v>
      </c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50"/>
      <c r="B433" s="47"/>
      <c r="C433" s="52"/>
      <c r="D433" s="52"/>
      <c r="E433" s="49"/>
      <c r="F433" s="115"/>
      <c r="G433" s="120"/>
      <c r="H433" s="49"/>
      <c r="I433" s="49"/>
      <c r="J433" s="123"/>
      <c r="K433" s="14"/>
      <c r="L433" s="64">
        <f t="shared" si="2"/>
        <v>0</v>
      </c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50"/>
      <c r="B434" s="47"/>
      <c r="C434" s="52"/>
      <c r="D434" s="52"/>
      <c r="E434" s="49"/>
      <c r="F434" s="115"/>
      <c r="G434" s="120"/>
      <c r="H434" s="49"/>
      <c r="I434" s="49"/>
      <c r="J434" s="123"/>
      <c r="K434" s="14"/>
      <c r="L434" s="64">
        <f t="shared" si="2"/>
        <v>0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50"/>
      <c r="B435" s="47"/>
      <c r="C435" s="52"/>
      <c r="D435" s="52"/>
      <c r="E435" s="49"/>
      <c r="F435" s="115"/>
      <c r="G435" s="120"/>
      <c r="H435" s="49"/>
      <c r="I435" s="49"/>
      <c r="J435" s="123"/>
      <c r="K435" s="14"/>
      <c r="L435" s="64">
        <f t="shared" si="2"/>
        <v>0</v>
      </c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50"/>
      <c r="B436" s="47"/>
      <c r="C436" s="52"/>
      <c r="D436" s="52"/>
      <c r="E436" s="49"/>
      <c r="F436" s="115"/>
      <c r="G436" s="120"/>
      <c r="H436" s="49"/>
      <c r="I436" s="49"/>
      <c r="J436" s="123"/>
      <c r="K436" s="14"/>
      <c r="L436" s="64">
        <f t="shared" si="2"/>
        <v>0</v>
      </c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50"/>
      <c r="B437" s="47"/>
      <c r="C437" s="52"/>
      <c r="D437" s="52"/>
      <c r="E437" s="49"/>
      <c r="F437" s="115"/>
      <c r="G437" s="120"/>
      <c r="H437" s="49"/>
      <c r="I437" s="49"/>
      <c r="J437" s="123"/>
      <c r="K437" s="14"/>
      <c r="L437" s="64">
        <f t="shared" si="2"/>
        <v>0</v>
      </c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50"/>
      <c r="B438" s="47"/>
      <c r="C438" s="52"/>
      <c r="D438" s="52"/>
      <c r="E438" s="49"/>
      <c r="F438" s="115"/>
      <c r="G438" s="120"/>
      <c r="H438" s="49"/>
      <c r="I438" s="49"/>
      <c r="J438" s="123"/>
      <c r="K438" s="14"/>
      <c r="L438" s="64">
        <f t="shared" si="2"/>
        <v>0</v>
      </c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50"/>
      <c r="B439" s="47"/>
      <c r="C439" s="52"/>
      <c r="D439" s="52"/>
      <c r="E439" s="49"/>
      <c r="F439" s="115"/>
      <c r="G439" s="120"/>
      <c r="H439" s="49"/>
      <c r="I439" s="49"/>
      <c r="J439" s="123"/>
      <c r="K439" s="14"/>
      <c r="L439" s="64">
        <f t="shared" si="2"/>
        <v>0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50"/>
      <c r="B440" s="47"/>
      <c r="C440" s="52"/>
      <c r="D440" s="52"/>
      <c r="E440" s="49"/>
      <c r="F440" s="115"/>
      <c r="G440" s="120"/>
      <c r="H440" s="49"/>
      <c r="I440" s="49"/>
      <c r="J440" s="123"/>
      <c r="K440" s="14"/>
      <c r="L440" s="64">
        <f t="shared" si="2"/>
        <v>0</v>
      </c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50"/>
      <c r="B441" s="47"/>
      <c r="C441" s="52"/>
      <c r="D441" s="52"/>
      <c r="E441" s="49"/>
      <c r="F441" s="115"/>
      <c r="G441" s="120"/>
      <c r="H441" s="49"/>
      <c r="I441" s="49"/>
      <c r="J441" s="123"/>
      <c r="K441" s="14"/>
      <c r="L441" s="64">
        <f t="shared" si="2"/>
        <v>0</v>
      </c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50"/>
      <c r="B442" s="47"/>
      <c r="C442" s="52"/>
      <c r="D442" s="52"/>
      <c r="E442" s="49"/>
      <c r="F442" s="115"/>
      <c r="G442" s="120"/>
      <c r="H442" s="49"/>
      <c r="I442" s="49"/>
      <c r="J442" s="123"/>
      <c r="K442" s="14"/>
      <c r="L442" s="64">
        <f t="shared" si="2"/>
        <v>0</v>
      </c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50"/>
      <c r="B443" s="47"/>
      <c r="C443" s="52"/>
      <c r="D443" s="52"/>
      <c r="E443" s="49"/>
      <c r="F443" s="115"/>
      <c r="G443" s="120"/>
      <c r="H443" s="49"/>
      <c r="I443" s="49"/>
      <c r="J443" s="123"/>
      <c r="K443" s="14"/>
      <c r="L443" s="64">
        <f t="shared" si="2"/>
        <v>0</v>
      </c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50"/>
      <c r="B444" s="47"/>
      <c r="C444" s="52"/>
      <c r="D444" s="52"/>
      <c r="E444" s="49"/>
      <c r="F444" s="115"/>
      <c r="G444" s="120"/>
      <c r="H444" s="49"/>
      <c r="I444" s="49"/>
      <c r="J444" s="123"/>
      <c r="K444" s="14"/>
      <c r="L444" s="64">
        <f t="shared" si="2"/>
        <v>0</v>
      </c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50"/>
      <c r="B445" s="47"/>
      <c r="C445" s="52"/>
      <c r="D445" s="52"/>
      <c r="E445" s="49"/>
      <c r="F445" s="115"/>
      <c r="G445" s="120"/>
      <c r="H445" s="49"/>
      <c r="I445" s="49"/>
      <c r="J445" s="123"/>
      <c r="K445" s="14"/>
      <c r="L445" s="64">
        <f t="shared" si="2"/>
        <v>0</v>
      </c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50"/>
      <c r="B446" s="47"/>
      <c r="C446" s="52"/>
      <c r="D446" s="52"/>
      <c r="E446" s="49"/>
      <c r="F446" s="115"/>
      <c r="G446" s="120"/>
      <c r="H446" s="49"/>
      <c r="I446" s="49"/>
      <c r="J446" s="123"/>
      <c r="K446" s="14"/>
      <c r="L446" s="64">
        <f t="shared" si="2"/>
        <v>0</v>
      </c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50"/>
      <c r="B447" s="47"/>
      <c r="C447" s="52"/>
      <c r="D447" s="52"/>
      <c r="E447" s="49"/>
      <c r="F447" s="115"/>
      <c r="G447" s="120"/>
      <c r="H447" s="49"/>
      <c r="I447" s="49"/>
      <c r="J447" s="123"/>
      <c r="K447" s="14"/>
      <c r="L447" s="64">
        <f t="shared" si="2"/>
        <v>0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50"/>
      <c r="B448" s="47"/>
      <c r="C448" s="52"/>
      <c r="D448" s="52"/>
      <c r="E448" s="49"/>
      <c r="F448" s="115"/>
      <c r="G448" s="120"/>
      <c r="H448" s="49"/>
      <c r="I448" s="49"/>
      <c r="J448" s="123"/>
      <c r="K448" s="14"/>
      <c r="L448" s="64">
        <f t="shared" si="2"/>
        <v>0</v>
      </c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50"/>
      <c r="B449" s="47"/>
      <c r="C449" s="52"/>
      <c r="D449" s="52"/>
      <c r="E449" s="49"/>
      <c r="F449" s="115"/>
      <c r="G449" s="120"/>
      <c r="H449" s="49"/>
      <c r="I449" s="49"/>
      <c r="J449" s="123"/>
      <c r="K449" s="14"/>
      <c r="L449" s="64">
        <f t="shared" si="2"/>
        <v>0</v>
      </c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50"/>
      <c r="B450" s="47"/>
      <c r="C450" s="52"/>
      <c r="D450" s="52"/>
      <c r="E450" s="49"/>
      <c r="F450" s="115"/>
      <c r="G450" s="120"/>
      <c r="H450" s="49"/>
      <c r="I450" s="49"/>
      <c r="J450" s="123"/>
      <c r="K450" s="14"/>
      <c r="L450" s="64">
        <f t="shared" si="2"/>
        <v>0</v>
      </c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50"/>
      <c r="B451" s="47"/>
      <c r="C451" s="52"/>
      <c r="D451" s="52"/>
      <c r="E451" s="49"/>
      <c r="F451" s="115"/>
      <c r="G451" s="120"/>
      <c r="H451" s="49"/>
      <c r="I451" s="49"/>
      <c r="J451" s="123"/>
      <c r="K451" s="14"/>
      <c r="L451" s="64">
        <f t="shared" si="2"/>
        <v>0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50"/>
      <c r="B452" s="47"/>
      <c r="C452" s="52"/>
      <c r="D452" s="52"/>
      <c r="E452" s="49"/>
      <c r="F452" s="115"/>
      <c r="G452" s="120"/>
      <c r="H452" s="49"/>
      <c r="I452" s="49"/>
      <c r="J452" s="123"/>
      <c r="K452" s="14"/>
      <c r="L452" s="64">
        <f t="shared" si="2"/>
        <v>0</v>
      </c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50"/>
      <c r="B453" s="47"/>
      <c r="C453" s="52"/>
      <c r="D453" s="52"/>
      <c r="E453" s="49"/>
      <c r="F453" s="115"/>
      <c r="G453" s="120"/>
      <c r="H453" s="49"/>
      <c r="I453" s="49"/>
      <c r="J453" s="123"/>
      <c r="K453" s="14"/>
      <c r="L453" s="64">
        <f t="shared" si="2"/>
        <v>0</v>
      </c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50"/>
      <c r="B454" s="47"/>
      <c r="C454" s="52"/>
      <c r="D454" s="52"/>
      <c r="E454" s="49"/>
      <c r="F454" s="115"/>
      <c r="G454" s="120"/>
      <c r="H454" s="49"/>
      <c r="I454" s="49"/>
      <c r="J454" s="123"/>
      <c r="K454" s="14"/>
      <c r="L454" s="64">
        <f t="shared" si="2"/>
        <v>0</v>
      </c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50"/>
      <c r="B455" s="47"/>
      <c r="C455" s="52"/>
      <c r="D455" s="52"/>
      <c r="E455" s="49"/>
      <c r="F455" s="115"/>
      <c r="G455" s="120"/>
      <c r="H455" s="49"/>
      <c r="I455" s="49"/>
      <c r="J455" s="123"/>
      <c r="K455" s="14"/>
      <c r="L455" s="64">
        <f t="shared" si="2"/>
        <v>0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50"/>
      <c r="B456" s="47"/>
      <c r="C456" s="52"/>
      <c r="D456" s="52"/>
      <c r="E456" s="49"/>
      <c r="F456" s="115"/>
      <c r="G456" s="120"/>
      <c r="H456" s="49"/>
      <c r="I456" s="49"/>
      <c r="J456" s="123"/>
      <c r="K456" s="14"/>
      <c r="L456" s="64">
        <f t="shared" si="2"/>
        <v>0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50"/>
      <c r="B457" s="47"/>
      <c r="C457" s="52"/>
      <c r="D457" s="52"/>
      <c r="E457" s="49"/>
      <c r="F457" s="115"/>
      <c r="G457" s="120"/>
      <c r="H457" s="49"/>
      <c r="I457" s="49"/>
      <c r="J457" s="123"/>
      <c r="K457" s="14"/>
      <c r="L457" s="64">
        <f t="shared" si="2"/>
        <v>0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50"/>
      <c r="B458" s="47"/>
      <c r="C458" s="52"/>
      <c r="D458" s="52"/>
      <c r="E458" s="49"/>
      <c r="F458" s="115"/>
      <c r="G458" s="120"/>
      <c r="H458" s="49"/>
      <c r="I458" s="49"/>
      <c r="J458" s="123"/>
      <c r="K458" s="14"/>
      <c r="L458" s="64">
        <f t="shared" si="2"/>
        <v>0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50"/>
      <c r="B459" s="47"/>
      <c r="C459" s="52"/>
      <c r="D459" s="52"/>
      <c r="E459" s="49"/>
      <c r="F459" s="115"/>
      <c r="G459" s="120"/>
      <c r="H459" s="49"/>
      <c r="I459" s="49"/>
      <c r="J459" s="123"/>
      <c r="K459" s="14"/>
      <c r="L459" s="64">
        <f t="shared" si="2"/>
        <v>0</v>
      </c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50"/>
      <c r="B460" s="47"/>
      <c r="C460" s="52"/>
      <c r="D460" s="52"/>
      <c r="E460" s="49"/>
      <c r="F460" s="115"/>
      <c r="G460" s="120"/>
      <c r="H460" s="49"/>
      <c r="I460" s="49"/>
      <c r="J460" s="123"/>
      <c r="K460" s="14"/>
      <c r="L460" s="64">
        <f t="shared" si="2"/>
        <v>0</v>
      </c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50"/>
      <c r="B461" s="47"/>
      <c r="C461" s="52"/>
      <c r="D461" s="52"/>
      <c r="E461" s="49"/>
      <c r="F461" s="115"/>
      <c r="G461" s="120"/>
      <c r="H461" s="49"/>
      <c r="I461" s="49"/>
      <c r="J461" s="123"/>
      <c r="K461" s="14"/>
      <c r="L461" s="64">
        <f t="shared" si="2"/>
        <v>0</v>
      </c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50"/>
      <c r="B462" s="47"/>
      <c r="C462" s="52"/>
      <c r="D462" s="52"/>
      <c r="E462" s="49"/>
      <c r="F462" s="115"/>
      <c r="G462" s="120"/>
      <c r="H462" s="49"/>
      <c r="I462" s="49"/>
      <c r="J462" s="123"/>
      <c r="K462" s="14"/>
      <c r="L462" s="64">
        <f t="shared" si="2"/>
        <v>0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50"/>
      <c r="B463" s="47"/>
      <c r="C463" s="52"/>
      <c r="D463" s="52"/>
      <c r="E463" s="49"/>
      <c r="F463" s="115"/>
      <c r="G463" s="120"/>
      <c r="H463" s="49"/>
      <c r="I463" s="49"/>
      <c r="J463" s="123"/>
      <c r="K463" s="14"/>
      <c r="L463" s="64">
        <f t="shared" si="2"/>
        <v>0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50"/>
      <c r="B464" s="47"/>
      <c r="C464" s="52"/>
      <c r="D464" s="52"/>
      <c r="E464" s="49"/>
      <c r="F464" s="115"/>
      <c r="G464" s="120"/>
      <c r="H464" s="49"/>
      <c r="I464" s="49"/>
      <c r="J464" s="123"/>
      <c r="K464" s="14"/>
      <c r="L464" s="64">
        <f t="shared" si="2"/>
        <v>0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50"/>
      <c r="B465" s="47"/>
      <c r="C465" s="52"/>
      <c r="D465" s="52"/>
      <c r="E465" s="49"/>
      <c r="F465" s="115"/>
      <c r="G465" s="120"/>
      <c r="H465" s="49"/>
      <c r="I465" s="49"/>
      <c r="J465" s="123"/>
      <c r="K465" s="14"/>
      <c r="L465" s="64">
        <f t="shared" si="2"/>
        <v>0</v>
      </c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50"/>
      <c r="B466" s="47"/>
      <c r="C466" s="52"/>
      <c r="D466" s="52"/>
      <c r="E466" s="49"/>
      <c r="F466" s="115"/>
      <c r="G466" s="120"/>
      <c r="H466" s="49"/>
      <c r="I466" s="49"/>
      <c r="J466" s="123"/>
      <c r="K466" s="14"/>
      <c r="L466" s="64">
        <f t="shared" si="2"/>
        <v>0</v>
      </c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50"/>
      <c r="B467" s="47"/>
      <c r="C467" s="52"/>
      <c r="D467" s="52"/>
      <c r="E467" s="49"/>
      <c r="F467" s="115"/>
      <c r="G467" s="120"/>
      <c r="H467" s="49"/>
      <c r="I467" s="49"/>
      <c r="J467" s="123"/>
      <c r="K467" s="14"/>
      <c r="L467" s="64">
        <f t="shared" si="2"/>
        <v>0</v>
      </c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50"/>
      <c r="B468" s="47"/>
      <c r="C468" s="52"/>
      <c r="D468" s="52"/>
      <c r="E468" s="49"/>
      <c r="F468" s="115"/>
      <c r="G468" s="120"/>
      <c r="H468" s="49"/>
      <c r="I468" s="49"/>
      <c r="J468" s="123"/>
      <c r="K468" s="14"/>
      <c r="L468" s="64">
        <f t="shared" si="2"/>
        <v>0</v>
      </c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50"/>
      <c r="B469" s="47"/>
      <c r="C469" s="52"/>
      <c r="D469" s="52"/>
      <c r="E469" s="49"/>
      <c r="F469" s="115"/>
      <c r="G469" s="120"/>
      <c r="H469" s="49"/>
      <c r="I469" s="49"/>
      <c r="J469" s="123"/>
      <c r="K469" s="14"/>
      <c r="L469" s="64">
        <f t="shared" si="2"/>
        <v>0</v>
      </c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50"/>
      <c r="B470" s="47"/>
      <c r="C470" s="52"/>
      <c r="D470" s="52"/>
      <c r="E470" s="49"/>
      <c r="F470" s="115"/>
      <c r="G470" s="120"/>
      <c r="H470" s="49"/>
      <c r="I470" s="49"/>
      <c r="J470" s="123"/>
      <c r="K470" s="14"/>
      <c r="L470" s="64">
        <f t="shared" si="2"/>
        <v>0</v>
      </c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50"/>
      <c r="B471" s="47"/>
      <c r="C471" s="52"/>
      <c r="D471" s="52"/>
      <c r="E471" s="49"/>
      <c r="F471" s="115"/>
      <c r="G471" s="120"/>
      <c r="H471" s="49"/>
      <c r="I471" s="49"/>
      <c r="J471" s="123"/>
      <c r="K471" s="14"/>
      <c r="L471" s="64">
        <f t="shared" si="2"/>
        <v>0</v>
      </c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50"/>
      <c r="B472" s="47"/>
      <c r="C472" s="52"/>
      <c r="D472" s="52"/>
      <c r="E472" s="49"/>
      <c r="F472" s="115"/>
      <c r="G472" s="120"/>
      <c r="H472" s="49"/>
      <c r="I472" s="49"/>
      <c r="J472" s="123"/>
      <c r="K472" s="14"/>
      <c r="L472" s="64">
        <f t="shared" si="2"/>
        <v>0</v>
      </c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50"/>
      <c r="B473" s="47"/>
      <c r="C473" s="52"/>
      <c r="D473" s="52"/>
      <c r="E473" s="49"/>
      <c r="F473" s="115"/>
      <c r="G473" s="120"/>
      <c r="H473" s="49"/>
      <c r="I473" s="49"/>
      <c r="J473" s="123"/>
      <c r="K473" s="14"/>
      <c r="L473" s="64">
        <f t="shared" si="2"/>
        <v>0</v>
      </c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50"/>
      <c r="B474" s="47"/>
      <c r="C474" s="52"/>
      <c r="D474" s="52"/>
      <c r="E474" s="49"/>
      <c r="F474" s="115"/>
      <c r="G474" s="120"/>
      <c r="H474" s="49"/>
      <c r="I474" s="49"/>
      <c r="J474" s="123"/>
      <c r="K474" s="14"/>
      <c r="L474" s="64">
        <f t="shared" si="2"/>
        <v>0</v>
      </c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50"/>
      <c r="B475" s="47"/>
      <c r="C475" s="52"/>
      <c r="D475" s="52"/>
      <c r="E475" s="49"/>
      <c r="F475" s="115"/>
      <c r="G475" s="120"/>
      <c r="H475" s="49"/>
      <c r="I475" s="49"/>
      <c r="J475" s="123"/>
      <c r="K475" s="14"/>
      <c r="L475" s="64">
        <f t="shared" si="2"/>
        <v>0</v>
      </c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50"/>
      <c r="B476" s="47"/>
      <c r="C476" s="52"/>
      <c r="D476" s="52"/>
      <c r="E476" s="49"/>
      <c r="F476" s="115"/>
      <c r="G476" s="120"/>
      <c r="H476" s="49"/>
      <c r="I476" s="49"/>
      <c r="J476" s="123"/>
      <c r="K476" s="14"/>
      <c r="L476" s="64">
        <f t="shared" si="2"/>
        <v>0</v>
      </c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50"/>
      <c r="B477" s="47"/>
      <c r="C477" s="52"/>
      <c r="D477" s="52"/>
      <c r="E477" s="49"/>
      <c r="F477" s="115"/>
      <c r="G477" s="120"/>
      <c r="H477" s="49"/>
      <c r="I477" s="49"/>
      <c r="J477" s="123"/>
      <c r="K477" s="14"/>
      <c r="L477" s="64">
        <f t="shared" si="2"/>
        <v>0</v>
      </c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50"/>
      <c r="B478" s="47"/>
      <c r="C478" s="52"/>
      <c r="D478" s="52"/>
      <c r="E478" s="49"/>
      <c r="F478" s="115"/>
      <c r="G478" s="120"/>
      <c r="H478" s="49"/>
      <c r="I478" s="49"/>
      <c r="J478" s="123"/>
      <c r="K478" s="14"/>
      <c r="L478" s="64">
        <f t="shared" si="2"/>
        <v>0</v>
      </c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50"/>
      <c r="B479" s="47"/>
      <c r="C479" s="52"/>
      <c r="D479" s="52"/>
      <c r="E479" s="49"/>
      <c r="F479" s="115"/>
      <c r="G479" s="120"/>
      <c r="H479" s="49"/>
      <c r="I479" s="49"/>
      <c r="J479" s="123"/>
      <c r="K479" s="14"/>
      <c r="L479" s="64">
        <f t="shared" si="2"/>
        <v>0</v>
      </c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50"/>
      <c r="B480" s="47"/>
      <c r="C480" s="52"/>
      <c r="D480" s="52"/>
      <c r="E480" s="49"/>
      <c r="F480" s="115"/>
      <c r="G480" s="120"/>
      <c r="H480" s="49"/>
      <c r="I480" s="49"/>
      <c r="J480" s="123"/>
      <c r="K480" s="14"/>
      <c r="L480" s="64">
        <f t="shared" si="2"/>
        <v>0</v>
      </c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50"/>
      <c r="B481" s="47"/>
      <c r="C481" s="52"/>
      <c r="D481" s="52"/>
      <c r="E481" s="49"/>
      <c r="F481" s="115"/>
      <c r="G481" s="120"/>
      <c r="H481" s="49"/>
      <c r="I481" s="49"/>
      <c r="J481" s="123"/>
      <c r="K481" s="14"/>
      <c r="L481" s="64">
        <f t="shared" si="2"/>
        <v>0</v>
      </c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50"/>
      <c r="B482" s="47"/>
      <c r="C482" s="52"/>
      <c r="D482" s="52"/>
      <c r="E482" s="49"/>
      <c r="F482" s="115"/>
      <c r="G482" s="120"/>
      <c r="H482" s="49"/>
      <c r="I482" s="49"/>
      <c r="J482" s="123"/>
      <c r="K482" s="14"/>
      <c r="L482" s="64">
        <f t="shared" si="2"/>
        <v>0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50"/>
      <c r="B483" s="47"/>
      <c r="C483" s="52"/>
      <c r="D483" s="52"/>
      <c r="E483" s="49"/>
      <c r="F483" s="115"/>
      <c r="G483" s="120"/>
      <c r="H483" s="49"/>
      <c r="I483" s="49"/>
      <c r="J483" s="123"/>
      <c r="K483" s="14"/>
      <c r="L483" s="64">
        <f t="shared" si="2"/>
        <v>0</v>
      </c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50"/>
      <c r="B484" s="47"/>
      <c r="C484" s="52"/>
      <c r="D484" s="52"/>
      <c r="E484" s="49"/>
      <c r="F484" s="115"/>
      <c r="G484" s="120"/>
      <c r="H484" s="49"/>
      <c r="I484" s="49"/>
      <c r="J484" s="123"/>
      <c r="K484" s="14"/>
      <c r="L484" s="64">
        <f t="shared" si="2"/>
        <v>0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50"/>
      <c r="B485" s="47"/>
      <c r="C485" s="52"/>
      <c r="D485" s="52"/>
      <c r="E485" s="49"/>
      <c r="F485" s="115"/>
      <c r="G485" s="120"/>
      <c r="H485" s="49"/>
      <c r="I485" s="49"/>
      <c r="J485" s="123"/>
      <c r="K485" s="14"/>
      <c r="L485" s="64">
        <f t="shared" si="2"/>
        <v>0</v>
      </c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50"/>
      <c r="B486" s="47"/>
      <c r="C486" s="52"/>
      <c r="D486" s="52"/>
      <c r="E486" s="49"/>
      <c r="F486" s="115"/>
      <c r="G486" s="120"/>
      <c r="H486" s="49"/>
      <c r="I486" s="49"/>
      <c r="J486" s="123"/>
      <c r="K486" s="14"/>
      <c r="L486" s="64">
        <f t="shared" si="2"/>
        <v>0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50"/>
      <c r="B487" s="47"/>
      <c r="C487" s="52"/>
      <c r="D487" s="52"/>
      <c r="E487" s="49"/>
      <c r="F487" s="115"/>
      <c r="G487" s="120"/>
      <c r="H487" s="49"/>
      <c r="I487" s="49"/>
      <c r="J487" s="123"/>
      <c r="K487" s="14"/>
      <c r="L487" s="64">
        <f t="shared" si="2"/>
        <v>0</v>
      </c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50"/>
      <c r="B488" s="47"/>
      <c r="C488" s="52"/>
      <c r="D488" s="52"/>
      <c r="E488" s="49"/>
      <c r="F488" s="115"/>
      <c r="G488" s="120"/>
      <c r="H488" s="49"/>
      <c r="I488" s="49"/>
      <c r="J488" s="123"/>
      <c r="K488" s="14"/>
      <c r="L488" s="64">
        <f t="shared" si="2"/>
        <v>0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50"/>
      <c r="B489" s="47"/>
      <c r="C489" s="52"/>
      <c r="D489" s="52"/>
      <c r="E489" s="49"/>
      <c r="F489" s="115"/>
      <c r="G489" s="120"/>
      <c r="H489" s="49"/>
      <c r="I489" s="49"/>
      <c r="J489" s="123"/>
      <c r="K489" s="14"/>
      <c r="L489" s="64">
        <f t="shared" si="2"/>
        <v>0</v>
      </c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50"/>
      <c r="B490" s="47"/>
      <c r="C490" s="52"/>
      <c r="D490" s="52"/>
      <c r="E490" s="49"/>
      <c r="F490" s="115"/>
      <c r="G490" s="120"/>
      <c r="H490" s="49"/>
      <c r="I490" s="49"/>
      <c r="J490" s="123"/>
      <c r="K490" s="14"/>
      <c r="L490" s="64">
        <f t="shared" si="2"/>
        <v>0</v>
      </c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50"/>
      <c r="B491" s="47"/>
      <c r="C491" s="52"/>
      <c r="D491" s="52"/>
      <c r="E491" s="49"/>
      <c r="F491" s="115"/>
      <c r="G491" s="120"/>
      <c r="H491" s="49"/>
      <c r="I491" s="49"/>
      <c r="J491" s="123"/>
      <c r="K491" s="14"/>
      <c r="L491" s="64">
        <f t="shared" si="2"/>
        <v>0</v>
      </c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50"/>
      <c r="B492" s="47"/>
      <c r="C492" s="52"/>
      <c r="D492" s="52"/>
      <c r="E492" s="49"/>
      <c r="F492" s="115"/>
      <c r="G492" s="120"/>
      <c r="H492" s="49"/>
      <c r="I492" s="49"/>
      <c r="J492" s="123"/>
      <c r="K492" s="14"/>
      <c r="L492" s="64">
        <f t="shared" si="2"/>
        <v>0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50"/>
      <c r="B493" s="47"/>
      <c r="C493" s="52"/>
      <c r="D493" s="52"/>
      <c r="E493" s="49"/>
      <c r="F493" s="115"/>
      <c r="G493" s="120"/>
      <c r="H493" s="49"/>
      <c r="I493" s="49"/>
      <c r="J493" s="123"/>
      <c r="K493" s="14"/>
      <c r="L493" s="64">
        <f t="shared" si="2"/>
        <v>0</v>
      </c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50"/>
      <c r="B494" s="47"/>
      <c r="C494" s="52"/>
      <c r="D494" s="52"/>
      <c r="E494" s="49"/>
      <c r="F494" s="115"/>
      <c r="G494" s="120"/>
      <c r="H494" s="49"/>
      <c r="I494" s="49"/>
      <c r="J494" s="123"/>
      <c r="K494" s="14"/>
      <c r="L494" s="64">
        <f t="shared" si="2"/>
        <v>0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50"/>
      <c r="B495" s="47"/>
      <c r="C495" s="52"/>
      <c r="D495" s="52"/>
      <c r="E495" s="49"/>
      <c r="F495" s="115"/>
      <c r="G495" s="120"/>
      <c r="H495" s="49"/>
      <c r="I495" s="49"/>
      <c r="J495" s="123"/>
      <c r="K495" s="14"/>
      <c r="L495" s="64">
        <f t="shared" si="2"/>
        <v>0</v>
      </c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50"/>
      <c r="B496" s="47"/>
      <c r="C496" s="52"/>
      <c r="D496" s="52"/>
      <c r="E496" s="49"/>
      <c r="F496" s="115"/>
      <c r="G496" s="120"/>
      <c r="H496" s="49"/>
      <c r="I496" s="49"/>
      <c r="J496" s="123"/>
      <c r="K496" s="14"/>
      <c r="L496" s="64">
        <f t="shared" si="2"/>
        <v>0</v>
      </c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50"/>
      <c r="B497" s="47"/>
      <c r="C497" s="52"/>
      <c r="D497" s="52"/>
      <c r="E497" s="49"/>
      <c r="F497" s="115"/>
      <c r="G497" s="120"/>
      <c r="H497" s="49"/>
      <c r="I497" s="49"/>
      <c r="J497" s="123"/>
      <c r="K497" s="14"/>
      <c r="L497" s="64">
        <f t="shared" si="2"/>
        <v>0</v>
      </c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50"/>
      <c r="B498" s="47"/>
      <c r="C498" s="52"/>
      <c r="D498" s="52"/>
      <c r="E498" s="49"/>
      <c r="F498" s="115"/>
      <c r="G498" s="120"/>
      <c r="H498" s="49"/>
      <c r="I498" s="49"/>
      <c r="J498" s="123"/>
      <c r="K498" s="14"/>
      <c r="L498" s="64">
        <f t="shared" si="2"/>
        <v>0</v>
      </c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50"/>
      <c r="B499" s="47"/>
      <c r="C499" s="52"/>
      <c r="D499" s="52"/>
      <c r="E499" s="49"/>
      <c r="F499" s="115"/>
      <c r="G499" s="120"/>
      <c r="H499" s="49"/>
      <c r="I499" s="49"/>
      <c r="J499" s="123"/>
      <c r="K499" s="14"/>
      <c r="L499" s="64">
        <f t="shared" si="2"/>
        <v>0</v>
      </c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50"/>
      <c r="B500" s="47"/>
      <c r="C500" s="52"/>
      <c r="D500" s="52"/>
      <c r="E500" s="49"/>
      <c r="F500" s="115"/>
      <c r="G500" s="120"/>
      <c r="H500" s="49"/>
      <c r="I500" s="49"/>
      <c r="J500" s="123"/>
      <c r="K500" s="14"/>
      <c r="L500" s="64">
        <f t="shared" si="2"/>
        <v>0</v>
      </c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50"/>
      <c r="B501" s="47"/>
      <c r="C501" s="52"/>
      <c r="D501" s="52"/>
      <c r="E501" s="49"/>
      <c r="F501" s="115"/>
      <c r="G501" s="120"/>
      <c r="H501" s="49"/>
      <c r="I501" s="49"/>
      <c r="J501" s="123"/>
      <c r="K501" s="14"/>
      <c r="L501" s="64">
        <f t="shared" si="2"/>
        <v>0</v>
      </c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50"/>
      <c r="B502" s="47"/>
      <c r="C502" s="52"/>
      <c r="D502" s="52"/>
      <c r="E502" s="49"/>
      <c r="F502" s="115"/>
      <c r="G502" s="120"/>
      <c r="H502" s="49"/>
      <c r="I502" s="49"/>
      <c r="J502" s="123"/>
      <c r="K502" s="14"/>
      <c r="L502" s="64">
        <f t="shared" si="2"/>
        <v>0</v>
      </c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50"/>
      <c r="B503" s="47"/>
      <c r="C503" s="52"/>
      <c r="D503" s="52"/>
      <c r="E503" s="49"/>
      <c r="F503" s="115"/>
      <c r="G503" s="120"/>
      <c r="H503" s="49"/>
      <c r="I503" s="49"/>
      <c r="J503" s="123"/>
      <c r="K503" s="14"/>
      <c r="L503" s="64">
        <f t="shared" si="2"/>
        <v>0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50"/>
      <c r="B504" s="47"/>
      <c r="C504" s="52"/>
      <c r="D504" s="52"/>
      <c r="E504" s="49"/>
      <c r="F504" s="115"/>
      <c r="G504" s="120"/>
      <c r="H504" s="49"/>
      <c r="I504" s="49"/>
      <c r="J504" s="123"/>
      <c r="K504" s="14"/>
      <c r="L504" s="64">
        <f t="shared" si="2"/>
        <v>0</v>
      </c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50"/>
      <c r="B505" s="47"/>
      <c r="C505" s="52"/>
      <c r="D505" s="52"/>
      <c r="E505" s="49"/>
      <c r="F505" s="115"/>
      <c r="G505" s="120"/>
      <c r="H505" s="49"/>
      <c r="I505" s="49"/>
      <c r="J505" s="123"/>
      <c r="K505" s="14"/>
      <c r="L505" s="64">
        <f t="shared" si="2"/>
        <v>0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50"/>
      <c r="B506" s="47"/>
      <c r="C506" s="52"/>
      <c r="D506" s="52"/>
      <c r="E506" s="49"/>
      <c r="F506" s="115"/>
      <c r="G506" s="120"/>
      <c r="H506" s="49"/>
      <c r="I506" s="49"/>
      <c r="J506" s="123"/>
      <c r="K506" s="14"/>
      <c r="L506" s="64">
        <f t="shared" si="2"/>
        <v>0</v>
      </c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50"/>
      <c r="B507" s="47"/>
      <c r="C507" s="52"/>
      <c r="D507" s="52"/>
      <c r="E507" s="49"/>
      <c r="F507" s="115"/>
      <c r="G507" s="120"/>
      <c r="H507" s="49"/>
      <c r="I507" s="49"/>
      <c r="J507" s="123"/>
      <c r="K507" s="14"/>
      <c r="L507" s="64">
        <f t="shared" si="2"/>
        <v>0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50"/>
      <c r="B508" s="47"/>
      <c r="C508" s="52"/>
      <c r="D508" s="52"/>
      <c r="E508" s="49"/>
      <c r="F508" s="115"/>
      <c r="G508" s="120"/>
      <c r="H508" s="49"/>
      <c r="I508" s="49"/>
      <c r="J508" s="123"/>
      <c r="K508" s="14"/>
      <c r="L508" s="64">
        <f t="shared" si="2"/>
        <v>0</v>
      </c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50"/>
      <c r="B509" s="47"/>
      <c r="C509" s="52"/>
      <c r="D509" s="52"/>
      <c r="E509" s="49"/>
      <c r="F509" s="115"/>
      <c r="G509" s="120"/>
      <c r="H509" s="49"/>
      <c r="I509" s="49"/>
      <c r="J509" s="123"/>
      <c r="K509" s="14"/>
      <c r="L509" s="64">
        <f t="shared" si="2"/>
        <v>0</v>
      </c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50"/>
      <c r="B510" s="47"/>
      <c r="C510" s="52"/>
      <c r="D510" s="52"/>
      <c r="E510" s="49"/>
      <c r="F510" s="115"/>
      <c r="G510" s="120"/>
      <c r="H510" s="49"/>
      <c r="I510" s="49"/>
      <c r="J510" s="123"/>
      <c r="K510" s="14"/>
      <c r="L510" s="64">
        <f t="shared" si="2"/>
        <v>0</v>
      </c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50"/>
      <c r="B511" s="47"/>
      <c r="C511" s="52"/>
      <c r="D511" s="52"/>
      <c r="E511" s="49"/>
      <c r="F511" s="115"/>
      <c r="G511" s="120"/>
      <c r="H511" s="49"/>
      <c r="I511" s="49"/>
      <c r="J511" s="123"/>
      <c r="K511" s="14"/>
      <c r="L511" s="64">
        <f t="shared" si="2"/>
        <v>0</v>
      </c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50"/>
      <c r="B512" s="47"/>
      <c r="C512" s="52"/>
      <c r="D512" s="52"/>
      <c r="E512" s="49"/>
      <c r="F512" s="115"/>
      <c r="G512" s="120"/>
      <c r="H512" s="49"/>
      <c r="I512" s="49"/>
      <c r="J512" s="123"/>
      <c r="K512" s="14"/>
      <c r="L512" s="64">
        <f t="shared" si="2"/>
        <v>0</v>
      </c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50"/>
      <c r="B513" s="47"/>
      <c r="C513" s="52"/>
      <c r="D513" s="52"/>
      <c r="E513" s="49"/>
      <c r="F513" s="115"/>
      <c r="G513" s="120"/>
      <c r="H513" s="49"/>
      <c r="I513" s="49"/>
      <c r="J513" s="123"/>
      <c r="K513" s="14"/>
      <c r="L513" s="64">
        <f t="shared" si="2"/>
        <v>0</v>
      </c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50"/>
      <c r="B514" s="47"/>
      <c r="C514" s="52"/>
      <c r="D514" s="52"/>
      <c r="E514" s="49"/>
      <c r="F514" s="115"/>
      <c r="G514" s="120"/>
      <c r="H514" s="49"/>
      <c r="I514" s="49"/>
      <c r="J514" s="123"/>
      <c r="K514" s="14"/>
      <c r="L514" s="64">
        <f t="shared" si="2"/>
        <v>0</v>
      </c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50"/>
      <c r="B515" s="47"/>
      <c r="C515" s="52"/>
      <c r="D515" s="52"/>
      <c r="E515" s="49"/>
      <c r="F515" s="115"/>
      <c r="G515" s="120"/>
      <c r="H515" s="49"/>
      <c r="I515" s="49"/>
      <c r="J515" s="123"/>
      <c r="K515" s="14"/>
      <c r="L515" s="64">
        <f t="shared" si="2"/>
        <v>0</v>
      </c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50"/>
      <c r="B516" s="47"/>
      <c r="C516" s="52"/>
      <c r="D516" s="52"/>
      <c r="E516" s="49"/>
      <c r="F516" s="115"/>
      <c r="G516" s="120"/>
      <c r="H516" s="49"/>
      <c r="I516" s="49"/>
      <c r="J516" s="123"/>
      <c r="K516" s="14"/>
      <c r="L516" s="64">
        <f t="shared" si="2"/>
        <v>0</v>
      </c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50"/>
      <c r="B517" s="47"/>
      <c r="C517" s="52"/>
      <c r="D517" s="52"/>
      <c r="E517" s="49"/>
      <c r="F517" s="115"/>
      <c r="G517" s="120"/>
      <c r="H517" s="49"/>
      <c r="I517" s="49"/>
      <c r="J517" s="123"/>
      <c r="K517" s="14"/>
      <c r="L517" s="64">
        <f t="shared" si="2"/>
        <v>0</v>
      </c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50"/>
      <c r="B518" s="47"/>
      <c r="C518" s="52"/>
      <c r="D518" s="52"/>
      <c r="E518" s="49"/>
      <c r="F518" s="115"/>
      <c r="G518" s="120"/>
      <c r="H518" s="49"/>
      <c r="I518" s="49"/>
      <c r="J518" s="123"/>
      <c r="K518" s="14"/>
      <c r="L518" s="64">
        <f t="shared" si="2"/>
        <v>0</v>
      </c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50"/>
      <c r="B519" s="47"/>
      <c r="C519" s="52"/>
      <c r="D519" s="52"/>
      <c r="E519" s="49"/>
      <c r="F519" s="115"/>
      <c r="G519" s="120"/>
      <c r="H519" s="49"/>
      <c r="I519" s="49"/>
      <c r="J519" s="123"/>
      <c r="K519" s="14"/>
      <c r="L519" s="64">
        <f t="shared" si="2"/>
        <v>0</v>
      </c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50"/>
      <c r="B520" s="47"/>
      <c r="C520" s="52"/>
      <c r="D520" s="52"/>
      <c r="E520" s="49"/>
      <c r="F520" s="115"/>
      <c r="G520" s="120"/>
      <c r="H520" s="49"/>
      <c r="I520" s="49"/>
      <c r="J520" s="123"/>
      <c r="K520" s="14"/>
      <c r="L520" s="64">
        <f t="shared" si="2"/>
        <v>0</v>
      </c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50"/>
      <c r="B521" s="47"/>
      <c r="C521" s="52"/>
      <c r="D521" s="52"/>
      <c r="E521" s="49"/>
      <c r="F521" s="115"/>
      <c r="G521" s="120"/>
      <c r="H521" s="49"/>
      <c r="I521" s="49"/>
      <c r="J521" s="123"/>
      <c r="K521" s="14"/>
      <c r="L521" s="64">
        <f t="shared" si="2"/>
        <v>0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50"/>
      <c r="B522" s="47"/>
      <c r="C522" s="52"/>
      <c r="D522" s="52"/>
      <c r="E522" s="49"/>
      <c r="F522" s="115"/>
      <c r="G522" s="120"/>
      <c r="H522" s="49"/>
      <c r="I522" s="49"/>
      <c r="J522" s="123"/>
      <c r="K522" s="14"/>
      <c r="L522" s="64">
        <f t="shared" si="2"/>
        <v>0</v>
      </c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50"/>
      <c r="B523" s="47"/>
      <c r="C523" s="52"/>
      <c r="D523" s="52"/>
      <c r="E523" s="49"/>
      <c r="F523" s="115"/>
      <c r="G523" s="120"/>
      <c r="H523" s="49"/>
      <c r="I523" s="49"/>
      <c r="J523" s="123"/>
      <c r="K523" s="14"/>
      <c r="L523" s="64">
        <f t="shared" si="2"/>
        <v>0</v>
      </c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50"/>
      <c r="B524" s="47"/>
      <c r="C524" s="52"/>
      <c r="D524" s="52"/>
      <c r="E524" s="49"/>
      <c r="F524" s="115"/>
      <c r="G524" s="120"/>
      <c r="H524" s="49"/>
      <c r="I524" s="49"/>
      <c r="J524" s="123"/>
      <c r="K524" s="14"/>
      <c r="L524" s="64">
        <f t="shared" si="2"/>
        <v>0</v>
      </c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50"/>
      <c r="B525" s="47"/>
      <c r="C525" s="52"/>
      <c r="D525" s="52"/>
      <c r="E525" s="49"/>
      <c r="F525" s="115"/>
      <c r="G525" s="120"/>
      <c r="H525" s="49"/>
      <c r="I525" s="49"/>
      <c r="J525" s="123"/>
      <c r="K525" s="14"/>
      <c r="L525" s="64">
        <f t="shared" si="2"/>
        <v>0</v>
      </c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50"/>
      <c r="B526" s="47"/>
      <c r="C526" s="52"/>
      <c r="D526" s="52"/>
      <c r="E526" s="49"/>
      <c r="F526" s="115"/>
      <c r="G526" s="120"/>
      <c r="H526" s="49"/>
      <c r="I526" s="49"/>
      <c r="J526" s="123"/>
      <c r="K526" s="14"/>
      <c r="L526" s="64">
        <f t="shared" si="2"/>
        <v>0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50"/>
      <c r="B527" s="47"/>
      <c r="C527" s="52"/>
      <c r="D527" s="52"/>
      <c r="E527" s="49"/>
      <c r="F527" s="115"/>
      <c r="G527" s="120"/>
      <c r="H527" s="49"/>
      <c r="I527" s="49"/>
      <c r="J527" s="123"/>
      <c r="K527" s="14"/>
      <c r="L527" s="64">
        <f t="shared" si="2"/>
        <v>0</v>
      </c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50"/>
      <c r="B528" s="47"/>
      <c r="C528" s="52"/>
      <c r="D528" s="52"/>
      <c r="E528" s="49"/>
      <c r="F528" s="115"/>
      <c r="G528" s="120"/>
      <c r="H528" s="49"/>
      <c r="I528" s="49"/>
      <c r="J528" s="123"/>
      <c r="K528" s="14"/>
      <c r="L528" s="64">
        <f t="shared" si="2"/>
        <v>0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50"/>
      <c r="B529" s="47"/>
      <c r="C529" s="52"/>
      <c r="D529" s="52"/>
      <c r="E529" s="49"/>
      <c r="F529" s="115"/>
      <c r="G529" s="120"/>
      <c r="H529" s="49"/>
      <c r="I529" s="49"/>
      <c r="J529" s="123"/>
      <c r="K529" s="14"/>
      <c r="L529" s="64">
        <f t="shared" si="2"/>
        <v>0</v>
      </c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50"/>
      <c r="B530" s="47"/>
      <c r="C530" s="52"/>
      <c r="D530" s="52"/>
      <c r="E530" s="49"/>
      <c r="F530" s="115"/>
      <c r="G530" s="120"/>
      <c r="H530" s="49"/>
      <c r="I530" s="49"/>
      <c r="J530" s="123"/>
      <c r="K530" s="14"/>
      <c r="L530" s="64">
        <f t="shared" si="2"/>
        <v>0</v>
      </c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50"/>
      <c r="B531" s="47"/>
      <c r="C531" s="52"/>
      <c r="D531" s="52"/>
      <c r="E531" s="49"/>
      <c r="F531" s="115"/>
      <c r="G531" s="120"/>
      <c r="H531" s="49"/>
      <c r="I531" s="49"/>
      <c r="J531" s="123"/>
      <c r="K531" s="14"/>
      <c r="L531" s="64">
        <f t="shared" si="2"/>
        <v>0</v>
      </c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50"/>
      <c r="B532" s="47"/>
      <c r="C532" s="52"/>
      <c r="D532" s="52"/>
      <c r="E532" s="49"/>
      <c r="F532" s="115"/>
      <c r="G532" s="120"/>
      <c r="H532" s="49"/>
      <c r="I532" s="49"/>
      <c r="J532" s="123"/>
      <c r="K532" s="14"/>
      <c r="L532" s="64">
        <f t="shared" si="2"/>
        <v>0</v>
      </c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50"/>
      <c r="B533" s="47"/>
      <c r="C533" s="52"/>
      <c r="D533" s="52"/>
      <c r="E533" s="49"/>
      <c r="F533" s="115"/>
      <c r="G533" s="120"/>
      <c r="H533" s="49"/>
      <c r="I533" s="49"/>
      <c r="J533" s="123"/>
      <c r="K533" s="14"/>
      <c r="L533" s="64">
        <f t="shared" si="2"/>
        <v>0</v>
      </c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50"/>
      <c r="B534" s="47"/>
      <c r="C534" s="52"/>
      <c r="D534" s="52"/>
      <c r="E534" s="49"/>
      <c r="F534" s="115"/>
      <c r="G534" s="120"/>
      <c r="H534" s="49"/>
      <c r="I534" s="49"/>
      <c r="J534" s="123"/>
      <c r="K534" s="14"/>
      <c r="L534" s="64">
        <f t="shared" si="2"/>
        <v>0</v>
      </c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50"/>
      <c r="B535" s="47"/>
      <c r="C535" s="52"/>
      <c r="D535" s="52"/>
      <c r="E535" s="49"/>
      <c r="F535" s="115"/>
      <c r="G535" s="120"/>
      <c r="H535" s="49"/>
      <c r="I535" s="49"/>
      <c r="J535" s="123"/>
      <c r="K535" s="14"/>
      <c r="L535" s="64">
        <f t="shared" si="2"/>
        <v>0</v>
      </c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50"/>
      <c r="B536" s="47"/>
      <c r="C536" s="52"/>
      <c r="D536" s="52"/>
      <c r="E536" s="49"/>
      <c r="F536" s="115"/>
      <c r="G536" s="120"/>
      <c r="H536" s="49"/>
      <c r="I536" s="49"/>
      <c r="J536" s="123"/>
      <c r="K536" s="14"/>
      <c r="L536" s="64">
        <f t="shared" si="2"/>
        <v>0</v>
      </c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50"/>
      <c r="B537" s="47"/>
      <c r="C537" s="52"/>
      <c r="D537" s="52"/>
      <c r="E537" s="49"/>
      <c r="F537" s="115"/>
      <c r="G537" s="120"/>
      <c r="H537" s="49"/>
      <c r="I537" s="49"/>
      <c r="J537" s="123"/>
      <c r="K537" s="14"/>
      <c r="L537" s="64">
        <f t="shared" si="2"/>
        <v>0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50"/>
      <c r="B538" s="47"/>
      <c r="C538" s="52"/>
      <c r="D538" s="52"/>
      <c r="E538" s="49"/>
      <c r="F538" s="115"/>
      <c r="G538" s="120"/>
      <c r="H538" s="49"/>
      <c r="I538" s="49"/>
      <c r="J538" s="123"/>
      <c r="K538" s="14"/>
      <c r="L538" s="64">
        <f t="shared" si="2"/>
        <v>0</v>
      </c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50"/>
      <c r="B539" s="47"/>
      <c r="C539" s="52"/>
      <c r="D539" s="52"/>
      <c r="E539" s="49"/>
      <c r="F539" s="115"/>
      <c r="G539" s="120"/>
      <c r="H539" s="49"/>
      <c r="I539" s="49"/>
      <c r="J539" s="123"/>
      <c r="K539" s="14"/>
      <c r="L539" s="64">
        <f t="shared" si="2"/>
        <v>0</v>
      </c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50"/>
      <c r="B540" s="47"/>
      <c r="C540" s="52"/>
      <c r="D540" s="52"/>
      <c r="E540" s="49"/>
      <c r="F540" s="115"/>
      <c r="G540" s="120"/>
      <c r="H540" s="49"/>
      <c r="I540" s="49"/>
      <c r="J540" s="123"/>
      <c r="K540" s="14"/>
      <c r="L540" s="64">
        <f t="shared" si="2"/>
        <v>0</v>
      </c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50"/>
      <c r="B541" s="47"/>
      <c r="C541" s="52"/>
      <c r="D541" s="52"/>
      <c r="E541" s="49"/>
      <c r="F541" s="115"/>
      <c r="G541" s="120"/>
      <c r="H541" s="49"/>
      <c r="I541" s="49"/>
      <c r="J541" s="123"/>
      <c r="K541" s="14"/>
      <c r="L541" s="64">
        <f t="shared" si="2"/>
        <v>0</v>
      </c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50"/>
      <c r="B542" s="47"/>
      <c r="C542" s="52"/>
      <c r="D542" s="52"/>
      <c r="E542" s="49"/>
      <c r="F542" s="115"/>
      <c r="G542" s="120"/>
      <c r="H542" s="49"/>
      <c r="I542" s="49"/>
      <c r="J542" s="123"/>
      <c r="K542" s="14"/>
      <c r="L542" s="64">
        <f t="shared" si="2"/>
        <v>0</v>
      </c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50"/>
      <c r="B543" s="47"/>
      <c r="C543" s="52"/>
      <c r="D543" s="52"/>
      <c r="E543" s="49"/>
      <c r="F543" s="115"/>
      <c r="G543" s="120"/>
      <c r="H543" s="49"/>
      <c r="I543" s="49"/>
      <c r="J543" s="123"/>
      <c r="K543" s="14"/>
      <c r="L543" s="64">
        <f t="shared" si="2"/>
        <v>0</v>
      </c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50"/>
      <c r="B544" s="47"/>
      <c r="C544" s="52"/>
      <c r="D544" s="52"/>
      <c r="E544" s="49"/>
      <c r="F544" s="115"/>
      <c r="G544" s="120"/>
      <c r="H544" s="49"/>
      <c r="I544" s="49"/>
      <c r="J544" s="123"/>
      <c r="K544" s="14"/>
      <c r="L544" s="64">
        <f t="shared" si="2"/>
        <v>0</v>
      </c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50"/>
      <c r="B545" s="47"/>
      <c r="C545" s="52"/>
      <c r="D545" s="52"/>
      <c r="E545" s="49"/>
      <c r="F545" s="115"/>
      <c r="G545" s="120"/>
      <c r="H545" s="49"/>
      <c r="I545" s="49"/>
      <c r="J545" s="123"/>
      <c r="K545" s="14"/>
      <c r="L545" s="64">
        <f t="shared" si="2"/>
        <v>0</v>
      </c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50"/>
      <c r="B546" s="47"/>
      <c r="C546" s="52"/>
      <c r="D546" s="52"/>
      <c r="E546" s="49"/>
      <c r="F546" s="115"/>
      <c r="G546" s="120"/>
      <c r="H546" s="49"/>
      <c r="I546" s="49"/>
      <c r="J546" s="123"/>
      <c r="K546" s="14"/>
      <c r="L546" s="64">
        <f t="shared" si="2"/>
        <v>0</v>
      </c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50"/>
      <c r="B547" s="47"/>
      <c r="C547" s="52"/>
      <c r="D547" s="52"/>
      <c r="E547" s="49"/>
      <c r="F547" s="115"/>
      <c r="G547" s="120"/>
      <c r="H547" s="49"/>
      <c r="I547" s="49"/>
      <c r="J547" s="123"/>
      <c r="K547" s="14"/>
      <c r="L547" s="64">
        <f t="shared" si="2"/>
        <v>0</v>
      </c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50"/>
      <c r="B548" s="47"/>
      <c r="C548" s="52"/>
      <c r="D548" s="52"/>
      <c r="E548" s="49"/>
      <c r="F548" s="115"/>
      <c r="G548" s="120"/>
      <c r="H548" s="49"/>
      <c r="I548" s="49"/>
      <c r="J548" s="123"/>
      <c r="K548" s="14"/>
      <c r="L548" s="64">
        <f t="shared" si="2"/>
        <v>0</v>
      </c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50"/>
      <c r="B549" s="47"/>
      <c r="C549" s="52"/>
      <c r="D549" s="52"/>
      <c r="E549" s="49"/>
      <c r="F549" s="115"/>
      <c r="G549" s="120"/>
      <c r="H549" s="49"/>
      <c r="I549" s="49"/>
      <c r="J549" s="123"/>
      <c r="K549" s="14"/>
      <c r="L549" s="64">
        <f t="shared" si="2"/>
        <v>0</v>
      </c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50"/>
      <c r="B550" s="47"/>
      <c r="C550" s="52"/>
      <c r="D550" s="52"/>
      <c r="E550" s="49"/>
      <c r="F550" s="115"/>
      <c r="G550" s="120"/>
      <c r="H550" s="49"/>
      <c r="I550" s="49"/>
      <c r="J550" s="123"/>
      <c r="K550" s="14"/>
      <c r="L550" s="64">
        <f t="shared" si="2"/>
        <v>0</v>
      </c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50"/>
      <c r="B551" s="47"/>
      <c r="C551" s="52"/>
      <c r="D551" s="52"/>
      <c r="E551" s="49"/>
      <c r="F551" s="115"/>
      <c r="G551" s="120"/>
      <c r="H551" s="49"/>
      <c r="I551" s="49"/>
      <c r="J551" s="123"/>
      <c r="K551" s="14"/>
      <c r="L551" s="64">
        <f t="shared" ref="L551:L625" si="3">E551-F551-I551-H551</f>
        <v>0</v>
      </c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50"/>
      <c r="B552" s="47"/>
      <c r="C552" s="52"/>
      <c r="D552" s="52"/>
      <c r="E552" s="49"/>
      <c r="F552" s="115"/>
      <c r="G552" s="120"/>
      <c r="H552" s="49"/>
      <c r="I552" s="49"/>
      <c r="J552" s="123"/>
      <c r="K552" s="14"/>
      <c r="L552" s="64">
        <f t="shared" si="3"/>
        <v>0</v>
      </c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50"/>
      <c r="B553" s="47"/>
      <c r="C553" s="52"/>
      <c r="D553" s="52"/>
      <c r="E553" s="49"/>
      <c r="F553" s="115"/>
      <c r="G553" s="120"/>
      <c r="H553" s="49"/>
      <c r="I553" s="49"/>
      <c r="J553" s="123"/>
      <c r="K553" s="14"/>
      <c r="L553" s="64">
        <f t="shared" si="3"/>
        <v>0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50"/>
      <c r="B554" s="47"/>
      <c r="C554" s="52"/>
      <c r="D554" s="52"/>
      <c r="E554" s="49"/>
      <c r="F554" s="115"/>
      <c r="G554" s="120"/>
      <c r="H554" s="49"/>
      <c r="I554" s="49"/>
      <c r="J554" s="123"/>
      <c r="K554" s="14"/>
      <c r="L554" s="64">
        <f t="shared" si="3"/>
        <v>0</v>
      </c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50"/>
      <c r="B555" s="47"/>
      <c r="C555" s="52"/>
      <c r="D555" s="52"/>
      <c r="E555" s="49"/>
      <c r="F555" s="115"/>
      <c r="G555" s="120"/>
      <c r="H555" s="49"/>
      <c r="I555" s="49"/>
      <c r="J555" s="123"/>
      <c r="K555" s="14"/>
      <c r="L555" s="64">
        <f t="shared" si="3"/>
        <v>0</v>
      </c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50"/>
      <c r="B556" s="47"/>
      <c r="C556" s="52"/>
      <c r="D556" s="52"/>
      <c r="E556" s="49"/>
      <c r="F556" s="115"/>
      <c r="G556" s="120"/>
      <c r="H556" s="49"/>
      <c r="I556" s="49"/>
      <c r="J556" s="123"/>
      <c r="K556" s="14"/>
      <c r="L556" s="64">
        <f t="shared" si="3"/>
        <v>0</v>
      </c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50"/>
      <c r="B557" s="47"/>
      <c r="C557" s="52"/>
      <c r="D557" s="52"/>
      <c r="E557" s="49"/>
      <c r="F557" s="115"/>
      <c r="G557" s="120"/>
      <c r="H557" s="49"/>
      <c r="I557" s="49"/>
      <c r="J557" s="123"/>
      <c r="K557" s="14"/>
      <c r="L557" s="64">
        <f t="shared" si="3"/>
        <v>0</v>
      </c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50"/>
      <c r="B558" s="47"/>
      <c r="C558" s="52"/>
      <c r="D558" s="52"/>
      <c r="E558" s="49"/>
      <c r="F558" s="115"/>
      <c r="G558" s="120"/>
      <c r="H558" s="49"/>
      <c r="I558" s="49"/>
      <c r="J558" s="123"/>
      <c r="K558" s="14"/>
      <c r="L558" s="64">
        <f t="shared" si="3"/>
        <v>0</v>
      </c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50"/>
      <c r="B559" s="47"/>
      <c r="C559" s="52"/>
      <c r="D559" s="52"/>
      <c r="E559" s="49"/>
      <c r="F559" s="115"/>
      <c r="G559" s="120"/>
      <c r="H559" s="49"/>
      <c r="I559" s="49"/>
      <c r="J559" s="123"/>
      <c r="K559" s="14"/>
      <c r="L559" s="64">
        <f t="shared" si="3"/>
        <v>0</v>
      </c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50"/>
      <c r="B560" s="47"/>
      <c r="C560" s="52"/>
      <c r="D560" s="52"/>
      <c r="E560" s="49"/>
      <c r="F560" s="115"/>
      <c r="G560" s="120"/>
      <c r="H560" s="49"/>
      <c r="I560" s="49"/>
      <c r="J560" s="123"/>
      <c r="K560" s="14"/>
      <c r="L560" s="64">
        <f t="shared" si="3"/>
        <v>0</v>
      </c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50"/>
      <c r="B561" s="47"/>
      <c r="C561" s="52"/>
      <c r="D561" s="52"/>
      <c r="E561" s="49"/>
      <c r="F561" s="115"/>
      <c r="G561" s="120"/>
      <c r="H561" s="49"/>
      <c r="I561" s="49"/>
      <c r="J561" s="123"/>
      <c r="K561" s="14"/>
      <c r="L561" s="64">
        <f t="shared" si="3"/>
        <v>0</v>
      </c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50"/>
      <c r="B562" s="47"/>
      <c r="C562" s="52"/>
      <c r="D562" s="52"/>
      <c r="E562" s="49"/>
      <c r="F562" s="115"/>
      <c r="G562" s="120"/>
      <c r="H562" s="49"/>
      <c r="I562" s="49"/>
      <c r="J562" s="123"/>
      <c r="K562" s="14"/>
      <c r="L562" s="64">
        <f t="shared" si="3"/>
        <v>0</v>
      </c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50"/>
      <c r="B563" s="47"/>
      <c r="C563" s="52"/>
      <c r="D563" s="52"/>
      <c r="E563" s="49"/>
      <c r="F563" s="115"/>
      <c r="G563" s="120"/>
      <c r="H563" s="49"/>
      <c r="I563" s="49"/>
      <c r="J563" s="123"/>
      <c r="K563" s="14"/>
      <c r="L563" s="64">
        <f t="shared" si="3"/>
        <v>0</v>
      </c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50"/>
      <c r="B564" s="47"/>
      <c r="C564" s="52"/>
      <c r="D564" s="52"/>
      <c r="E564" s="49"/>
      <c r="F564" s="115"/>
      <c r="G564" s="120"/>
      <c r="H564" s="49"/>
      <c r="I564" s="49"/>
      <c r="J564" s="123"/>
      <c r="K564" s="14"/>
      <c r="L564" s="64">
        <f t="shared" si="3"/>
        <v>0</v>
      </c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50"/>
      <c r="B565" s="47"/>
      <c r="C565" s="52"/>
      <c r="D565" s="52"/>
      <c r="E565" s="49"/>
      <c r="F565" s="115"/>
      <c r="G565" s="120"/>
      <c r="H565" s="49"/>
      <c r="I565" s="49"/>
      <c r="J565" s="123"/>
      <c r="K565" s="14"/>
      <c r="L565" s="64">
        <f t="shared" si="3"/>
        <v>0</v>
      </c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50"/>
      <c r="B566" s="47"/>
      <c r="C566" s="52"/>
      <c r="D566" s="52"/>
      <c r="E566" s="49"/>
      <c r="F566" s="115"/>
      <c r="G566" s="120"/>
      <c r="H566" s="49"/>
      <c r="I566" s="49"/>
      <c r="J566" s="123"/>
      <c r="K566" s="14"/>
      <c r="L566" s="64">
        <f t="shared" si="3"/>
        <v>0</v>
      </c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50"/>
      <c r="B567" s="47"/>
      <c r="C567" s="52"/>
      <c r="D567" s="52"/>
      <c r="E567" s="49"/>
      <c r="F567" s="115"/>
      <c r="G567" s="120"/>
      <c r="H567" s="49"/>
      <c r="I567" s="49"/>
      <c r="J567" s="123"/>
      <c r="K567" s="14"/>
      <c r="L567" s="64">
        <f t="shared" si="3"/>
        <v>0</v>
      </c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50"/>
      <c r="B568" s="47"/>
      <c r="C568" s="52"/>
      <c r="D568" s="52"/>
      <c r="E568" s="49"/>
      <c r="F568" s="115"/>
      <c r="G568" s="120"/>
      <c r="H568" s="49"/>
      <c r="I568" s="49"/>
      <c r="J568" s="123"/>
      <c r="K568" s="14"/>
      <c r="L568" s="64">
        <f t="shared" si="3"/>
        <v>0</v>
      </c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50"/>
      <c r="B569" s="47"/>
      <c r="C569" s="52"/>
      <c r="D569" s="52"/>
      <c r="E569" s="49"/>
      <c r="F569" s="115"/>
      <c r="G569" s="120"/>
      <c r="H569" s="49"/>
      <c r="I569" s="49"/>
      <c r="J569" s="123"/>
      <c r="K569" s="14"/>
      <c r="L569" s="64">
        <f t="shared" si="3"/>
        <v>0</v>
      </c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50"/>
      <c r="B570" s="47"/>
      <c r="C570" s="52"/>
      <c r="D570" s="52"/>
      <c r="E570" s="49"/>
      <c r="F570" s="115"/>
      <c r="G570" s="120"/>
      <c r="H570" s="49"/>
      <c r="I570" s="49"/>
      <c r="J570" s="123"/>
      <c r="K570" s="14"/>
      <c r="L570" s="64">
        <f t="shared" si="3"/>
        <v>0</v>
      </c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50"/>
      <c r="B571" s="47"/>
      <c r="C571" s="52"/>
      <c r="D571" s="52"/>
      <c r="E571" s="49"/>
      <c r="F571" s="115"/>
      <c r="G571" s="120"/>
      <c r="H571" s="49"/>
      <c r="I571" s="49"/>
      <c r="J571" s="123"/>
      <c r="K571" s="14"/>
      <c r="L571" s="64">
        <f t="shared" si="3"/>
        <v>0</v>
      </c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50"/>
      <c r="B572" s="47"/>
      <c r="C572" s="52"/>
      <c r="D572" s="52"/>
      <c r="E572" s="49"/>
      <c r="F572" s="115"/>
      <c r="G572" s="120"/>
      <c r="H572" s="49"/>
      <c r="I572" s="49"/>
      <c r="J572" s="123"/>
      <c r="K572" s="14"/>
      <c r="L572" s="64">
        <f t="shared" si="3"/>
        <v>0</v>
      </c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50"/>
      <c r="B573" s="47"/>
      <c r="C573" s="52"/>
      <c r="D573" s="52"/>
      <c r="E573" s="49"/>
      <c r="F573" s="115"/>
      <c r="G573" s="120"/>
      <c r="H573" s="49"/>
      <c r="I573" s="49"/>
      <c r="J573" s="123"/>
      <c r="K573" s="14"/>
      <c r="L573" s="64">
        <f t="shared" si="3"/>
        <v>0</v>
      </c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50"/>
      <c r="B574" s="47"/>
      <c r="C574" s="52"/>
      <c r="D574" s="52"/>
      <c r="E574" s="49"/>
      <c r="F574" s="115"/>
      <c r="G574" s="120"/>
      <c r="H574" s="49"/>
      <c r="I574" s="49"/>
      <c r="J574" s="123"/>
      <c r="K574" s="14"/>
      <c r="L574" s="64">
        <f t="shared" si="3"/>
        <v>0</v>
      </c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50"/>
      <c r="B575" s="47"/>
      <c r="C575" s="52"/>
      <c r="D575" s="52"/>
      <c r="E575" s="49"/>
      <c r="F575" s="115"/>
      <c r="G575" s="120"/>
      <c r="H575" s="49"/>
      <c r="I575" s="49"/>
      <c r="J575" s="123"/>
      <c r="K575" s="14"/>
      <c r="L575" s="64">
        <f t="shared" si="3"/>
        <v>0</v>
      </c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50"/>
      <c r="B576" s="47"/>
      <c r="C576" s="52"/>
      <c r="D576" s="52"/>
      <c r="E576" s="49"/>
      <c r="F576" s="115"/>
      <c r="G576" s="120"/>
      <c r="H576" s="49"/>
      <c r="I576" s="49"/>
      <c r="J576" s="123"/>
      <c r="K576" s="14"/>
      <c r="L576" s="64">
        <f t="shared" si="3"/>
        <v>0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50"/>
      <c r="B577" s="47"/>
      <c r="C577" s="52"/>
      <c r="D577" s="52"/>
      <c r="E577" s="49"/>
      <c r="F577" s="115"/>
      <c r="G577" s="120"/>
      <c r="H577" s="49"/>
      <c r="I577" s="49"/>
      <c r="J577" s="123"/>
      <c r="K577" s="14"/>
      <c r="L577" s="64">
        <f t="shared" si="3"/>
        <v>0</v>
      </c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50"/>
      <c r="B578" s="47"/>
      <c r="C578" s="52"/>
      <c r="D578" s="52"/>
      <c r="E578" s="49"/>
      <c r="F578" s="115"/>
      <c r="G578" s="120"/>
      <c r="H578" s="49"/>
      <c r="I578" s="49"/>
      <c r="J578" s="123"/>
      <c r="K578" s="14"/>
      <c r="L578" s="64">
        <f t="shared" si="3"/>
        <v>0</v>
      </c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50"/>
      <c r="B579" s="47"/>
      <c r="C579" s="52"/>
      <c r="D579" s="52"/>
      <c r="E579" s="49"/>
      <c r="F579" s="115"/>
      <c r="G579" s="120"/>
      <c r="H579" s="49"/>
      <c r="I579" s="49"/>
      <c r="J579" s="123"/>
      <c r="K579" s="14"/>
      <c r="L579" s="64">
        <f t="shared" si="3"/>
        <v>0</v>
      </c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50"/>
      <c r="B580" s="47"/>
      <c r="C580" s="52"/>
      <c r="D580" s="52"/>
      <c r="E580" s="49"/>
      <c r="F580" s="115"/>
      <c r="G580" s="120"/>
      <c r="H580" s="49"/>
      <c r="I580" s="49"/>
      <c r="J580" s="123"/>
      <c r="K580" s="14"/>
      <c r="L580" s="64">
        <f t="shared" si="3"/>
        <v>0</v>
      </c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50"/>
      <c r="B581" s="47"/>
      <c r="C581" s="52"/>
      <c r="D581" s="52"/>
      <c r="E581" s="49"/>
      <c r="F581" s="115"/>
      <c r="G581" s="120"/>
      <c r="H581" s="49"/>
      <c r="I581" s="49"/>
      <c r="J581" s="123"/>
      <c r="K581" s="14"/>
      <c r="L581" s="64">
        <f t="shared" si="3"/>
        <v>0</v>
      </c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50"/>
      <c r="B582" s="47"/>
      <c r="C582" s="52"/>
      <c r="D582" s="52"/>
      <c r="E582" s="49"/>
      <c r="F582" s="115"/>
      <c r="G582" s="120"/>
      <c r="H582" s="49"/>
      <c r="I582" s="49"/>
      <c r="J582" s="123"/>
      <c r="K582" s="14"/>
      <c r="L582" s="64">
        <f t="shared" si="3"/>
        <v>0</v>
      </c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50"/>
      <c r="B583" s="47"/>
      <c r="C583" s="52"/>
      <c r="D583" s="52"/>
      <c r="E583" s="49"/>
      <c r="F583" s="115"/>
      <c r="G583" s="120"/>
      <c r="H583" s="49"/>
      <c r="I583" s="49"/>
      <c r="J583" s="123"/>
      <c r="K583" s="14"/>
      <c r="L583" s="64">
        <f t="shared" si="3"/>
        <v>0</v>
      </c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50"/>
      <c r="B584" s="47"/>
      <c r="C584" s="52"/>
      <c r="D584" s="52"/>
      <c r="E584" s="49"/>
      <c r="F584" s="115"/>
      <c r="G584" s="120"/>
      <c r="H584" s="49"/>
      <c r="I584" s="49"/>
      <c r="J584" s="123"/>
      <c r="K584" s="14"/>
      <c r="L584" s="64">
        <f t="shared" si="3"/>
        <v>0</v>
      </c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50"/>
      <c r="B585" s="47"/>
      <c r="C585" s="52"/>
      <c r="D585" s="52"/>
      <c r="E585" s="49"/>
      <c r="F585" s="115"/>
      <c r="G585" s="120"/>
      <c r="H585" s="49"/>
      <c r="I585" s="49"/>
      <c r="J585" s="123"/>
      <c r="K585" s="14"/>
      <c r="L585" s="64">
        <f t="shared" si="3"/>
        <v>0</v>
      </c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50"/>
      <c r="B586" s="47"/>
      <c r="C586" s="52"/>
      <c r="D586" s="52"/>
      <c r="E586" s="49"/>
      <c r="F586" s="115"/>
      <c r="G586" s="120"/>
      <c r="H586" s="49"/>
      <c r="I586" s="49"/>
      <c r="J586" s="123"/>
      <c r="K586" s="14"/>
      <c r="L586" s="64">
        <f t="shared" si="3"/>
        <v>0</v>
      </c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50"/>
      <c r="B587" s="47"/>
      <c r="C587" s="52"/>
      <c r="D587" s="52"/>
      <c r="E587" s="49"/>
      <c r="F587" s="115"/>
      <c r="G587" s="120"/>
      <c r="H587" s="49"/>
      <c r="I587" s="49"/>
      <c r="J587" s="123"/>
      <c r="K587" s="14"/>
      <c r="L587" s="64">
        <f t="shared" si="3"/>
        <v>0</v>
      </c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50"/>
      <c r="B588" s="47"/>
      <c r="C588" s="52"/>
      <c r="D588" s="52"/>
      <c r="E588" s="49"/>
      <c r="F588" s="115"/>
      <c r="G588" s="120"/>
      <c r="H588" s="49"/>
      <c r="I588" s="49"/>
      <c r="J588" s="123"/>
      <c r="K588" s="14"/>
      <c r="L588" s="64">
        <f t="shared" si="3"/>
        <v>0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50"/>
      <c r="B589" s="47"/>
      <c r="C589" s="52"/>
      <c r="D589" s="52"/>
      <c r="E589" s="49"/>
      <c r="F589" s="115"/>
      <c r="G589" s="120"/>
      <c r="H589" s="49"/>
      <c r="I589" s="49"/>
      <c r="J589" s="123"/>
      <c r="K589" s="14"/>
      <c r="L589" s="64">
        <f t="shared" si="3"/>
        <v>0</v>
      </c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50"/>
      <c r="B590" s="47"/>
      <c r="C590" s="52"/>
      <c r="D590" s="52"/>
      <c r="E590" s="49"/>
      <c r="F590" s="115"/>
      <c r="G590" s="120"/>
      <c r="H590" s="49"/>
      <c r="I590" s="49"/>
      <c r="J590" s="123"/>
      <c r="K590" s="14"/>
      <c r="L590" s="64">
        <f t="shared" si="3"/>
        <v>0</v>
      </c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50"/>
      <c r="B591" s="47"/>
      <c r="C591" s="52"/>
      <c r="D591" s="52"/>
      <c r="E591" s="49"/>
      <c r="F591" s="115"/>
      <c r="G591" s="120"/>
      <c r="H591" s="49"/>
      <c r="I591" s="49"/>
      <c r="J591" s="123"/>
      <c r="K591" s="14"/>
      <c r="L591" s="64">
        <f t="shared" si="3"/>
        <v>0</v>
      </c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50"/>
      <c r="B592" s="47"/>
      <c r="C592" s="52"/>
      <c r="D592" s="52"/>
      <c r="E592" s="49"/>
      <c r="F592" s="115"/>
      <c r="G592" s="120"/>
      <c r="H592" s="49"/>
      <c r="I592" s="49"/>
      <c r="J592" s="123"/>
      <c r="K592" s="14"/>
      <c r="L592" s="64">
        <f t="shared" si="3"/>
        <v>0</v>
      </c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50"/>
      <c r="B593" s="47"/>
      <c r="C593" s="52"/>
      <c r="D593" s="52"/>
      <c r="E593" s="49"/>
      <c r="F593" s="115"/>
      <c r="G593" s="120"/>
      <c r="H593" s="49"/>
      <c r="I593" s="49"/>
      <c r="J593" s="123"/>
      <c r="K593" s="14"/>
      <c r="L593" s="64">
        <f t="shared" si="3"/>
        <v>0</v>
      </c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50"/>
      <c r="B594" s="47"/>
      <c r="C594" s="52"/>
      <c r="D594" s="52"/>
      <c r="E594" s="49"/>
      <c r="F594" s="115"/>
      <c r="G594" s="120"/>
      <c r="H594" s="49"/>
      <c r="I594" s="49"/>
      <c r="J594" s="123"/>
      <c r="K594" s="14"/>
      <c r="L594" s="64">
        <f t="shared" si="3"/>
        <v>0</v>
      </c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50"/>
      <c r="B595" s="47"/>
      <c r="C595" s="52"/>
      <c r="D595" s="52"/>
      <c r="E595" s="49"/>
      <c r="F595" s="115"/>
      <c r="G595" s="120"/>
      <c r="H595" s="49"/>
      <c r="I595" s="49"/>
      <c r="J595" s="123"/>
      <c r="K595" s="14"/>
      <c r="L595" s="64">
        <f t="shared" si="3"/>
        <v>0</v>
      </c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50"/>
      <c r="B596" s="47"/>
      <c r="C596" s="52"/>
      <c r="D596" s="52"/>
      <c r="E596" s="49"/>
      <c r="F596" s="115"/>
      <c r="G596" s="120"/>
      <c r="H596" s="49"/>
      <c r="I596" s="49"/>
      <c r="J596" s="123"/>
      <c r="K596" s="14"/>
      <c r="L596" s="64">
        <f t="shared" si="3"/>
        <v>0</v>
      </c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50"/>
      <c r="B597" s="47"/>
      <c r="C597" s="52"/>
      <c r="D597" s="52"/>
      <c r="E597" s="49"/>
      <c r="F597" s="115"/>
      <c r="G597" s="120"/>
      <c r="H597" s="49"/>
      <c r="I597" s="49"/>
      <c r="J597" s="123"/>
      <c r="K597" s="14"/>
      <c r="L597" s="64">
        <f t="shared" si="3"/>
        <v>0</v>
      </c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50"/>
      <c r="B598" s="47"/>
      <c r="C598" s="52"/>
      <c r="D598" s="52"/>
      <c r="E598" s="49"/>
      <c r="F598" s="115"/>
      <c r="G598" s="120"/>
      <c r="H598" s="49"/>
      <c r="I598" s="49"/>
      <c r="J598" s="123"/>
      <c r="K598" s="14"/>
      <c r="L598" s="64">
        <f t="shared" si="3"/>
        <v>0</v>
      </c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50"/>
      <c r="B599" s="47"/>
      <c r="C599" s="52"/>
      <c r="D599" s="52"/>
      <c r="E599" s="49"/>
      <c r="F599" s="115"/>
      <c r="G599" s="120"/>
      <c r="H599" s="49"/>
      <c r="I599" s="49"/>
      <c r="J599" s="123"/>
      <c r="K599" s="14"/>
      <c r="L599" s="64">
        <f t="shared" si="3"/>
        <v>0</v>
      </c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50"/>
      <c r="B600" s="47"/>
      <c r="C600" s="52"/>
      <c r="D600" s="52"/>
      <c r="E600" s="49"/>
      <c r="F600" s="115"/>
      <c r="G600" s="120"/>
      <c r="H600" s="49"/>
      <c r="I600" s="49"/>
      <c r="J600" s="123"/>
      <c r="K600" s="14"/>
      <c r="L600" s="64">
        <f t="shared" si="3"/>
        <v>0</v>
      </c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50"/>
      <c r="B601" s="47"/>
      <c r="C601" s="52"/>
      <c r="D601" s="52"/>
      <c r="E601" s="49"/>
      <c r="F601" s="115"/>
      <c r="G601" s="120"/>
      <c r="H601" s="49"/>
      <c r="I601" s="49"/>
      <c r="J601" s="123"/>
      <c r="K601" s="14"/>
      <c r="L601" s="64">
        <f t="shared" si="3"/>
        <v>0</v>
      </c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50"/>
      <c r="B602" s="47"/>
      <c r="C602" s="52"/>
      <c r="D602" s="52"/>
      <c r="E602" s="49"/>
      <c r="F602" s="115"/>
      <c r="G602" s="120"/>
      <c r="H602" s="49"/>
      <c r="I602" s="49"/>
      <c r="J602" s="123"/>
      <c r="K602" s="14"/>
      <c r="L602" s="64">
        <f t="shared" si="3"/>
        <v>0</v>
      </c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50"/>
      <c r="B603" s="47"/>
      <c r="C603" s="52"/>
      <c r="D603" s="52"/>
      <c r="E603" s="49"/>
      <c r="F603" s="115"/>
      <c r="G603" s="120"/>
      <c r="H603" s="49"/>
      <c r="I603" s="49"/>
      <c r="J603" s="123"/>
      <c r="K603" s="14"/>
      <c r="L603" s="64">
        <f t="shared" si="3"/>
        <v>0</v>
      </c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50"/>
      <c r="B604" s="47"/>
      <c r="C604" s="52"/>
      <c r="D604" s="52"/>
      <c r="E604" s="49"/>
      <c r="F604" s="115"/>
      <c r="G604" s="120"/>
      <c r="H604" s="49"/>
      <c r="I604" s="49"/>
      <c r="J604" s="123"/>
      <c r="K604" s="14"/>
      <c r="L604" s="64">
        <f t="shared" si="3"/>
        <v>0</v>
      </c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50"/>
      <c r="B605" s="47"/>
      <c r="C605" s="52"/>
      <c r="D605" s="52"/>
      <c r="E605" s="49"/>
      <c r="F605" s="115"/>
      <c r="G605" s="120"/>
      <c r="H605" s="49"/>
      <c r="I605" s="49"/>
      <c r="J605" s="123"/>
      <c r="K605" s="14"/>
      <c r="L605" s="64">
        <f t="shared" si="3"/>
        <v>0</v>
      </c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50"/>
      <c r="B606" s="47"/>
      <c r="C606" s="52"/>
      <c r="D606" s="52"/>
      <c r="E606" s="49"/>
      <c r="F606" s="115"/>
      <c r="G606" s="120"/>
      <c r="H606" s="49"/>
      <c r="I606" s="49"/>
      <c r="J606" s="123"/>
      <c r="K606" s="14"/>
      <c r="L606" s="64">
        <f t="shared" si="3"/>
        <v>0</v>
      </c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50"/>
      <c r="B607" s="47"/>
      <c r="C607" s="52"/>
      <c r="D607" s="52"/>
      <c r="E607" s="49"/>
      <c r="F607" s="115"/>
      <c r="G607" s="120"/>
      <c r="H607" s="49"/>
      <c r="I607" s="49"/>
      <c r="J607" s="123"/>
      <c r="K607" s="14"/>
      <c r="L607" s="64">
        <f t="shared" si="3"/>
        <v>0</v>
      </c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50"/>
      <c r="B608" s="47"/>
      <c r="C608" s="52"/>
      <c r="D608" s="52"/>
      <c r="E608" s="49"/>
      <c r="F608" s="115"/>
      <c r="G608" s="120"/>
      <c r="H608" s="49"/>
      <c r="I608" s="49"/>
      <c r="J608" s="123"/>
      <c r="K608" s="14"/>
      <c r="L608" s="64">
        <f t="shared" si="3"/>
        <v>0</v>
      </c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50"/>
      <c r="B609" s="47"/>
      <c r="C609" s="52"/>
      <c r="D609" s="52"/>
      <c r="E609" s="49"/>
      <c r="F609" s="115"/>
      <c r="G609" s="120"/>
      <c r="H609" s="49"/>
      <c r="I609" s="49"/>
      <c r="J609" s="123"/>
      <c r="K609" s="14"/>
      <c r="L609" s="64">
        <f t="shared" si="3"/>
        <v>0</v>
      </c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50"/>
      <c r="B610" s="47"/>
      <c r="C610" s="52"/>
      <c r="D610" s="52"/>
      <c r="E610" s="49"/>
      <c r="F610" s="115"/>
      <c r="G610" s="120"/>
      <c r="H610" s="49"/>
      <c r="I610" s="49"/>
      <c r="J610" s="123"/>
      <c r="K610" s="14"/>
      <c r="L610" s="64">
        <f t="shared" si="3"/>
        <v>0</v>
      </c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50"/>
      <c r="B611" s="47"/>
      <c r="C611" s="52"/>
      <c r="D611" s="52"/>
      <c r="E611" s="49"/>
      <c r="F611" s="115"/>
      <c r="G611" s="120"/>
      <c r="H611" s="49"/>
      <c r="I611" s="49"/>
      <c r="J611" s="123"/>
      <c r="K611" s="14"/>
      <c r="L611" s="64">
        <f t="shared" si="3"/>
        <v>0</v>
      </c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50"/>
      <c r="B612" s="47"/>
      <c r="C612" s="52"/>
      <c r="D612" s="52"/>
      <c r="E612" s="49"/>
      <c r="F612" s="115"/>
      <c r="G612" s="120"/>
      <c r="H612" s="49"/>
      <c r="I612" s="49"/>
      <c r="J612" s="123"/>
      <c r="K612" s="14"/>
      <c r="L612" s="64">
        <f t="shared" si="3"/>
        <v>0</v>
      </c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50"/>
      <c r="B613" s="47"/>
      <c r="C613" s="52"/>
      <c r="D613" s="52"/>
      <c r="E613" s="49"/>
      <c r="F613" s="115"/>
      <c r="G613" s="120"/>
      <c r="H613" s="49"/>
      <c r="I613" s="49"/>
      <c r="J613" s="123"/>
      <c r="K613" s="14"/>
      <c r="L613" s="64">
        <f t="shared" si="3"/>
        <v>0</v>
      </c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50"/>
      <c r="B614" s="47"/>
      <c r="C614" s="52"/>
      <c r="D614" s="52"/>
      <c r="E614" s="49"/>
      <c r="F614" s="115"/>
      <c r="G614" s="120"/>
      <c r="H614" s="49"/>
      <c r="I614" s="49"/>
      <c r="J614" s="123"/>
      <c r="K614" s="14"/>
      <c r="L614" s="64">
        <f t="shared" si="3"/>
        <v>0</v>
      </c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50"/>
      <c r="B615" s="47"/>
      <c r="C615" s="52"/>
      <c r="D615" s="52"/>
      <c r="E615" s="49"/>
      <c r="F615" s="115"/>
      <c r="G615" s="120"/>
      <c r="H615" s="49"/>
      <c r="I615" s="49"/>
      <c r="J615" s="123"/>
      <c r="K615" s="14"/>
      <c r="L615" s="64">
        <f t="shared" si="3"/>
        <v>0</v>
      </c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50"/>
      <c r="B616" s="47"/>
      <c r="C616" s="52"/>
      <c r="D616" s="52"/>
      <c r="E616" s="49"/>
      <c r="F616" s="115"/>
      <c r="G616" s="120"/>
      <c r="H616" s="49"/>
      <c r="I616" s="49"/>
      <c r="J616" s="123"/>
      <c r="K616" s="14"/>
      <c r="L616" s="64">
        <f t="shared" si="3"/>
        <v>0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50"/>
      <c r="B617" s="47"/>
      <c r="C617" s="52"/>
      <c r="D617" s="52"/>
      <c r="E617" s="49"/>
      <c r="F617" s="115"/>
      <c r="G617" s="120"/>
      <c r="H617" s="49"/>
      <c r="I617" s="49"/>
      <c r="J617" s="123"/>
      <c r="K617" s="14"/>
      <c r="L617" s="64">
        <f t="shared" si="3"/>
        <v>0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50"/>
      <c r="B618" s="47"/>
      <c r="C618" s="52"/>
      <c r="D618" s="52"/>
      <c r="E618" s="49"/>
      <c r="F618" s="115"/>
      <c r="G618" s="120"/>
      <c r="H618" s="49"/>
      <c r="I618" s="49"/>
      <c r="J618" s="123"/>
      <c r="K618" s="14"/>
      <c r="L618" s="64">
        <f t="shared" si="3"/>
        <v>0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50"/>
      <c r="B619" s="47"/>
      <c r="C619" s="52"/>
      <c r="D619" s="52"/>
      <c r="E619" s="49"/>
      <c r="F619" s="115"/>
      <c r="G619" s="120"/>
      <c r="H619" s="49"/>
      <c r="I619" s="49"/>
      <c r="J619" s="123"/>
      <c r="K619" s="14"/>
      <c r="L619" s="64">
        <f t="shared" si="3"/>
        <v>0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50"/>
      <c r="B620" s="47"/>
      <c r="C620" s="52"/>
      <c r="D620" s="52"/>
      <c r="E620" s="49"/>
      <c r="F620" s="115"/>
      <c r="G620" s="120"/>
      <c r="H620" s="49"/>
      <c r="I620" s="49"/>
      <c r="J620" s="123"/>
      <c r="K620" s="14"/>
      <c r="L620" s="64">
        <f t="shared" si="3"/>
        <v>0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50"/>
      <c r="B621" s="47"/>
      <c r="C621" s="52"/>
      <c r="D621" s="52"/>
      <c r="E621" s="49"/>
      <c r="F621" s="115"/>
      <c r="G621" s="120"/>
      <c r="H621" s="49"/>
      <c r="I621" s="49"/>
      <c r="J621" s="123"/>
      <c r="K621" s="14"/>
      <c r="L621" s="64">
        <f t="shared" si="3"/>
        <v>0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50"/>
      <c r="B622" s="47"/>
      <c r="C622" s="52"/>
      <c r="D622" s="52"/>
      <c r="E622" s="49"/>
      <c r="F622" s="115"/>
      <c r="G622" s="120"/>
      <c r="H622" s="49"/>
      <c r="I622" s="49"/>
      <c r="J622" s="123"/>
      <c r="K622" s="14"/>
      <c r="L622" s="64">
        <f t="shared" si="3"/>
        <v>0</v>
      </c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50"/>
      <c r="B623" s="47"/>
      <c r="C623" s="52"/>
      <c r="D623" s="52"/>
      <c r="E623" s="49"/>
      <c r="F623" s="115"/>
      <c r="G623" s="120"/>
      <c r="H623" s="49"/>
      <c r="I623" s="49"/>
      <c r="J623" s="123"/>
      <c r="K623" s="14"/>
      <c r="L623" s="64">
        <f t="shared" si="3"/>
        <v>0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50"/>
      <c r="B624" s="47"/>
      <c r="C624" s="52"/>
      <c r="D624" s="52"/>
      <c r="E624" s="49"/>
      <c r="F624" s="115"/>
      <c r="G624" s="120"/>
      <c r="H624" s="49"/>
      <c r="I624" s="49"/>
      <c r="J624" s="123"/>
      <c r="K624" s="14"/>
      <c r="L624" s="64">
        <f t="shared" si="3"/>
        <v>0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50"/>
      <c r="B625" s="47"/>
      <c r="C625" s="52"/>
      <c r="D625" s="52"/>
      <c r="E625" s="49"/>
      <c r="F625" s="115"/>
      <c r="G625" s="120"/>
      <c r="H625" s="49"/>
      <c r="I625" s="49"/>
      <c r="J625" s="123"/>
      <c r="K625" s="14"/>
      <c r="L625" s="64">
        <f t="shared" si="3"/>
        <v>0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50"/>
      <c r="B626" s="47"/>
      <c r="C626" s="52"/>
      <c r="D626" s="52"/>
      <c r="E626" s="49"/>
      <c r="F626" s="115"/>
      <c r="G626" s="120"/>
      <c r="H626" s="49"/>
      <c r="I626" s="49"/>
      <c r="J626" s="123"/>
      <c r="K626" s="14"/>
      <c r="L626" s="49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50"/>
      <c r="B627" s="47"/>
      <c r="C627" s="52"/>
      <c r="D627" s="52"/>
      <c r="E627" s="49"/>
      <c r="F627" s="115"/>
      <c r="G627" s="120"/>
      <c r="H627" s="49"/>
      <c r="I627" s="49"/>
      <c r="J627" s="123"/>
      <c r="K627" s="14"/>
      <c r="L627" s="49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50"/>
      <c r="B628" s="47"/>
      <c r="C628" s="52"/>
      <c r="D628" s="52"/>
      <c r="E628" s="49"/>
      <c r="F628" s="115"/>
      <c r="G628" s="120"/>
      <c r="H628" s="49"/>
      <c r="I628" s="49"/>
      <c r="J628" s="123"/>
      <c r="K628" s="14"/>
      <c r="L628" s="49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50"/>
      <c r="B629" s="47"/>
      <c r="C629" s="52"/>
      <c r="D629" s="52"/>
      <c r="E629" s="49"/>
      <c r="F629" s="115"/>
      <c r="G629" s="120"/>
      <c r="H629" s="49"/>
      <c r="I629" s="49"/>
      <c r="J629" s="123"/>
      <c r="K629" s="14"/>
      <c r="L629" s="49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50"/>
      <c r="B630" s="47"/>
      <c r="C630" s="52"/>
      <c r="D630" s="52"/>
      <c r="E630" s="49"/>
      <c r="F630" s="115"/>
      <c r="G630" s="120"/>
      <c r="H630" s="49"/>
      <c r="I630" s="49"/>
      <c r="J630" s="123"/>
      <c r="K630" s="14"/>
      <c r="L630" s="49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50"/>
      <c r="B631" s="47"/>
      <c r="C631" s="52"/>
      <c r="D631" s="52"/>
      <c r="E631" s="49"/>
      <c r="F631" s="115"/>
      <c r="G631" s="120"/>
      <c r="H631" s="49"/>
      <c r="I631" s="49"/>
      <c r="J631" s="123"/>
      <c r="K631" s="14"/>
      <c r="L631" s="49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50"/>
      <c r="B632" s="47"/>
      <c r="C632" s="52"/>
      <c r="D632" s="52"/>
      <c r="E632" s="49"/>
      <c r="F632" s="115"/>
      <c r="G632" s="120"/>
      <c r="H632" s="49"/>
      <c r="I632" s="49"/>
      <c r="J632" s="123"/>
      <c r="K632" s="14"/>
      <c r="L632" s="49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50"/>
      <c r="B633" s="47"/>
      <c r="C633" s="52"/>
      <c r="D633" s="52"/>
      <c r="E633" s="49"/>
      <c r="F633" s="115"/>
      <c r="G633" s="120"/>
      <c r="H633" s="49"/>
      <c r="I633" s="49"/>
      <c r="J633" s="123"/>
      <c r="K633" s="14"/>
      <c r="L633" s="49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50"/>
      <c r="B634" s="47"/>
      <c r="C634" s="52"/>
      <c r="D634" s="52"/>
      <c r="E634" s="49"/>
      <c r="F634" s="115"/>
      <c r="G634" s="120"/>
      <c r="H634" s="49"/>
      <c r="I634" s="49"/>
      <c r="J634" s="123"/>
      <c r="K634" s="14"/>
      <c r="L634" s="49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50"/>
      <c r="B635" s="47"/>
      <c r="C635" s="52"/>
      <c r="D635" s="52"/>
      <c r="E635" s="49"/>
      <c r="F635" s="115"/>
      <c r="G635" s="120"/>
      <c r="H635" s="49"/>
      <c r="I635" s="49"/>
      <c r="J635" s="123"/>
      <c r="K635" s="14"/>
      <c r="L635" s="49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50"/>
      <c r="B636" s="47"/>
      <c r="C636" s="52"/>
      <c r="D636" s="52"/>
      <c r="E636" s="49"/>
      <c r="F636" s="115"/>
      <c r="G636" s="120"/>
      <c r="H636" s="49"/>
      <c r="I636" s="49"/>
      <c r="J636" s="123"/>
      <c r="K636" s="14"/>
      <c r="L636" s="49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50"/>
      <c r="B637" s="47"/>
      <c r="C637" s="52"/>
      <c r="D637" s="52"/>
      <c r="E637" s="49"/>
      <c r="F637" s="115"/>
      <c r="G637" s="120"/>
      <c r="H637" s="49"/>
      <c r="I637" s="49"/>
      <c r="J637" s="123"/>
      <c r="K637" s="14"/>
      <c r="L637" s="49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50"/>
      <c r="B638" s="47"/>
      <c r="C638" s="52"/>
      <c r="D638" s="52"/>
      <c r="E638" s="49"/>
      <c r="F638" s="115"/>
      <c r="G638" s="120"/>
      <c r="H638" s="49"/>
      <c r="I638" s="49"/>
      <c r="J638" s="123"/>
      <c r="K638" s="14"/>
      <c r="L638" s="49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50"/>
      <c r="B639" s="47"/>
      <c r="C639" s="52"/>
      <c r="D639" s="52"/>
      <c r="E639" s="49"/>
      <c r="F639" s="115"/>
      <c r="G639" s="120"/>
      <c r="H639" s="49"/>
      <c r="I639" s="49"/>
      <c r="J639" s="123"/>
      <c r="K639" s="14"/>
      <c r="L639" s="49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50"/>
      <c r="B640" s="47"/>
      <c r="C640" s="52"/>
      <c r="D640" s="52"/>
      <c r="E640" s="49"/>
      <c r="F640" s="115"/>
      <c r="G640" s="120"/>
      <c r="H640" s="49"/>
      <c r="I640" s="49"/>
      <c r="J640" s="123"/>
      <c r="K640" s="14"/>
      <c r="L640" s="49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50"/>
      <c r="B641" s="47"/>
      <c r="C641" s="52"/>
      <c r="D641" s="52"/>
      <c r="E641" s="49"/>
      <c r="F641" s="115"/>
      <c r="G641" s="120"/>
      <c r="H641" s="49"/>
      <c r="I641" s="49"/>
      <c r="J641" s="123"/>
      <c r="K641" s="14"/>
      <c r="L641" s="49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50"/>
      <c r="B642" s="47"/>
      <c r="C642" s="52"/>
      <c r="D642" s="52"/>
      <c r="E642" s="49"/>
      <c r="F642" s="115"/>
      <c r="G642" s="120"/>
      <c r="H642" s="49"/>
      <c r="I642" s="49"/>
      <c r="J642" s="123"/>
      <c r="K642" s="14"/>
      <c r="L642" s="49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50"/>
      <c r="B643" s="47"/>
      <c r="C643" s="52"/>
      <c r="D643" s="52"/>
      <c r="E643" s="49"/>
      <c r="F643" s="115"/>
      <c r="G643" s="120"/>
      <c r="H643" s="49"/>
      <c r="I643" s="49"/>
      <c r="J643" s="123"/>
      <c r="K643" s="14"/>
      <c r="L643" s="49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50"/>
      <c r="B644" s="47"/>
      <c r="C644" s="52"/>
      <c r="D644" s="52"/>
      <c r="E644" s="49"/>
      <c r="F644" s="115"/>
      <c r="G644" s="120"/>
      <c r="H644" s="49"/>
      <c r="I644" s="49"/>
      <c r="J644" s="123"/>
      <c r="K644" s="14"/>
      <c r="L644" s="49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50"/>
      <c r="B645" s="47"/>
      <c r="C645" s="52"/>
      <c r="D645" s="52"/>
      <c r="E645" s="49"/>
      <c r="F645" s="115"/>
      <c r="G645" s="120"/>
      <c r="H645" s="49"/>
      <c r="I645" s="49"/>
      <c r="J645" s="123"/>
      <c r="K645" s="14"/>
      <c r="L645" s="49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50"/>
      <c r="B646" s="47"/>
      <c r="C646" s="52"/>
      <c r="D646" s="52"/>
      <c r="E646" s="49"/>
      <c r="F646" s="115"/>
      <c r="G646" s="120"/>
      <c r="H646" s="49"/>
      <c r="I646" s="49"/>
      <c r="J646" s="123"/>
      <c r="K646" s="14"/>
      <c r="L646" s="49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50"/>
      <c r="B647" s="47"/>
      <c r="C647" s="52"/>
      <c r="D647" s="52"/>
      <c r="E647" s="49"/>
      <c r="F647" s="115"/>
      <c r="G647" s="120"/>
      <c r="H647" s="49"/>
      <c r="I647" s="49"/>
      <c r="J647" s="123"/>
      <c r="K647" s="14"/>
      <c r="L647" s="49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50"/>
      <c r="B648" s="47"/>
      <c r="C648" s="52"/>
      <c r="D648" s="52"/>
      <c r="E648" s="49"/>
      <c r="F648" s="115"/>
      <c r="G648" s="120"/>
      <c r="H648" s="49"/>
      <c r="I648" s="49"/>
      <c r="J648" s="123"/>
      <c r="K648" s="14"/>
      <c r="L648" s="49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50"/>
      <c r="B649" s="47"/>
      <c r="C649" s="52"/>
      <c r="D649" s="52"/>
      <c r="E649" s="49"/>
      <c r="F649" s="115"/>
      <c r="G649" s="120"/>
      <c r="H649" s="49"/>
      <c r="I649" s="49"/>
      <c r="J649" s="123"/>
      <c r="K649" s="14"/>
      <c r="L649" s="49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50"/>
      <c r="B650" s="47"/>
      <c r="C650" s="52"/>
      <c r="D650" s="52"/>
      <c r="E650" s="49"/>
      <c r="F650" s="115"/>
      <c r="G650" s="120"/>
      <c r="H650" s="49"/>
      <c r="I650" s="49"/>
      <c r="J650" s="123"/>
      <c r="K650" s="14"/>
      <c r="L650" s="49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50"/>
      <c r="B651" s="47"/>
      <c r="C651" s="52"/>
      <c r="D651" s="52"/>
      <c r="E651" s="49"/>
      <c r="F651" s="115"/>
      <c r="G651" s="120"/>
      <c r="H651" s="49"/>
      <c r="I651" s="49"/>
      <c r="J651" s="123"/>
      <c r="K651" s="14"/>
      <c r="L651" s="49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50"/>
      <c r="B652" s="47"/>
      <c r="C652" s="52"/>
      <c r="D652" s="52"/>
      <c r="E652" s="49"/>
      <c r="F652" s="115"/>
      <c r="G652" s="120"/>
      <c r="H652" s="49"/>
      <c r="I652" s="49"/>
      <c r="J652" s="123"/>
      <c r="K652" s="14"/>
      <c r="L652" s="49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50"/>
      <c r="B653" s="47"/>
      <c r="C653" s="52"/>
      <c r="D653" s="52"/>
      <c r="E653" s="49"/>
      <c r="F653" s="115"/>
      <c r="G653" s="120"/>
      <c r="H653" s="49"/>
      <c r="I653" s="49"/>
      <c r="J653" s="123"/>
      <c r="K653" s="14"/>
      <c r="L653" s="49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50"/>
      <c r="B654" s="47"/>
      <c r="C654" s="52"/>
      <c r="D654" s="52"/>
      <c r="E654" s="49"/>
      <c r="F654" s="115"/>
      <c r="G654" s="120"/>
      <c r="H654" s="49"/>
      <c r="I654" s="49"/>
      <c r="J654" s="123"/>
      <c r="K654" s="14"/>
      <c r="L654" s="49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50"/>
      <c r="B655" s="47"/>
      <c r="C655" s="52"/>
      <c r="D655" s="52"/>
      <c r="E655" s="49"/>
      <c r="F655" s="115"/>
      <c r="G655" s="120"/>
      <c r="H655" s="49"/>
      <c r="I655" s="49"/>
      <c r="J655" s="123"/>
      <c r="K655" s="14"/>
      <c r="L655" s="49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50"/>
      <c r="B656" s="47"/>
      <c r="C656" s="52"/>
      <c r="D656" s="52"/>
      <c r="E656" s="49"/>
      <c r="F656" s="115"/>
      <c r="G656" s="120"/>
      <c r="H656" s="49"/>
      <c r="I656" s="49"/>
      <c r="J656" s="123"/>
      <c r="K656" s="14"/>
      <c r="L656" s="49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50"/>
      <c r="B657" s="47"/>
      <c r="C657" s="52"/>
      <c r="D657" s="52"/>
      <c r="E657" s="49"/>
      <c r="F657" s="115"/>
      <c r="G657" s="120"/>
      <c r="H657" s="49"/>
      <c r="I657" s="49"/>
      <c r="J657" s="123"/>
      <c r="K657" s="14"/>
      <c r="L657" s="49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50"/>
      <c r="B658" s="47"/>
      <c r="C658" s="52"/>
      <c r="D658" s="52"/>
      <c r="E658" s="49"/>
      <c r="F658" s="115"/>
      <c r="G658" s="120"/>
      <c r="H658" s="49"/>
      <c r="I658" s="49"/>
      <c r="J658" s="123"/>
      <c r="K658" s="14"/>
      <c r="L658" s="49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50"/>
      <c r="B659" s="47"/>
      <c r="C659" s="52"/>
      <c r="D659" s="52"/>
      <c r="E659" s="49"/>
      <c r="F659" s="115"/>
      <c r="G659" s="120"/>
      <c r="H659" s="49"/>
      <c r="I659" s="49"/>
      <c r="J659" s="123"/>
      <c r="K659" s="14"/>
      <c r="L659" s="49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50"/>
      <c r="B660" s="47"/>
      <c r="C660" s="52"/>
      <c r="D660" s="52"/>
      <c r="E660" s="49"/>
      <c r="F660" s="115"/>
      <c r="G660" s="120"/>
      <c r="H660" s="49"/>
      <c r="I660" s="49"/>
      <c r="J660" s="123"/>
      <c r="K660" s="14"/>
      <c r="L660" s="49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50"/>
      <c r="B661" s="47"/>
      <c r="C661" s="52"/>
      <c r="D661" s="52"/>
      <c r="E661" s="49"/>
      <c r="F661" s="115"/>
      <c r="G661" s="120"/>
      <c r="H661" s="49"/>
      <c r="I661" s="49"/>
      <c r="J661" s="123"/>
      <c r="K661" s="14"/>
      <c r="L661" s="49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50"/>
      <c r="B662" s="47"/>
      <c r="C662" s="52"/>
      <c r="D662" s="52"/>
      <c r="E662" s="49"/>
      <c r="F662" s="115"/>
      <c r="G662" s="120"/>
      <c r="H662" s="49"/>
      <c r="I662" s="49"/>
      <c r="J662" s="123"/>
      <c r="K662" s="14"/>
      <c r="L662" s="49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50"/>
      <c r="B663" s="47"/>
      <c r="C663" s="52"/>
      <c r="D663" s="52"/>
      <c r="E663" s="49"/>
      <c r="F663" s="115"/>
      <c r="G663" s="120"/>
      <c r="H663" s="49"/>
      <c r="I663" s="49"/>
      <c r="J663" s="123"/>
      <c r="K663" s="14"/>
      <c r="L663" s="49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50"/>
      <c r="B664" s="47"/>
      <c r="C664" s="52"/>
      <c r="D664" s="52"/>
      <c r="E664" s="49"/>
      <c r="F664" s="115"/>
      <c r="G664" s="120"/>
      <c r="H664" s="49"/>
      <c r="I664" s="49"/>
      <c r="J664" s="123"/>
      <c r="K664" s="14"/>
      <c r="L664" s="49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50"/>
      <c r="B665" s="47"/>
      <c r="C665" s="52"/>
      <c r="D665" s="52"/>
      <c r="E665" s="49"/>
      <c r="F665" s="115"/>
      <c r="G665" s="120"/>
      <c r="H665" s="49"/>
      <c r="I665" s="49"/>
      <c r="J665" s="123"/>
      <c r="K665" s="14"/>
      <c r="L665" s="49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50"/>
      <c r="B666" s="47"/>
      <c r="C666" s="52"/>
      <c r="D666" s="52"/>
      <c r="E666" s="49"/>
      <c r="F666" s="115"/>
      <c r="G666" s="120"/>
      <c r="H666" s="49"/>
      <c r="I666" s="49"/>
      <c r="J666" s="123"/>
      <c r="K666" s="14"/>
      <c r="L666" s="49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50"/>
      <c r="B667" s="47"/>
      <c r="C667" s="52"/>
      <c r="D667" s="52"/>
      <c r="E667" s="49"/>
      <c r="F667" s="115"/>
      <c r="G667" s="120"/>
      <c r="H667" s="49"/>
      <c r="I667" s="49"/>
      <c r="J667" s="123"/>
      <c r="K667" s="14"/>
      <c r="L667" s="49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50"/>
      <c r="B668" s="47"/>
      <c r="C668" s="52"/>
      <c r="D668" s="52"/>
      <c r="E668" s="49"/>
      <c r="F668" s="115"/>
      <c r="G668" s="120"/>
      <c r="H668" s="49"/>
      <c r="I668" s="49"/>
      <c r="J668" s="123"/>
      <c r="K668" s="14"/>
      <c r="L668" s="49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50"/>
      <c r="B669" s="47"/>
      <c r="C669" s="52"/>
      <c r="D669" s="52"/>
      <c r="E669" s="49"/>
      <c r="F669" s="115"/>
      <c r="G669" s="120"/>
      <c r="H669" s="49"/>
      <c r="I669" s="49"/>
      <c r="J669" s="123"/>
      <c r="K669" s="14"/>
      <c r="L669" s="49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50"/>
      <c r="B670" s="47"/>
      <c r="C670" s="52"/>
      <c r="D670" s="52"/>
      <c r="E670" s="49"/>
      <c r="F670" s="115"/>
      <c r="G670" s="120"/>
      <c r="H670" s="49"/>
      <c r="I670" s="49"/>
      <c r="J670" s="123"/>
      <c r="K670" s="14"/>
      <c r="L670" s="49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50"/>
      <c r="B671" s="47"/>
      <c r="C671" s="52"/>
      <c r="D671" s="52"/>
      <c r="E671" s="49"/>
      <c r="F671" s="115"/>
      <c r="G671" s="120"/>
      <c r="H671" s="49"/>
      <c r="I671" s="49"/>
      <c r="J671" s="123"/>
      <c r="K671" s="14"/>
      <c r="L671" s="49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50"/>
      <c r="B672" s="47"/>
      <c r="C672" s="52"/>
      <c r="D672" s="52"/>
      <c r="E672" s="49"/>
      <c r="F672" s="115"/>
      <c r="G672" s="120"/>
      <c r="H672" s="49"/>
      <c r="I672" s="49"/>
      <c r="J672" s="123"/>
      <c r="K672" s="14"/>
      <c r="L672" s="49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50"/>
      <c r="B673" s="47"/>
      <c r="C673" s="52"/>
      <c r="D673" s="52"/>
      <c r="E673" s="49"/>
      <c r="F673" s="115"/>
      <c r="G673" s="120"/>
      <c r="H673" s="49"/>
      <c r="I673" s="49"/>
      <c r="J673" s="123"/>
      <c r="K673" s="14"/>
      <c r="L673" s="49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50"/>
      <c r="B674" s="47"/>
      <c r="C674" s="52"/>
      <c r="D674" s="52"/>
      <c r="E674" s="49"/>
      <c r="F674" s="115"/>
      <c r="G674" s="120"/>
      <c r="H674" s="49"/>
      <c r="I674" s="49"/>
      <c r="J674" s="123"/>
      <c r="K674" s="14"/>
      <c r="L674" s="49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50"/>
      <c r="B675" s="47"/>
      <c r="C675" s="52"/>
      <c r="D675" s="52"/>
      <c r="E675" s="49"/>
      <c r="F675" s="115"/>
      <c r="G675" s="120"/>
      <c r="H675" s="49"/>
      <c r="I675" s="49"/>
      <c r="J675" s="123"/>
      <c r="K675" s="14"/>
      <c r="L675" s="49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50"/>
      <c r="B676" s="47"/>
      <c r="C676" s="52"/>
      <c r="D676" s="52"/>
      <c r="E676" s="49"/>
      <c r="F676" s="115"/>
      <c r="G676" s="120"/>
      <c r="H676" s="49"/>
      <c r="I676" s="49"/>
      <c r="J676" s="123"/>
      <c r="K676" s="14"/>
      <c r="L676" s="49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50"/>
      <c r="B677" s="47"/>
      <c r="C677" s="52"/>
      <c r="D677" s="52"/>
      <c r="E677" s="49"/>
      <c r="F677" s="115"/>
      <c r="G677" s="120"/>
      <c r="H677" s="49"/>
      <c r="I677" s="49"/>
      <c r="J677" s="123"/>
      <c r="K677" s="14"/>
      <c r="L677" s="49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50"/>
      <c r="B678" s="47"/>
      <c r="C678" s="52"/>
      <c r="D678" s="52"/>
      <c r="E678" s="49"/>
      <c r="F678" s="115"/>
      <c r="G678" s="120"/>
      <c r="H678" s="49"/>
      <c r="I678" s="49"/>
      <c r="J678" s="123"/>
      <c r="K678" s="14"/>
      <c r="L678" s="49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50"/>
      <c r="B679" s="47"/>
      <c r="C679" s="52"/>
      <c r="D679" s="52"/>
      <c r="E679" s="49"/>
      <c r="F679" s="115"/>
      <c r="G679" s="120"/>
      <c r="H679" s="49"/>
      <c r="I679" s="49"/>
      <c r="J679" s="123"/>
      <c r="K679" s="14"/>
      <c r="L679" s="49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50"/>
      <c r="B680" s="47"/>
      <c r="C680" s="52"/>
      <c r="D680" s="52"/>
      <c r="E680" s="49"/>
      <c r="F680" s="115"/>
      <c r="G680" s="120"/>
      <c r="H680" s="49"/>
      <c r="I680" s="49"/>
      <c r="J680" s="123"/>
      <c r="K680" s="14"/>
      <c r="L680" s="49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50"/>
      <c r="B681" s="47"/>
      <c r="C681" s="52"/>
      <c r="D681" s="52"/>
      <c r="E681" s="49"/>
      <c r="F681" s="115"/>
      <c r="G681" s="120"/>
      <c r="H681" s="49"/>
      <c r="I681" s="49"/>
      <c r="J681" s="123"/>
      <c r="K681" s="14"/>
      <c r="L681" s="49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50"/>
      <c r="B682" s="47"/>
      <c r="C682" s="52"/>
      <c r="D682" s="52"/>
      <c r="E682" s="49"/>
      <c r="F682" s="115"/>
      <c r="G682" s="120"/>
      <c r="H682" s="49"/>
      <c r="I682" s="49"/>
      <c r="J682" s="123"/>
      <c r="K682" s="14"/>
      <c r="L682" s="49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50"/>
      <c r="B683" s="47"/>
      <c r="C683" s="52"/>
      <c r="D683" s="52"/>
      <c r="E683" s="49"/>
      <c r="F683" s="115"/>
      <c r="G683" s="120"/>
      <c r="H683" s="49"/>
      <c r="I683" s="49"/>
      <c r="J683" s="123"/>
      <c r="K683" s="14"/>
      <c r="L683" s="49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50"/>
      <c r="B684" s="47"/>
      <c r="C684" s="52"/>
      <c r="D684" s="52"/>
      <c r="E684" s="49"/>
      <c r="F684" s="115"/>
      <c r="G684" s="120"/>
      <c r="H684" s="49"/>
      <c r="I684" s="49"/>
      <c r="J684" s="123"/>
      <c r="K684" s="14"/>
      <c r="L684" s="49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50"/>
      <c r="B685" s="47"/>
      <c r="C685" s="52"/>
      <c r="D685" s="52"/>
      <c r="E685" s="49"/>
      <c r="F685" s="115"/>
      <c r="G685" s="120"/>
      <c r="H685" s="49"/>
      <c r="I685" s="49"/>
      <c r="J685" s="123"/>
      <c r="K685" s="14"/>
      <c r="L685" s="49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50"/>
      <c r="B686" s="47"/>
      <c r="C686" s="52"/>
      <c r="D686" s="52"/>
      <c r="E686" s="49"/>
      <c r="F686" s="115"/>
      <c r="G686" s="120"/>
      <c r="H686" s="49"/>
      <c r="I686" s="49"/>
      <c r="J686" s="123"/>
      <c r="K686" s="14"/>
      <c r="L686" s="49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50"/>
      <c r="B687" s="47"/>
      <c r="C687" s="52"/>
      <c r="D687" s="52"/>
      <c r="E687" s="49"/>
      <c r="F687" s="115"/>
      <c r="G687" s="120"/>
      <c r="H687" s="49"/>
      <c r="I687" s="49"/>
      <c r="J687" s="123"/>
      <c r="K687" s="14"/>
      <c r="L687" s="49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50"/>
      <c r="B688" s="47"/>
      <c r="C688" s="52"/>
      <c r="D688" s="52"/>
      <c r="E688" s="49"/>
      <c r="F688" s="115"/>
      <c r="G688" s="120"/>
      <c r="H688" s="49"/>
      <c r="I688" s="49"/>
      <c r="J688" s="123"/>
      <c r="K688" s="14"/>
      <c r="L688" s="49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50"/>
      <c r="B689" s="47"/>
      <c r="C689" s="52"/>
      <c r="D689" s="52"/>
      <c r="E689" s="49"/>
      <c r="F689" s="115"/>
      <c r="G689" s="120"/>
      <c r="H689" s="49"/>
      <c r="I689" s="49"/>
      <c r="J689" s="123"/>
      <c r="K689" s="14"/>
      <c r="L689" s="49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50"/>
      <c r="B690" s="47"/>
      <c r="C690" s="52"/>
      <c r="D690" s="52"/>
      <c r="E690" s="49"/>
      <c r="F690" s="115"/>
      <c r="G690" s="120"/>
      <c r="H690" s="49"/>
      <c r="I690" s="49"/>
      <c r="J690" s="123"/>
      <c r="K690" s="14"/>
      <c r="L690" s="49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50"/>
      <c r="B691" s="47"/>
      <c r="C691" s="52"/>
      <c r="D691" s="52"/>
      <c r="E691" s="49"/>
      <c r="F691" s="115"/>
      <c r="G691" s="120"/>
      <c r="H691" s="49"/>
      <c r="I691" s="49"/>
      <c r="J691" s="123"/>
      <c r="K691" s="14"/>
      <c r="L691" s="49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50"/>
      <c r="B692" s="47"/>
      <c r="C692" s="52"/>
      <c r="D692" s="52"/>
      <c r="E692" s="49"/>
      <c r="F692" s="115"/>
      <c r="G692" s="120"/>
      <c r="H692" s="49"/>
      <c r="I692" s="49"/>
      <c r="J692" s="123"/>
      <c r="K692" s="14"/>
      <c r="L692" s="49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50"/>
      <c r="B693" s="47"/>
      <c r="C693" s="52"/>
      <c r="D693" s="52"/>
      <c r="E693" s="49"/>
      <c r="F693" s="115"/>
      <c r="G693" s="120"/>
      <c r="H693" s="49"/>
      <c r="I693" s="49"/>
      <c r="J693" s="123"/>
      <c r="K693" s="14"/>
      <c r="L693" s="49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50"/>
      <c r="B694" s="47"/>
      <c r="C694" s="52"/>
      <c r="D694" s="52"/>
      <c r="E694" s="49"/>
      <c r="F694" s="115"/>
      <c r="G694" s="120"/>
      <c r="H694" s="49"/>
      <c r="I694" s="49"/>
      <c r="J694" s="123"/>
      <c r="K694" s="14"/>
      <c r="L694" s="49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50"/>
      <c r="B695" s="47"/>
      <c r="C695" s="52"/>
      <c r="D695" s="52"/>
      <c r="E695" s="49"/>
      <c r="F695" s="115"/>
      <c r="G695" s="120"/>
      <c r="H695" s="49"/>
      <c r="I695" s="49"/>
      <c r="J695" s="123"/>
      <c r="K695" s="14"/>
      <c r="L695" s="49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50"/>
      <c r="B696" s="47"/>
      <c r="C696" s="52"/>
      <c r="D696" s="52"/>
      <c r="E696" s="49"/>
      <c r="F696" s="115"/>
      <c r="G696" s="120"/>
      <c r="H696" s="49"/>
      <c r="I696" s="49"/>
      <c r="J696" s="123"/>
      <c r="K696" s="14"/>
      <c r="L696" s="49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50"/>
      <c r="B697" s="47"/>
      <c r="C697" s="52"/>
      <c r="D697" s="52"/>
      <c r="E697" s="49"/>
      <c r="F697" s="115"/>
      <c r="G697" s="120"/>
      <c r="H697" s="49"/>
      <c r="I697" s="49"/>
      <c r="J697" s="123"/>
      <c r="K697" s="14"/>
      <c r="L697" s="49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50"/>
      <c r="B698" s="47"/>
      <c r="C698" s="52"/>
      <c r="D698" s="52"/>
      <c r="E698" s="49"/>
      <c r="F698" s="115"/>
      <c r="G698" s="120"/>
      <c r="H698" s="49"/>
      <c r="I698" s="49"/>
      <c r="J698" s="123"/>
      <c r="K698" s="14"/>
      <c r="L698" s="49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50"/>
      <c r="B699" s="47"/>
      <c r="C699" s="52"/>
      <c r="D699" s="52"/>
      <c r="E699" s="49"/>
      <c r="F699" s="115"/>
      <c r="G699" s="120"/>
      <c r="H699" s="49"/>
      <c r="I699" s="49"/>
      <c r="J699" s="123"/>
      <c r="K699" s="14"/>
      <c r="L699" s="49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50"/>
      <c r="B700" s="47"/>
      <c r="C700" s="52"/>
      <c r="D700" s="52"/>
      <c r="E700" s="49"/>
      <c r="F700" s="115"/>
      <c r="G700" s="120"/>
      <c r="H700" s="49"/>
      <c r="I700" s="49"/>
      <c r="J700" s="123"/>
      <c r="K700" s="14"/>
      <c r="L700" s="49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50"/>
      <c r="B701" s="47"/>
      <c r="C701" s="52"/>
      <c r="D701" s="52"/>
      <c r="E701" s="49"/>
      <c r="F701" s="115"/>
      <c r="G701" s="120"/>
      <c r="H701" s="49"/>
      <c r="I701" s="49"/>
      <c r="J701" s="123"/>
      <c r="K701" s="14"/>
      <c r="L701" s="49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50"/>
      <c r="B702" s="47"/>
      <c r="C702" s="52"/>
      <c r="D702" s="52"/>
      <c r="E702" s="49"/>
      <c r="F702" s="115"/>
      <c r="G702" s="120"/>
      <c r="H702" s="49"/>
      <c r="I702" s="49"/>
      <c r="J702" s="123"/>
      <c r="K702" s="14"/>
      <c r="L702" s="49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50"/>
      <c r="B703" s="47"/>
      <c r="C703" s="52"/>
      <c r="D703" s="52"/>
      <c r="E703" s="49"/>
      <c r="F703" s="115"/>
      <c r="G703" s="120"/>
      <c r="H703" s="49"/>
      <c r="I703" s="49"/>
      <c r="J703" s="123"/>
      <c r="K703" s="14"/>
      <c r="L703" s="49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50"/>
      <c r="B704" s="47"/>
      <c r="C704" s="52"/>
      <c r="D704" s="52"/>
      <c r="E704" s="49"/>
      <c r="F704" s="115"/>
      <c r="G704" s="120"/>
      <c r="H704" s="49"/>
      <c r="I704" s="49"/>
      <c r="J704" s="123"/>
      <c r="K704" s="14"/>
      <c r="L704" s="49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50"/>
      <c r="B705" s="47"/>
      <c r="C705" s="52"/>
      <c r="D705" s="52"/>
      <c r="E705" s="49"/>
      <c r="F705" s="115"/>
      <c r="G705" s="120"/>
      <c r="H705" s="49"/>
      <c r="I705" s="49"/>
      <c r="J705" s="123"/>
      <c r="K705" s="14"/>
      <c r="L705" s="49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50"/>
      <c r="B706" s="47"/>
      <c r="C706" s="52"/>
      <c r="D706" s="52"/>
      <c r="E706" s="49"/>
      <c r="F706" s="115"/>
      <c r="G706" s="120"/>
      <c r="H706" s="49"/>
      <c r="I706" s="49"/>
      <c r="J706" s="123"/>
      <c r="K706" s="14"/>
      <c r="L706" s="49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50"/>
      <c r="B707" s="47"/>
      <c r="C707" s="52"/>
      <c r="D707" s="52"/>
      <c r="E707" s="49"/>
      <c r="F707" s="115"/>
      <c r="G707" s="120"/>
      <c r="H707" s="49"/>
      <c r="I707" s="49"/>
      <c r="J707" s="123"/>
      <c r="K707" s="14"/>
      <c r="L707" s="49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50"/>
      <c r="B708" s="47"/>
      <c r="C708" s="52"/>
      <c r="D708" s="52"/>
      <c r="E708" s="49"/>
      <c r="F708" s="115"/>
      <c r="G708" s="120"/>
      <c r="H708" s="49"/>
      <c r="I708" s="49"/>
      <c r="J708" s="123"/>
      <c r="K708" s="14"/>
      <c r="L708" s="49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50"/>
      <c r="B709" s="47"/>
      <c r="C709" s="52"/>
      <c r="D709" s="52"/>
      <c r="E709" s="49"/>
      <c r="F709" s="115"/>
      <c r="G709" s="120"/>
      <c r="H709" s="49"/>
      <c r="I709" s="49"/>
      <c r="J709" s="123"/>
      <c r="K709" s="14"/>
      <c r="L709" s="49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50"/>
      <c r="B710" s="47"/>
      <c r="C710" s="52"/>
      <c r="D710" s="52"/>
      <c r="E710" s="49"/>
      <c r="F710" s="115"/>
      <c r="G710" s="120"/>
      <c r="H710" s="49"/>
      <c r="I710" s="49"/>
      <c r="J710" s="123"/>
      <c r="K710" s="14"/>
      <c r="L710" s="49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50"/>
      <c r="B711" s="47"/>
      <c r="C711" s="52"/>
      <c r="D711" s="52"/>
      <c r="E711" s="49"/>
      <c r="F711" s="115"/>
      <c r="G711" s="120"/>
      <c r="H711" s="49"/>
      <c r="I711" s="49"/>
      <c r="J711" s="123"/>
      <c r="K711" s="14"/>
      <c r="L711" s="49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50"/>
      <c r="B712" s="47"/>
      <c r="C712" s="52"/>
      <c r="D712" s="52"/>
      <c r="E712" s="49"/>
      <c r="F712" s="115"/>
      <c r="G712" s="120"/>
      <c r="H712" s="49"/>
      <c r="I712" s="49"/>
      <c r="J712" s="123"/>
      <c r="K712" s="14"/>
      <c r="L712" s="49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50"/>
      <c r="B713" s="47"/>
      <c r="C713" s="52"/>
      <c r="D713" s="52"/>
      <c r="E713" s="49"/>
      <c r="F713" s="115"/>
      <c r="G713" s="120"/>
      <c r="H713" s="49"/>
      <c r="I713" s="49"/>
      <c r="J713" s="123"/>
      <c r="K713" s="14"/>
      <c r="L713" s="49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50"/>
      <c r="B714" s="47"/>
      <c r="C714" s="52"/>
      <c r="D714" s="52"/>
      <c r="E714" s="49"/>
      <c r="F714" s="115"/>
      <c r="G714" s="120"/>
      <c r="H714" s="49"/>
      <c r="I714" s="49"/>
      <c r="J714" s="123"/>
      <c r="K714" s="14"/>
      <c r="L714" s="49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50"/>
      <c r="B715" s="47"/>
      <c r="C715" s="52"/>
      <c r="D715" s="52"/>
      <c r="E715" s="49"/>
      <c r="F715" s="115"/>
      <c r="G715" s="120"/>
      <c r="H715" s="49"/>
      <c r="I715" s="49"/>
      <c r="J715" s="123"/>
      <c r="K715" s="14"/>
      <c r="L715" s="49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50"/>
      <c r="B716" s="47"/>
      <c r="C716" s="52"/>
      <c r="D716" s="52"/>
      <c r="E716" s="49"/>
      <c r="F716" s="115"/>
      <c r="G716" s="120"/>
      <c r="H716" s="49"/>
      <c r="I716" s="49"/>
      <c r="J716" s="123"/>
      <c r="K716" s="14"/>
      <c r="L716" s="49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50"/>
      <c r="B717" s="47"/>
      <c r="C717" s="52"/>
      <c r="D717" s="52"/>
      <c r="E717" s="49"/>
      <c r="F717" s="115"/>
      <c r="G717" s="120"/>
      <c r="H717" s="49"/>
      <c r="I717" s="49"/>
      <c r="J717" s="123"/>
      <c r="K717" s="14"/>
      <c r="L717" s="49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50"/>
      <c r="B718" s="47"/>
      <c r="C718" s="52"/>
      <c r="D718" s="52"/>
      <c r="E718" s="49"/>
      <c r="F718" s="115"/>
      <c r="G718" s="120"/>
      <c r="H718" s="49"/>
      <c r="I718" s="49"/>
      <c r="J718" s="123"/>
      <c r="K718" s="14"/>
      <c r="L718" s="49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50"/>
      <c r="B719" s="47"/>
      <c r="C719" s="52"/>
      <c r="D719" s="52"/>
      <c r="E719" s="49"/>
      <c r="F719" s="115"/>
      <c r="G719" s="120"/>
      <c r="H719" s="49"/>
      <c r="I719" s="49"/>
      <c r="J719" s="123"/>
      <c r="K719" s="14"/>
      <c r="L719" s="49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50"/>
      <c r="B720" s="47"/>
      <c r="C720" s="52"/>
      <c r="D720" s="52"/>
      <c r="E720" s="49"/>
      <c r="F720" s="115"/>
      <c r="G720" s="120"/>
      <c r="H720" s="49"/>
      <c r="I720" s="49"/>
      <c r="J720" s="123"/>
      <c r="K720" s="14"/>
      <c r="L720" s="49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50"/>
      <c r="B721" s="47"/>
      <c r="C721" s="52"/>
      <c r="D721" s="52"/>
      <c r="E721" s="49"/>
      <c r="F721" s="115"/>
      <c r="G721" s="120"/>
      <c r="H721" s="49"/>
      <c r="I721" s="49"/>
      <c r="J721" s="123"/>
      <c r="K721" s="14"/>
      <c r="L721" s="49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50"/>
      <c r="B722" s="47"/>
      <c r="C722" s="52"/>
      <c r="D722" s="52"/>
      <c r="E722" s="49"/>
      <c r="F722" s="115"/>
      <c r="G722" s="120"/>
      <c r="H722" s="49"/>
      <c r="I722" s="49"/>
      <c r="J722" s="123"/>
      <c r="K722" s="14"/>
      <c r="L722" s="49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50"/>
      <c r="B723" s="47"/>
      <c r="C723" s="52"/>
      <c r="D723" s="52"/>
      <c r="E723" s="49"/>
      <c r="F723" s="115"/>
      <c r="G723" s="120"/>
      <c r="H723" s="49"/>
      <c r="I723" s="49"/>
      <c r="J723" s="123"/>
      <c r="K723" s="14"/>
      <c r="L723" s="49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50"/>
      <c r="B724" s="47"/>
      <c r="C724" s="52"/>
      <c r="D724" s="52"/>
      <c r="E724" s="49"/>
      <c r="F724" s="115"/>
      <c r="G724" s="120"/>
      <c r="H724" s="49"/>
      <c r="I724" s="49"/>
      <c r="J724" s="123"/>
      <c r="K724" s="14"/>
      <c r="L724" s="49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50"/>
      <c r="B725" s="47"/>
      <c r="C725" s="52"/>
      <c r="D725" s="52"/>
      <c r="E725" s="49"/>
      <c r="F725" s="115"/>
      <c r="G725" s="120"/>
      <c r="H725" s="49"/>
      <c r="I725" s="49"/>
      <c r="J725" s="123"/>
      <c r="K725" s="14"/>
      <c r="L725" s="49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50"/>
      <c r="B726" s="47"/>
      <c r="C726" s="52"/>
      <c r="D726" s="52"/>
      <c r="E726" s="49"/>
      <c r="F726" s="115"/>
      <c r="G726" s="120"/>
      <c r="H726" s="49"/>
      <c r="I726" s="49"/>
      <c r="J726" s="123"/>
      <c r="K726" s="14"/>
      <c r="L726" s="49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50"/>
      <c r="B727" s="47"/>
      <c r="C727" s="52"/>
      <c r="D727" s="52"/>
      <c r="E727" s="49"/>
      <c r="F727" s="115"/>
      <c r="G727" s="120"/>
      <c r="H727" s="49"/>
      <c r="I727" s="49"/>
      <c r="J727" s="123"/>
      <c r="K727" s="14"/>
      <c r="L727" s="49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50"/>
      <c r="B728" s="47"/>
      <c r="C728" s="52"/>
      <c r="D728" s="52"/>
      <c r="E728" s="49"/>
      <c r="F728" s="115"/>
      <c r="G728" s="120"/>
      <c r="H728" s="49"/>
      <c r="I728" s="49"/>
      <c r="J728" s="123"/>
      <c r="K728" s="14"/>
      <c r="L728" s="49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50"/>
      <c r="B729" s="47"/>
      <c r="C729" s="52"/>
      <c r="D729" s="52"/>
      <c r="E729" s="49"/>
      <c r="F729" s="115"/>
      <c r="G729" s="120"/>
      <c r="H729" s="49"/>
      <c r="I729" s="49"/>
      <c r="J729" s="123"/>
      <c r="K729" s="14"/>
      <c r="L729" s="49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50"/>
      <c r="B730" s="47"/>
      <c r="C730" s="52"/>
      <c r="D730" s="52"/>
      <c r="E730" s="49"/>
      <c r="F730" s="115"/>
      <c r="G730" s="120"/>
      <c r="H730" s="49"/>
      <c r="I730" s="49"/>
      <c r="J730" s="123"/>
      <c r="K730" s="14"/>
      <c r="L730" s="49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50"/>
      <c r="B731" s="47"/>
      <c r="C731" s="52"/>
      <c r="D731" s="52"/>
      <c r="E731" s="49"/>
      <c r="F731" s="115"/>
      <c r="G731" s="120"/>
      <c r="H731" s="49"/>
      <c r="I731" s="49"/>
      <c r="J731" s="123"/>
      <c r="K731" s="14"/>
      <c r="L731" s="49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50"/>
      <c r="B732" s="47"/>
      <c r="C732" s="52"/>
      <c r="D732" s="52"/>
      <c r="E732" s="49"/>
      <c r="F732" s="115"/>
      <c r="G732" s="120"/>
      <c r="H732" s="49"/>
      <c r="I732" s="49"/>
      <c r="J732" s="123"/>
      <c r="K732" s="14"/>
      <c r="L732" s="49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50"/>
      <c r="B733" s="47"/>
      <c r="C733" s="52"/>
      <c r="D733" s="52"/>
      <c r="E733" s="49"/>
      <c r="F733" s="115"/>
      <c r="G733" s="120"/>
      <c r="H733" s="49"/>
      <c r="I733" s="49"/>
      <c r="J733" s="123"/>
      <c r="K733" s="14"/>
      <c r="L733" s="49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50"/>
      <c r="B734" s="47"/>
      <c r="C734" s="52"/>
      <c r="D734" s="52"/>
      <c r="E734" s="49"/>
      <c r="F734" s="115"/>
      <c r="G734" s="120"/>
      <c r="H734" s="49"/>
      <c r="I734" s="49"/>
      <c r="J734" s="123"/>
      <c r="K734" s="14"/>
      <c r="L734" s="49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50"/>
      <c r="B735" s="47"/>
      <c r="C735" s="52"/>
      <c r="D735" s="52"/>
      <c r="E735" s="49"/>
      <c r="F735" s="115"/>
      <c r="G735" s="120"/>
      <c r="H735" s="49"/>
      <c r="I735" s="49"/>
      <c r="J735" s="123"/>
      <c r="K735" s="14"/>
      <c r="L735" s="49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50"/>
      <c r="B736" s="47"/>
      <c r="C736" s="52"/>
      <c r="D736" s="52"/>
      <c r="E736" s="49"/>
      <c r="F736" s="115"/>
      <c r="G736" s="120"/>
      <c r="H736" s="49"/>
      <c r="I736" s="49"/>
      <c r="J736" s="123"/>
      <c r="K736" s="14"/>
      <c r="L736" s="49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50"/>
      <c r="B737" s="47"/>
      <c r="C737" s="52"/>
      <c r="D737" s="52"/>
      <c r="E737" s="49"/>
      <c r="F737" s="115"/>
      <c r="G737" s="120"/>
      <c r="H737" s="49"/>
      <c r="I737" s="49"/>
      <c r="J737" s="123"/>
      <c r="K737" s="14"/>
      <c r="L737" s="49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50"/>
      <c r="B738" s="47"/>
      <c r="C738" s="52"/>
      <c r="D738" s="52"/>
      <c r="E738" s="49"/>
      <c r="F738" s="115"/>
      <c r="G738" s="120"/>
      <c r="H738" s="49"/>
      <c r="I738" s="49"/>
      <c r="J738" s="123"/>
      <c r="K738" s="14"/>
      <c r="L738" s="49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50"/>
      <c r="B739" s="47"/>
      <c r="C739" s="52"/>
      <c r="D739" s="52"/>
      <c r="E739" s="49"/>
      <c r="F739" s="115"/>
      <c r="G739" s="120"/>
      <c r="H739" s="49"/>
      <c r="I739" s="49"/>
      <c r="J739" s="123"/>
      <c r="K739" s="14"/>
      <c r="L739" s="49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50"/>
      <c r="B740" s="47"/>
      <c r="C740" s="52"/>
      <c r="D740" s="52"/>
      <c r="E740" s="49"/>
      <c r="F740" s="115"/>
      <c r="G740" s="120"/>
      <c r="H740" s="49"/>
      <c r="I740" s="49"/>
      <c r="J740" s="123"/>
      <c r="K740" s="14"/>
      <c r="L740" s="49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50"/>
      <c r="B741" s="47"/>
      <c r="C741" s="52"/>
      <c r="D741" s="52"/>
      <c r="E741" s="49"/>
      <c r="F741" s="115"/>
      <c r="G741" s="120"/>
      <c r="H741" s="49"/>
      <c r="I741" s="49"/>
      <c r="J741" s="123"/>
      <c r="K741" s="14"/>
      <c r="L741" s="49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50"/>
      <c r="B742" s="47"/>
      <c r="C742" s="52"/>
      <c r="D742" s="52"/>
      <c r="E742" s="49"/>
      <c r="F742" s="115"/>
      <c r="G742" s="120"/>
      <c r="H742" s="49"/>
      <c r="I742" s="49"/>
      <c r="J742" s="123"/>
      <c r="K742" s="14"/>
      <c r="L742" s="49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50"/>
      <c r="B743" s="47"/>
      <c r="C743" s="52"/>
      <c r="D743" s="52"/>
      <c r="E743" s="49"/>
      <c r="F743" s="115"/>
      <c r="G743" s="120"/>
      <c r="H743" s="49"/>
      <c r="I743" s="49"/>
      <c r="J743" s="123"/>
      <c r="K743" s="14"/>
      <c r="L743" s="49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50"/>
      <c r="B744" s="47"/>
      <c r="C744" s="52"/>
      <c r="D744" s="52"/>
      <c r="E744" s="49"/>
      <c r="F744" s="115"/>
      <c r="G744" s="120"/>
      <c r="H744" s="49"/>
      <c r="I744" s="49"/>
      <c r="J744" s="123"/>
      <c r="K744" s="14"/>
      <c r="L744" s="49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50"/>
      <c r="B745" s="47"/>
      <c r="C745" s="52"/>
      <c r="D745" s="52"/>
      <c r="E745" s="49"/>
      <c r="F745" s="115"/>
      <c r="G745" s="120"/>
      <c r="H745" s="49"/>
      <c r="I745" s="49"/>
      <c r="J745" s="123"/>
      <c r="K745" s="14"/>
      <c r="L745" s="49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50"/>
      <c r="B746" s="47"/>
      <c r="C746" s="52"/>
      <c r="D746" s="52"/>
      <c r="E746" s="49"/>
      <c r="F746" s="115"/>
      <c r="G746" s="120"/>
      <c r="H746" s="49"/>
      <c r="I746" s="49"/>
      <c r="J746" s="123"/>
      <c r="K746" s="14"/>
      <c r="L746" s="49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50"/>
      <c r="B747" s="47"/>
      <c r="C747" s="52"/>
      <c r="D747" s="52"/>
      <c r="E747" s="49"/>
      <c r="F747" s="115"/>
      <c r="G747" s="120"/>
      <c r="H747" s="49"/>
      <c r="I747" s="49"/>
      <c r="J747" s="123"/>
      <c r="K747" s="14"/>
      <c r="L747" s="49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50"/>
      <c r="B748" s="47"/>
      <c r="C748" s="52"/>
      <c r="D748" s="52"/>
      <c r="E748" s="49"/>
      <c r="F748" s="115"/>
      <c r="G748" s="120"/>
      <c r="H748" s="49"/>
      <c r="I748" s="49"/>
      <c r="J748" s="123"/>
      <c r="K748" s="14"/>
      <c r="L748" s="49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50"/>
      <c r="B749" s="47"/>
      <c r="C749" s="52"/>
      <c r="D749" s="52"/>
      <c r="E749" s="49"/>
      <c r="F749" s="115"/>
      <c r="G749" s="120"/>
      <c r="H749" s="49"/>
      <c r="I749" s="49"/>
      <c r="J749" s="123"/>
      <c r="K749" s="14"/>
      <c r="L749" s="49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50"/>
      <c r="B750" s="47"/>
      <c r="C750" s="52"/>
      <c r="D750" s="52"/>
      <c r="E750" s="49"/>
      <c r="F750" s="115"/>
      <c r="G750" s="120"/>
      <c r="H750" s="49"/>
      <c r="I750" s="49"/>
      <c r="J750" s="123"/>
      <c r="K750" s="14"/>
      <c r="L750" s="49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50"/>
      <c r="B751" s="47"/>
      <c r="C751" s="52"/>
      <c r="D751" s="52"/>
      <c r="E751" s="49"/>
      <c r="F751" s="115"/>
      <c r="G751" s="120"/>
      <c r="H751" s="49"/>
      <c r="I751" s="49"/>
      <c r="J751" s="123"/>
      <c r="K751" s="14"/>
      <c r="L751" s="49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50"/>
      <c r="B752" s="47"/>
      <c r="C752" s="52"/>
      <c r="D752" s="52"/>
      <c r="E752" s="49"/>
      <c r="F752" s="115"/>
      <c r="G752" s="120"/>
      <c r="H752" s="49"/>
      <c r="I752" s="49"/>
      <c r="J752" s="123"/>
      <c r="K752" s="14"/>
      <c r="L752" s="49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50"/>
      <c r="B753" s="47"/>
      <c r="C753" s="52"/>
      <c r="D753" s="52"/>
      <c r="E753" s="49"/>
      <c r="F753" s="115"/>
      <c r="G753" s="120"/>
      <c r="H753" s="49"/>
      <c r="I753" s="49"/>
      <c r="J753" s="123"/>
      <c r="K753" s="14"/>
      <c r="L753" s="49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50"/>
      <c r="B754" s="47"/>
      <c r="C754" s="52"/>
      <c r="D754" s="52"/>
      <c r="E754" s="49"/>
      <c r="F754" s="115"/>
      <c r="G754" s="120"/>
      <c r="H754" s="49"/>
      <c r="I754" s="49"/>
      <c r="J754" s="123"/>
      <c r="K754" s="14"/>
      <c r="L754" s="49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50"/>
      <c r="B755" s="47"/>
      <c r="C755" s="52"/>
      <c r="D755" s="52"/>
      <c r="E755" s="49"/>
      <c r="F755" s="115"/>
      <c r="G755" s="120"/>
      <c r="H755" s="49"/>
      <c r="I755" s="49"/>
      <c r="J755" s="123"/>
      <c r="K755" s="14"/>
      <c r="L755" s="49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50"/>
      <c r="B756" s="47"/>
      <c r="C756" s="52"/>
      <c r="D756" s="52"/>
      <c r="E756" s="49"/>
      <c r="F756" s="115"/>
      <c r="G756" s="120"/>
      <c r="H756" s="49"/>
      <c r="I756" s="49"/>
      <c r="J756" s="123"/>
      <c r="K756" s="14"/>
      <c r="L756" s="49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50"/>
      <c r="B757" s="47"/>
      <c r="C757" s="52"/>
      <c r="D757" s="52"/>
      <c r="E757" s="49"/>
      <c r="F757" s="115"/>
      <c r="G757" s="120"/>
      <c r="H757" s="49"/>
      <c r="I757" s="49"/>
      <c r="J757" s="123"/>
      <c r="K757" s="14"/>
      <c r="L757" s="49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50"/>
      <c r="B758" s="47"/>
      <c r="C758" s="52"/>
      <c r="D758" s="52"/>
      <c r="E758" s="49"/>
      <c r="F758" s="115"/>
      <c r="G758" s="120"/>
      <c r="H758" s="49"/>
      <c r="I758" s="49"/>
      <c r="J758" s="123"/>
      <c r="K758" s="14"/>
      <c r="L758" s="49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50"/>
      <c r="B759" s="47"/>
      <c r="C759" s="52"/>
      <c r="D759" s="52"/>
      <c r="E759" s="49"/>
      <c r="F759" s="115"/>
      <c r="G759" s="120"/>
      <c r="H759" s="49"/>
      <c r="I759" s="49"/>
      <c r="J759" s="123"/>
      <c r="K759" s="14"/>
      <c r="L759" s="49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50"/>
      <c r="B760" s="47"/>
      <c r="C760" s="52"/>
      <c r="D760" s="52"/>
      <c r="E760" s="49"/>
      <c r="F760" s="115"/>
      <c r="G760" s="120"/>
      <c r="H760" s="49"/>
      <c r="I760" s="49"/>
      <c r="J760" s="123"/>
      <c r="K760" s="14"/>
      <c r="L760" s="49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50"/>
      <c r="B761" s="47"/>
      <c r="C761" s="52"/>
      <c r="D761" s="52"/>
      <c r="E761" s="49"/>
      <c r="F761" s="115"/>
      <c r="G761" s="120"/>
      <c r="H761" s="49"/>
      <c r="I761" s="49"/>
      <c r="J761" s="123"/>
      <c r="K761" s="14"/>
      <c r="L761" s="49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50"/>
      <c r="B762" s="47"/>
      <c r="C762" s="52"/>
      <c r="D762" s="52"/>
      <c r="E762" s="49"/>
      <c r="F762" s="115"/>
      <c r="G762" s="120"/>
      <c r="H762" s="49"/>
      <c r="I762" s="49"/>
      <c r="J762" s="123"/>
      <c r="K762" s="14"/>
      <c r="L762" s="49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50"/>
      <c r="B763" s="47"/>
      <c r="C763" s="52"/>
      <c r="D763" s="52"/>
      <c r="E763" s="49"/>
      <c r="F763" s="115"/>
      <c r="G763" s="120"/>
      <c r="H763" s="49"/>
      <c r="I763" s="49"/>
      <c r="J763" s="123"/>
      <c r="K763" s="14"/>
      <c r="L763" s="49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50"/>
      <c r="B764" s="47"/>
      <c r="C764" s="52"/>
      <c r="D764" s="52"/>
      <c r="E764" s="49"/>
      <c r="F764" s="115"/>
      <c r="G764" s="120"/>
      <c r="H764" s="49"/>
      <c r="I764" s="49"/>
      <c r="J764" s="123"/>
      <c r="K764" s="14"/>
      <c r="L764" s="49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50"/>
      <c r="B765" s="47"/>
      <c r="C765" s="52"/>
      <c r="D765" s="52"/>
      <c r="E765" s="49"/>
      <c r="F765" s="115"/>
      <c r="G765" s="120"/>
      <c r="H765" s="49"/>
      <c r="I765" s="49"/>
      <c r="J765" s="123"/>
      <c r="K765" s="14"/>
      <c r="L765" s="49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50"/>
      <c r="B766" s="47"/>
      <c r="C766" s="52"/>
      <c r="D766" s="52"/>
      <c r="E766" s="49"/>
      <c r="F766" s="115"/>
      <c r="G766" s="120"/>
      <c r="H766" s="49"/>
      <c r="I766" s="49"/>
      <c r="J766" s="123"/>
      <c r="K766" s="14"/>
      <c r="L766" s="49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50"/>
      <c r="B767" s="47"/>
      <c r="C767" s="52"/>
      <c r="D767" s="52"/>
      <c r="E767" s="49"/>
      <c r="F767" s="115"/>
      <c r="G767" s="120"/>
      <c r="H767" s="49"/>
      <c r="I767" s="49"/>
      <c r="J767" s="123"/>
      <c r="K767" s="14"/>
      <c r="L767" s="49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50"/>
      <c r="B768" s="47"/>
      <c r="C768" s="52"/>
      <c r="D768" s="52"/>
      <c r="E768" s="49"/>
      <c r="F768" s="115"/>
      <c r="G768" s="120"/>
      <c r="H768" s="49"/>
      <c r="I768" s="49"/>
      <c r="J768" s="123"/>
      <c r="K768" s="14"/>
      <c r="L768" s="49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50"/>
      <c r="B769" s="47"/>
      <c r="C769" s="52"/>
      <c r="D769" s="52"/>
      <c r="E769" s="49"/>
      <c r="F769" s="115"/>
      <c r="G769" s="120"/>
      <c r="H769" s="49"/>
      <c r="I769" s="49"/>
      <c r="J769" s="123"/>
      <c r="K769" s="14"/>
      <c r="L769" s="49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50"/>
      <c r="B770" s="47"/>
      <c r="C770" s="52"/>
      <c r="D770" s="52"/>
      <c r="E770" s="49"/>
      <c r="F770" s="115"/>
      <c r="G770" s="120"/>
      <c r="H770" s="49"/>
      <c r="I770" s="49"/>
      <c r="J770" s="123"/>
      <c r="K770" s="14"/>
      <c r="L770" s="49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50"/>
      <c r="B771" s="47"/>
      <c r="C771" s="52"/>
      <c r="D771" s="52"/>
      <c r="E771" s="49"/>
      <c r="F771" s="115"/>
      <c r="G771" s="120"/>
      <c r="H771" s="49"/>
      <c r="I771" s="49"/>
      <c r="J771" s="123"/>
      <c r="K771" s="14"/>
      <c r="L771" s="49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50"/>
      <c r="B772" s="47"/>
      <c r="C772" s="52"/>
      <c r="D772" s="52"/>
      <c r="E772" s="49"/>
      <c r="F772" s="115"/>
      <c r="G772" s="120"/>
      <c r="H772" s="49"/>
      <c r="I772" s="49"/>
      <c r="J772" s="123"/>
      <c r="K772" s="14"/>
      <c r="L772" s="49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50"/>
      <c r="B773" s="47"/>
      <c r="C773" s="52"/>
      <c r="D773" s="52"/>
      <c r="E773" s="49"/>
      <c r="F773" s="115"/>
      <c r="G773" s="120"/>
      <c r="H773" s="49"/>
      <c r="I773" s="49"/>
      <c r="J773" s="123"/>
      <c r="K773" s="14"/>
      <c r="L773" s="49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50"/>
      <c r="B774" s="47"/>
      <c r="C774" s="52"/>
      <c r="D774" s="52"/>
      <c r="E774" s="49"/>
      <c r="F774" s="115"/>
      <c r="G774" s="120"/>
      <c r="H774" s="49"/>
      <c r="I774" s="49"/>
      <c r="J774" s="123"/>
      <c r="K774" s="14"/>
      <c r="L774" s="49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50"/>
      <c r="B775" s="47"/>
      <c r="C775" s="52"/>
      <c r="D775" s="52"/>
      <c r="E775" s="49"/>
      <c r="F775" s="115"/>
      <c r="G775" s="120"/>
      <c r="H775" s="49"/>
      <c r="I775" s="49"/>
      <c r="J775" s="123"/>
      <c r="K775" s="14"/>
      <c r="L775" s="49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50"/>
      <c r="B776" s="47"/>
      <c r="C776" s="52"/>
      <c r="D776" s="52"/>
      <c r="E776" s="49"/>
      <c r="F776" s="115"/>
      <c r="G776" s="120"/>
      <c r="H776" s="49"/>
      <c r="I776" s="49"/>
      <c r="J776" s="123"/>
      <c r="K776" s="14"/>
      <c r="L776" s="49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50"/>
      <c r="B777" s="47"/>
      <c r="C777" s="52"/>
      <c r="D777" s="52"/>
      <c r="E777" s="49"/>
      <c r="F777" s="115"/>
      <c r="G777" s="120"/>
      <c r="H777" s="49"/>
      <c r="I777" s="49"/>
      <c r="J777" s="123"/>
      <c r="K777" s="14"/>
      <c r="L777" s="49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50"/>
      <c r="B778" s="47"/>
      <c r="C778" s="52"/>
      <c r="D778" s="52"/>
      <c r="E778" s="49"/>
      <c r="F778" s="115"/>
      <c r="G778" s="120"/>
      <c r="H778" s="49"/>
      <c r="I778" s="49"/>
      <c r="J778" s="123"/>
      <c r="K778" s="14"/>
      <c r="L778" s="49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50"/>
      <c r="B779" s="47"/>
      <c r="C779" s="52"/>
      <c r="D779" s="52"/>
      <c r="E779" s="49"/>
      <c r="F779" s="115"/>
      <c r="G779" s="120"/>
      <c r="H779" s="49"/>
      <c r="I779" s="49"/>
      <c r="J779" s="123"/>
      <c r="K779" s="14"/>
      <c r="L779" s="49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50"/>
      <c r="B780" s="47"/>
      <c r="C780" s="52"/>
      <c r="D780" s="52"/>
      <c r="E780" s="49"/>
      <c r="F780" s="115"/>
      <c r="G780" s="120"/>
      <c r="H780" s="49"/>
      <c r="I780" s="49"/>
      <c r="J780" s="123"/>
      <c r="K780" s="14"/>
      <c r="L780" s="49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50"/>
      <c r="B781" s="47"/>
      <c r="C781" s="52"/>
      <c r="D781" s="52"/>
      <c r="E781" s="49"/>
      <c r="F781" s="115"/>
      <c r="G781" s="120"/>
      <c r="H781" s="49"/>
      <c r="I781" s="49"/>
      <c r="J781" s="123"/>
      <c r="K781" s="14"/>
      <c r="L781" s="49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50"/>
      <c r="B782" s="47"/>
      <c r="C782" s="52"/>
      <c r="D782" s="52"/>
      <c r="E782" s="49"/>
      <c r="F782" s="115"/>
      <c r="G782" s="120"/>
      <c r="H782" s="49"/>
      <c r="I782" s="49"/>
      <c r="J782" s="123"/>
      <c r="K782" s="14"/>
      <c r="L782" s="49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50"/>
      <c r="B783" s="47"/>
      <c r="C783" s="52"/>
      <c r="D783" s="52"/>
      <c r="E783" s="49"/>
      <c r="F783" s="115"/>
      <c r="G783" s="120"/>
      <c r="H783" s="49"/>
      <c r="I783" s="49"/>
      <c r="J783" s="123"/>
      <c r="K783" s="14"/>
      <c r="L783" s="49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50"/>
      <c r="B784" s="47"/>
      <c r="C784" s="52"/>
      <c r="D784" s="52"/>
      <c r="E784" s="49"/>
      <c r="F784" s="115"/>
      <c r="G784" s="120"/>
      <c r="H784" s="49"/>
      <c r="I784" s="49"/>
      <c r="J784" s="123"/>
      <c r="K784" s="14"/>
      <c r="L784" s="49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50"/>
      <c r="B785" s="47"/>
      <c r="C785" s="52"/>
      <c r="D785" s="52"/>
      <c r="E785" s="49"/>
      <c r="F785" s="115"/>
      <c r="G785" s="120"/>
      <c r="H785" s="49"/>
      <c r="I785" s="49"/>
      <c r="J785" s="123"/>
      <c r="K785" s="14"/>
      <c r="L785" s="49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50"/>
      <c r="B786" s="47"/>
      <c r="C786" s="52"/>
      <c r="D786" s="52"/>
      <c r="E786" s="49"/>
      <c r="F786" s="115"/>
      <c r="G786" s="120"/>
      <c r="H786" s="49"/>
      <c r="I786" s="49"/>
      <c r="J786" s="123"/>
      <c r="K786" s="14"/>
      <c r="L786" s="49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50"/>
      <c r="B787" s="47"/>
      <c r="C787" s="52"/>
      <c r="D787" s="52"/>
      <c r="E787" s="49"/>
      <c r="F787" s="115"/>
      <c r="G787" s="120"/>
      <c r="H787" s="49"/>
      <c r="I787" s="49"/>
      <c r="J787" s="123"/>
      <c r="K787" s="14"/>
      <c r="L787" s="49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50"/>
      <c r="B788" s="47"/>
      <c r="C788" s="52"/>
      <c r="D788" s="52"/>
      <c r="E788" s="49"/>
      <c r="F788" s="115"/>
      <c r="G788" s="120"/>
      <c r="H788" s="49"/>
      <c r="I788" s="49"/>
      <c r="J788" s="123"/>
      <c r="K788" s="14"/>
      <c r="L788" s="49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50"/>
      <c r="B789" s="47"/>
      <c r="C789" s="52"/>
      <c r="D789" s="52"/>
      <c r="E789" s="49"/>
      <c r="F789" s="115"/>
      <c r="G789" s="120"/>
      <c r="H789" s="49"/>
      <c r="I789" s="49"/>
      <c r="J789" s="123"/>
      <c r="K789" s="14"/>
      <c r="L789" s="49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50"/>
      <c r="B790" s="47"/>
      <c r="C790" s="52"/>
      <c r="D790" s="52"/>
      <c r="E790" s="49"/>
      <c r="F790" s="115"/>
      <c r="G790" s="120"/>
      <c r="H790" s="49"/>
      <c r="I790" s="49"/>
      <c r="J790" s="123"/>
      <c r="K790" s="14"/>
      <c r="L790" s="49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50"/>
      <c r="B791" s="47"/>
      <c r="C791" s="52"/>
      <c r="D791" s="52"/>
      <c r="E791" s="49"/>
      <c r="F791" s="115"/>
      <c r="G791" s="120"/>
      <c r="H791" s="49"/>
      <c r="I791" s="49"/>
      <c r="J791" s="123"/>
      <c r="K791" s="14"/>
      <c r="L791" s="49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50"/>
      <c r="B792" s="47"/>
      <c r="C792" s="52"/>
      <c r="D792" s="52"/>
      <c r="E792" s="49"/>
      <c r="F792" s="115"/>
      <c r="G792" s="120"/>
      <c r="H792" s="49"/>
      <c r="I792" s="49"/>
      <c r="J792" s="123"/>
      <c r="K792" s="14"/>
      <c r="L792" s="49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50"/>
      <c r="B793" s="47"/>
      <c r="C793" s="52"/>
      <c r="D793" s="52"/>
      <c r="E793" s="49"/>
      <c r="F793" s="115"/>
      <c r="G793" s="120"/>
      <c r="H793" s="49"/>
      <c r="I793" s="49"/>
      <c r="J793" s="123"/>
      <c r="K793" s="14"/>
      <c r="L793" s="49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50"/>
      <c r="B794" s="47"/>
      <c r="C794" s="52"/>
      <c r="D794" s="52"/>
      <c r="E794" s="49"/>
      <c r="F794" s="115"/>
      <c r="G794" s="120"/>
      <c r="H794" s="49"/>
      <c r="I794" s="49"/>
      <c r="J794" s="123"/>
      <c r="K794" s="14"/>
      <c r="L794" s="49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50"/>
      <c r="B795" s="47"/>
      <c r="C795" s="52"/>
      <c r="D795" s="52"/>
      <c r="E795" s="49"/>
      <c r="F795" s="115"/>
      <c r="G795" s="120"/>
      <c r="H795" s="49"/>
      <c r="I795" s="49"/>
      <c r="J795" s="123"/>
      <c r="K795" s="14"/>
      <c r="L795" s="49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50"/>
      <c r="B796" s="47"/>
      <c r="C796" s="52"/>
      <c r="D796" s="52"/>
      <c r="E796" s="49"/>
      <c r="F796" s="115"/>
      <c r="G796" s="120"/>
      <c r="H796" s="49"/>
      <c r="I796" s="49"/>
      <c r="J796" s="123"/>
      <c r="K796" s="14"/>
      <c r="L796" s="49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50"/>
      <c r="B797" s="47"/>
      <c r="C797" s="52"/>
      <c r="D797" s="52"/>
      <c r="E797" s="49"/>
      <c r="F797" s="115"/>
      <c r="G797" s="120"/>
      <c r="H797" s="49"/>
      <c r="I797" s="49"/>
      <c r="J797" s="123"/>
      <c r="K797" s="14"/>
      <c r="L797" s="49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50"/>
      <c r="B798" s="47"/>
      <c r="C798" s="52"/>
      <c r="D798" s="52"/>
      <c r="E798" s="49"/>
      <c r="F798" s="115"/>
      <c r="G798" s="120"/>
      <c r="H798" s="49"/>
      <c r="I798" s="49"/>
      <c r="J798" s="123"/>
      <c r="K798" s="14"/>
      <c r="L798" s="49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50"/>
      <c r="B799" s="47"/>
      <c r="C799" s="52"/>
      <c r="D799" s="52"/>
      <c r="E799" s="49"/>
      <c r="F799" s="115"/>
      <c r="G799" s="120"/>
      <c r="H799" s="49"/>
      <c r="I799" s="49"/>
      <c r="J799" s="123"/>
      <c r="K799" s="14"/>
      <c r="L799" s="49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50"/>
      <c r="B800" s="47"/>
      <c r="C800" s="52"/>
      <c r="D800" s="52"/>
      <c r="E800" s="49"/>
      <c r="F800" s="115"/>
      <c r="G800" s="120"/>
      <c r="H800" s="49"/>
      <c r="I800" s="49"/>
      <c r="J800" s="123"/>
      <c r="K800" s="14"/>
      <c r="L800" s="49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50"/>
      <c r="B801" s="47"/>
      <c r="C801" s="52"/>
      <c r="D801" s="52"/>
      <c r="E801" s="49"/>
      <c r="F801" s="115"/>
      <c r="G801" s="120"/>
      <c r="H801" s="49"/>
      <c r="I801" s="49"/>
      <c r="J801" s="123"/>
      <c r="K801" s="14"/>
      <c r="L801" s="49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50"/>
      <c r="B802" s="47"/>
      <c r="C802" s="52"/>
      <c r="D802" s="52"/>
      <c r="E802" s="49"/>
      <c r="F802" s="115"/>
      <c r="G802" s="120"/>
      <c r="H802" s="49"/>
      <c r="I802" s="49"/>
      <c r="J802" s="123"/>
      <c r="K802" s="14"/>
      <c r="L802" s="49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50"/>
      <c r="B803" s="47"/>
      <c r="C803" s="52"/>
      <c r="D803" s="52"/>
      <c r="E803" s="49"/>
      <c r="F803" s="115"/>
      <c r="G803" s="120"/>
      <c r="H803" s="49"/>
      <c r="I803" s="49"/>
      <c r="J803" s="123"/>
      <c r="K803" s="14"/>
      <c r="L803" s="49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50"/>
      <c r="B804" s="47"/>
      <c r="C804" s="52"/>
      <c r="D804" s="52"/>
      <c r="E804" s="49"/>
      <c r="F804" s="115"/>
      <c r="G804" s="120"/>
      <c r="H804" s="49"/>
      <c r="I804" s="49"/>
      <c r="J804" s="123"/>
      <c r="K804" s="14"/>
      <c r="L804" s="49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50"/>
      <c r="B805" s="47"/>
      <c r="C805" s="52"/>
      <c r="D805" s="52"/>
      <c r="E805" s="49"/>
      <c r="F805" s="115"/>
      <c r="G805" s="120"/>
      <c r="H805" s="49"/>
      <c r="I805" s="49"/>
      <c r="J805" s="123"/>
      <c r="K805" s="14"/>
      <c r="L805" s="49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50"/>
      <c r="B806" s="47"/>
      <c r="C806" s="52"/>
      <c r="D806" s="52"/>
      <c r="E806" s="49"/>
      <c r="F806" s="115"/>
      <c r="G806" s="120"/>
      <c r="H806" s="49"/>
      <c r="I806" s="49"/>
      <c r="J806" s="123"/>
      <c r="K806" s="14"/>
      <c r="L806" s="49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50"/>
      <c r="B807" s="47"/>
      <c r="C807" s="52"/>
      <c r="D807" s="52"/>
      <c r="E807" s="49"/>
      <c r="F807" s="115"/>
      <c r="G807" s="120"/>
      <c r="H807" s="49"/>
      <c r="I807" s="49"/>
      <c r="J807" s="123"/>
      <c r="K807" s="14"/>
      <c r="L807" s="49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50"/>
      <c r="B808" s="47"/>
      <c r="C808" s="52"/>
      <c r="D808" s="52"/>
      <c r="E808" s="49"/>
      <c r="F808" s="115"/>
      <c r="G808" s="120"/>
      <c r="H808" s="49"/>
      <c r="I808" s="49"/>
      <c r="J808" s="123"/>
      <c r="K808" s="14"/>
      <c r="L808" s="49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50"/>
      <c r="B809" s="47"/>
      <c r="C809" s="52"/>
      <c r="D809" s="52"/>
      <c r="E809" s="49"/>
      <c r="F809" s="115"/>
      <c r="G809" s="120"/>
      <c r="H809" s="49"/>
      <c r="I809" s="49"/>
      <c r="J809" s="123"/>
      <c r="K809" s="14"/>
      <c r="L809" s="49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50"/>
      <c r="B810" s="47"/>
      <c r="C810" s="52"/>
      <c r="D810" s="52"/>
      <c r="E810" s="49"/>
      <c r="F810" s="115"/>
      <c r="G810" s="120"/>
      <c r="H810" s="49"/>
      <c r="I810" s="49"/>
      <c r="J810" s="123"/>
      <c r="K810" s="14"/>
      <c r="L810" s="49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50"/>
      <c r="B811" s="47"/>
      <c r="C811" s="52"/>
      <c r="D811" s="52"/>
      <c r="E811" s="49"/>
      <c r="F811" s="115"/>
      <c r="G811" s="120"/>
      <c r="H811" s="49"/>
      <c r="I811" s="49"/>
      <c r="J811" s="123"/>
      <c r="K811" s="14"/>
      <c r="L811" s="49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50"/>
      <c r="B812" s="47"/>
      <c r="C812" s="52"/>
      <c r="D812" s="52"/>
      <c r="E812" s="49"/>
      <c r="F812" s="115"/>
      <c r="G812" s="120"/>
      <c r="H812" s="49"/>
      <c r="I812" s="49"/>
      <c r="J812" s="123"/>
      <c r="K812" s="14"/>
      <c r="L812" s="49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50"/>
      <c r="B813" s="47"/>
      <c r="C813" s="52"/>
      <c r="D813" s="52"/>
      <c r="E813" s="49"/>
      <c r="F813" s="115"/>
      <c r="G813" s="120"/>
      <c r="H813" s="49"/>
      <c r="I813" s="49"/>
      <c r="J813" s="123"/>
      <c r="K813" s="14"/>
      <c r="L813" s="49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50"/>
      <c r="B814" s="47"/>
      <c r="C814" s="52"/>
      <c r="D814" s="52"/>
      <c r="E814" s="49"/>
      <c r="F814" s="115"/>
      <c r="G814" s="120"/>
      <c r="H814" s="49"/>
      <c r="I814" s="49"/>
      <c r="J814" s="123"/>
      <c r="K814" s="14"/>
      <c r="L814" s="49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50"/>
      <c r="B815" s="47"/>
      <c r="C815" s="52"/>
      <c r="D815" s="52"/>
      <c r="E815" s="49"/>
      <c r="F815" s="115"/>
      <c r="G815" s="120"/>
      <c r="H815" s="49"/>
      <c r="I815" s="49"/>
      <c r="J815" s="123"/>
      <c r="K815" s="14"/>
      <c r="L815" s="49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50"/>
      <c r="B816" s="47"/>
      <c r="C816" s="52"/>
      <c r="D816" s="52"/>
      <c r="E816" s="49"/>
      <c r="F816" s="115"/>
      <c r="G816" s="120"/>
      <c r="H816" s="49"/>
      <c r="I816" s="49"/>
      <c r="J816" s="123"/>
      <c r="K816" s="14"/>
      <c r="L816" s="49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50"/>
      <c r="B817" s="47"/>
      <c r="C817" s="52"/>
      <c r="D817" s="52"/>
      <c r="E817" s="49"/>
      <c r="F817" s="115"/>
      <c r="G817" s="120"/>
      <c r="H817" s="49"/>
      <c r="I817" s="49"/>
      <c r="J817" s="123"/>
      <c r="K817" s="14"/>
      <c r="L817" s="49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50"/>
      <c r="B818" s="47"/>
      <c r="C818" s="52"/>
      <c r="D818" s="52"/>
      <c r="E818" s="49"/>
      <c r="F818" s="115"/>
      <c r="G818" s="120"/>
      <c r="H818" s="49"/>
      <c r="I818" s="49"/>
      <c r="J818" s="123"/>
      <c r="K818" s="14"/>
      <c r="L818" s="49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50"/>
      <c r="B819" s="47"/>
      <c r="C819" s="52"/>
      <c r="D819" s="52"/>
      <c r="E819" s="49"/>
      <c r="F819" s="115"/>
      <c r="G819" s="120"/>
      <c r="H819" s="49"/>
      <c r="I819" s="49"/>
      <c r="J819" s="123"/>
      <c r="K819" s="14"/>
      <c r="L819" s="49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50"/>
      <c r="B820" s="47"/>
      <c r="C820" s="52"/>
      <c r="D820" s="52"/>
      <c r="E820" s="49"/>
      <c r="F820" s="115"/>
      <c r="G820" s="120"/>
      <c r="H820" s="49"/>
      <c r="I820" s="49"/>
      <c r="J820" s="123"/>
      <c r="K820" s="14"/>
      <c r="L820" s="49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50"/>
      <c r="B821" s="47"/>
      <c r="C821" s="52"/>
      <c r="D821" s="52"/>
      <c r="E821" s="49"/>
      <c r="F821" s="115"/>
      <c r="G821" s="120"/>
      <c r="H821" s="49"/>
      <c r="I821" s="49"/>
      <c r="J821" s="123"/>
      <c r="K821" s="14"/>
      <c r="L821" s="49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50"/>
      <c r="B822" s="47"/>
      <c r="C822" s="52"/>
      <c r="D822" s="52"/>
      <c r="E822" s="49"/>
      <c r="F822" s="115"/>
      <c r="G822" s="120"/>
      <c r="H822" s="49"/>
      <c r="I822" s="49"/>
      <c r="J822" s="123"/>
      <c r="K822" s="14"/>
      <c r="L822" s="49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50"/>
      <c r="B823" s="47"/>
      <c r="C823" s="52"/>
      <c r="D823" s="52"/>
      <c r="E823" s="49"/>
      <c r="F823" s="115"/>
      <c r="G823" s="120"/>
      <c r="H823" s="49"/>
      <c r="I823" s="49"/>
      <c r="J823" s="123"/>
      <c r="K823" s="14"/>
      <c r="L823" s="49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50"/>
      <c r="B824" s="47"/>
      <c r="C824" s="52"/>
      <c r="D824" s="52"/>
      <c r="E824" s="49"/>
      <c r="F824" s="115"/>
      <c r="G824" s="120"/>
      <c r="H824" s="49"/>
      <c r="I824" s="49"/>
      <c r="J824" s="123"/>
      <c r="K824" s="14"/>
      <c r="L824" s="49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50"/>
      <c r="B825" s="47"/>
      <c r="C825" s="52"/>
      <c r="D825" s="52"/>
      <c r="E825" s="49"/>
      <c r="F825" s="115"/>
      <c r="G825" s="120"/>
      <c r="H825" s="49"/>
      <c r="I825" s="49"/>
      <c r="J825" s="123"/>
      <c r="K825" s="14"/>
      <c r="L825" s="49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50"/>
      <c r="B826" s="47"/>
      <c r="C826" s="52"/>
      <c r="D826" s="52"/>
      <c r="E826" s="49"/>
      <c r="F826" s="115"/>
      <c r="G826" s="120"/>
      <c r="H826" s="49"/>
      <c r="I826" s="49"/>
      <c r="J826" s="123"/>
      <c r="K826" s="14"/>
      <c r="L826" s="49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50"/>
      <c r="B827" s="47"/>
      <c r="C827" s="52"/>
      <c r="D827" s="52"/>
      <c r="E827" s="49"/>
      <c r="F827" s="115"/>
      <c r="G827" s="120"/>
      <c r="H827" s="49"/>
      <c r="I827" s="49"/>
      <c r="J827" s="123"/>
      <c r="K827" s="14"/>
      <c r="L827" s="49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50"/>
      <c r="B828" s="47"/>
      <c r="C828" s="52"/>
      <c r="D828" s="52"/>
      <c r="E828" s="49"/>
      <c r="F828" s="115"/>
      <c r="G828" s="120"/>
      <c r="H828" s="49"/>
      <c r="I828" s="49"/>
      <c r="J828" s="123"/>
      <c r="K828" s="14"/>
      <c r="L828" s="49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50"/>
      <c r="B829" s="47"/>
      <c r="C829" s="52"/>
      <c r="D829" s="52"/>
      <c r="E829" s="49"/>
      <c r="F829" s="115"/>
      <c r="G829" s="120"/>
      <c r="H829" s="49"/>
      <c r="I829" s="49"/>
      <c r="J829" s="123"/>
      <c r="K829" s="14"/>
      <c r="L829" s="49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50"/>
      <c r="B830" s="47"/>
      <c r="C830" s="52"/>
      <c r="D830" s="52"/>
      <c r="E830" s="49"/>
      <c r="F830" s="115"/>
      <c r="G830" s="120"/>
      <c r="H830" s="49"/>
      <c r="I830" s="49"/>
      <c r="J830" s="123"/>
      <c r="K830" s="14"/>
      <c r="L830" s="49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50"/>
      <c r="B831" s="47"/>
      <c r="C831" s="52"/>
      <c r="D831" s="52"/>
      <c r="E831" s="49"/>
      <c r="F831" s="115"/>
      <c r="G831" s="120"/>
      <c r="H831" s="49"/>
      <c r="I831" s="49"/>
      <c r="J831" s="123"/>
      <c r="K831" s="14"/>
      <c r="L831" s="49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50"/>
      <c r="B832" s="47"/>
      <c r="C832" s="52"/>
      <c r="D832" s="52"/>
      <c r="E832" s="49"/>
      <c r="F832" s="115"/>
      <c r="G832" s="120"/>
      <c r="H832" s="49"/>
      <c r="I832" s="49"/>
      <c r="J832" s="123"/>
      <c r="K832" s="14"/>
      <c r="L832" s="49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50"/>
      <c r="B833" s="47"/>
      <c r="C833" s="52"/>
      <c r="D833" s="52"/>
      <c r="E833" s="49"/>
      <c r="F833" s="115"/>
      <c r="G833" s="120"/>
      <c r="H833" s="49"/>
      <c r="I833" s="49"/>
      <c r="J833" s="123"/>
      <c r="K833" s="14"/>
      <c r="L833" s="49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50"/>
      <c r="B834" s="47"/>
      <c r="C834" s="52"/>
      <c r="D834" s="52"/>
      <c r="E834" s="49"/>
      <c r="F834" s="115"/>
      <c r="G834" s="120"/>
      <c r="H834" s="49"/>
      <c r="I834" s="49"/>
      <c r="J834" s="123"/>
      <c r="K834" s="14"/>
      <c r="L834" s="49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50"/>
      <c r="B835" s="47"/>
      <c r="C835" s="52"/>
      <c r="D835" s="52"/>
      <c r="E835" s="49"/>
      <c r="F835" s="115"/>
      <c r="G835" s="120"/>
      <c r="H835" s="49"/>
      <c r="I835" s="49"/>
      <c r="J835" s="123"/>
      <c r="K835" s="14"/>
      <c r="L835" s="49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50"/>
      <c r="B836" s="47"/>
      <c r="C836" s="52"/>
      <c r="D836" s="52"/>
      <c r="E836" s="49"/>
      <c r="F836" s="115"/>
      <c r="G836" s="120"/>
      <c r="H836" s="49"/>
      <c r="I836" s="49"/>
      <c r="J836" s="123"/>
      <c r="K836" s="14"/>
      <c r="L836" s="49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50"/>
      <c r="B837" s="47"/>
      <c r="C837" s="52"/>
      <c r="D837" s="52"/>
      <c r="E837" s="49"/>
      <c r="F837" s="115"/>
      <c r="G837" s="120"/>
      <c r="H837" s="49"/>
      <c r="I837" s="49"/>
      <c r="J837" s="123"/>
      <c r="K837" s="14"/>
      <c r="L837" s="49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50"/>
      <c r="B838" s="47"/>
      <c r="C838" s="52"/>
      <c r="D838" s="52"/>
      <c r="E838" s="49"/>
      <c r="F838" s="115"/>
      <c r="G838" s="120"/>
      <c r="H838" s="49"/>
      <c r="I838" s="49"/>
      <c r="J838" s="123"/>
      <c r="K838" s="14"/>
      <c r="L838" s="49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50"/>
      <c r="B839" s="47"/>
      <c r="C839" s="52"/>
      <c r="D839" s="52"/>
      <c r="E839" s="49"/>
      <c r="F839" s="115"/>
      <c r="G839" s="120"/>
      <c r="H839" s="49"/>
      <c r="I839" s="49"/>
      <c r="J839" s="123"/>
      <c r="K839" s="14"/>
      <c r="L839" s="49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50"/>
      <c r="B840" s="47"/>
      <c r="C840" s="52"/>
      <c r="D840" s="52"/>
      <c r="E840" s="49"/>
      <c r="F840" s="115"/>
      <c r="G840" s="120"/>
      <c r="H840" s="49"/>
      <c r="I840" s="49"/>
      <c r="J840" s="123"/>
      <c r="K840" s="14"/>
      <c r="L840" s="49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50"/>
      <c r="B841" s="47"/>
      <c r="C841" s="52"/>
      <c r="D841" s="52"/>
      <c r="E841" s="49"/>
      <c r="F841" s="115"/>
      <c r="G841" s="120"/>
      <c r="H841" s="49"/>
      <c r="I841" s="49"/>
      <c r="J841" s="123"/>
      <c r="K841" s="14"/>
      <c r="L841" s="49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50"/>
      <c r="B842" s="47"/>
      <c r="C842" s="52"/>
      <c r="D842" s="52"/>
      <c r="E842" s="49"/>
      <c r="F842" s="115"/>
      <c r="G842" s="120"/>
      <c r="H842" s="49"/>
      <c r="I842" s="49"/>
      <c r="J842" s="123"/>
      <c r="K842" s="14"/>
      <c r="L842" s="49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50"/>
      <c r="B843" s="47"/>
      <c r="C843" s="52"/>
      <c r="D843" s="52"/>
      <c r="E843" s="49"/>
      <c r="F843" s="115"/>
      <c r="G843" s="120"/>
      <c r="H843" s="49"/>
      <c r="I843" s="49"/>
      <c r="J843" s="123"/>
      <c r="K843" s="14"/>
      <c r="L843" s="49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50"/>
      <c r="B844" s="47"/>
      <c r="C844" s="52"/>
      <c r="D844" s="52"/>
      <c r="E844" s="49"/>
      <c r="F844" s="115"/>
      <c r="G844" s="120"/>
      <c r="H844" s="49"/>
      <c r="I844" s="49"/>
      <c r="J844" s="123"/>
      <c r="K844" s="14"/>
      <c r="L844" s="49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50"/>
      <c r="B845" s="47"/>
      <c r="C845" s="52"/>
      <c r="D845" s="52"/>
      <c r="E845" s="49"/>
      <c r="F845" s="115"/>
      <c r="G845" s="120"/>
      <c r="H845" s="49"/>
      <c r="I845" s="49"/>
      <c r="J845" s="123"/>
      <c r="K845" s="14"/>
      <c r="L845" s="49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50"/>
      <c r="B846" s="47"/>
      <c r="C846" s="52"/>
      <c r="D846" s="52"/>
      <c r="E846" s="49"/>
      <c r="F846" s="115"/>
      <c r="G846" s="120"/>
      <c r="H846" s="49"/>
      <c r="I846" s="49"/>
      <c r="J846" s="123"/>
      <c r="K846" s="14"/>
      <c r="L846" s="49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50"/>
      <c r="B847" s="47"/>
      <c r="C847" s="52"/>
      <c r="D847" s="52"/>
      <c r="E847" s="49"/>
      <c r="F847" s="115"/>
      <c r="G847" s="120"/>
      <c r="H847" s="49"/>
      <c r="I847" s="49"/>
      <c r="J847" s="123"/>
      <c r="K847" s="14"/>
      <c r="L847" s="49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50"/>
      <c r="B848" s="47"/>
      <c r="C848" s="52"/>
      <c r="D848" s="52"/>
      <c r="E848" s="49"/>
      <c r="F848" s="115"/>
      <c r="G848" s="120"/>
      <c r="H848" s="49"/>
      <c r="I848" s="49"/>
      <c r="J848" s="123"/>
      <c r="K848" s="14"/>
      <c r="L848" s="49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50"/>
      <c r="B849" s="47"/>
      <c r="C849" s="52"/>
      <c r="D849" s="52"/>
      <c r="E849" s="49"/>
      <c r="F849" s="115"/>
      <c r="G849" s="120"/>
      <c r="H849" s="49"/>
      <c r="I849" s="49"/>
      <c r="J849" s="123"/>
      <c r="K849" s="14"/>
      <c r="L849" s="49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50"/>
      <c r="B850" s="47"/>
      <c r="C850" s="52"/>
      <c r="D850" s="52"/>
      <c r="E850" s="49"/>
      <c r="F850" s="115"/>
      <c r="G850" s="120"/>
      <c r="H850" s="49"/>
      <c r="I850" s="49"/>
      <c r="J850" s="123"/>
      <c r="K850" s="14"/>
      <c r="L850" s="49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50"/>
      <c r="B851" s="47"/>
      <c r="C851" s="52"/>
      <c r="D851" s="52"/>
      <c r="E851" s="49"/>
      <c r="F851" s="115"/>
      <c r="G851" s="120"/>
      <c r="H851" s="49"/>
      <c r="I851" s="49"/>
      <c r="J851" s="123"/>
      <c r="K851" s="14"/>
      <c r="L851" s="49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50"/>
      <c r="B852" s="47"/>
      <c r="C852" s="52"/>
      <c r="D852" s="52"/>
      <c r="E852" s="49"/>
      <c r="F852" s="115"/>
      <c r="G852" s="120"/>
      <c r="H852" s="49"/>
      <c r="I852" s="49"/>
      <c r="J852" s="123"/>
      <c r="K852" s="14"/>
      <c r="L852" s="49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50"/>
      <c r="B853" s="47"/>
      <c r="C853" s="52"/>
      <c r="D853" s="52"/>
      <c r="E853" s="49"/>
      <c r="F853" s="115"/>
      <c r="G853" s="120"/>
      <c r="H853" s="49"/>
      <c r="I853" s="49"/>
      <c r="J853" s="123"/>
      <c r="K853" s="14"/>
      <c r="L853" s="49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50"/>
      <c r="B854" s="47"/>
      <c r="C854" s="52"/>
      <c r="D854" s="52"/>
      <c r="E854" s="49"/>
      <c r="F854" s="115"/>
      <c r="G854" s="120"/>
      <c r="H854" s="49"/>
      <c r="I854" s="49"/>
      <c r="J854" s="123"/>
      <c r="K854" s="14"/>
      <c r="L854" s="49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50"/>
      <c r="B855" s="47"/>
      <c r="C855" s="52"/>
      <c r="D855" s="52"/>
      <c r="E855" s="49"/>
      <c r="F855" s="115"/>
      <c r="G855" s="120"/>
      <c r="H855" s="49"/>
      <c r="I855" s="49"/>
      <c r="J855" s="123"/>
      <c r="K855" s="14"/>
      <c r="L855" s="49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50"/>
      <c r="B856" s="47"/>
      <c r="C856" s="52"/>
      <c r="D856" s="52"/>
      <c r="E856" s="49"/>
      <c r="F856" s="115"/>
      <c r="G856" s="120"/>
      <c r="H856" s="49"/>
      <c r="I856" s="49"/>
      <c r="J856" s="123"/>
      <c r="K856" s="14"/>
      <c r="L856" s="49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50"/>
      <c r="B857" s="47"/>
      <c r="C857" s="52"/>
      <c r="D857" s="52"/>
      <c r="E857" s="49"/>
      <c r="F857" s="115"/>
      <c r="G857" s="120"/>
      <c r="H857" s="49"/>
      <c r="I857" s="49"/>
      <c r="J857" s="123"/>
      <c r="K857" s="14"/>
      <c r="L857" s="49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50"/>
      <c r="B858" s="47"/>
      <c r="C858" s="52"/>
      <c r="D858" s="52"/>
      <c r="E858" s="49"/>
      <c r="F858" s="115"/>
      <c r="G858" s="120"/>
      <c r="H858" s="49"/>
      <c r="I858" s="49"/>
      <c r="J858" s="123"/>
      <c r="K858" s="14"/>
      <c r="L858" s="49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50"/>
      <c r="B859" s="47"/>
      <c r="C859" s="52"/>
      <c r="D859" s="52"/>
      <c r="E859" s="49"/>
      <c r="F859" s="115"/>
      <c r="G859" s="120"/>
      <c r="H859" s="49"/>
      <c r="I859" s="49"/>
      <c r="J859" s="123"/>
      <c r="K859" s="14"/>
      <c r="L859" s="49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50"/>
      <c r="B860" s="47"/>
      <c r="C860" s="52"/>
      <c r="D860" s="52"/>
      <c r="E860" s="49"/>
      <c r="F860" s="115"/>
      <c r="G860" s="120"/>
      <c r="H860" s="49"/>
      <c r="I860" s="49"/>
      <c r="J860" s="123"/>
      <c r="K860" s="14"/>
      <c r="L860" s="49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50"/>
      <c r="B861" s="47"/>
      <c r="C861" s="52"/>
      <c r="D861" s="52"/>
      <c r="E861" s="49"/>
      <c r="F861" s="115"/>
      <c r="G861" s="120"/>
      <c r="H861" s="49"/>
      <c r="I861" s="49"/>
      <c r="J861" s="123"/>
      <c r="K861" s="14"/>
      <c r="L861" s="49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50"/>
      <c r="B862" s="47"/>
      <c r="C862" s="52"/>
      <c r="D862" s="52"/>
      <c r="E862" s="49"/>
      <c r="F862" s="115"/>
      <c r="G862" s="120"/>
      <c r="H862" s="49"/>
      <c r="I862" s="49"/>
      <c r="J862" s="123"/>
      <c r="K862" s="14"/>
      <c r="L862" s="49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50"/>
      <c r="B863" s="47"/>
      <c r="C863" s="52"/>
      <c r="D863" s="52"/>
      <c r="E863" s="49"/>
      <c r="F863" s="115"/>
      <c r="G863" s="120"/>
      <c r="H863" s="49"/>
      <c r="I863" s="49"/>
      <c r="J863" s="123"/>
      <c r="K863" s="14"/>
      <c r="L863" s="49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50"/>
      <c r="B864" s="47"/>
      <c r="C864" s="52"/>
      <c r="D864" s="52"/>
      <c r="E864" s="49"/>
      <c r="F864" s="115"/>
      <c r="G864" s="120"/>
      <c r="H864" s="49"/>
      <c r="I864" s="49"/>
      <c r="J864" s="123"/>
      <c r="K864" s="14"/>
      <c r="L864" s="49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50"/>
      <c r="B865" s="47"/>
      <c r="C865" s="52"/>
      <c r="D865" s="52"/>
      <c r="E865" s="49"/>
      <c r="F865" s="115"/>
      <c r="G865" s="120"/>
      <c r="H865" s="49"/>
      <c r="I865" s="49"/>
      <c r="J865" s="123"/>
      <c r="K865" s="14"/>
      <c r="L865" s="49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50"/>
      <c r="B866" s="47"/>
      <c r="C866" s="52"/>
      <c r="D866" s="52"/>
      <c r="E866" s="49"/>
      <c r="F866" s="115"/>
      <c r="G866" s="120"/>
      <c r="H866" s="49"/>
      <c r="I866" s="49"/>
      <c r="J866" s="123"/>
      <c r="K866" s="14"/>
      <c r="L866" s="49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50"/>
      <c r="B867" s="47"/>
      <c r="C867" s="52"/>
      <c r="D867" s="52"/>
      <c r="E867" s="49"/>
      <c r="F867" s="115"/>
      <c r="G867" s="120"/>
      <c r="H867" s="49"/>
      <c r="I867" s="49"/>
      <c r="J867" s="123"/>
      <c r="K867" s="14"/>
      <c r="L867" s="49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50"/>
      <c r="B868" s="47"/>
      <c r="C868" s="52"/>
      <c r="D868" s="52"/>
      <c r="E868" s="49"/>
      <c r="F868" s="115"/>
      <c r="G868" s="120"/>
      <c r="H868" s="49"/>
      <c r="I868" s="49"/>
      <c r="J868" s="123"/>
      <c r="K868" s="14"/>
      <c r="L868" s="49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50"/>
      <c r="B869" s="47"/>
      <c r="C869" s="52"/>
      <c r="D869" s="52"/>
      <c r="E869" s="49"/>
      <c r="F869" s="115"/>
      <c r="G869" s="120"/>
      <c r="H869" s="49"/>
      <c r="I869" s="49"/>
      <c r="J869" s="123"/>
      <c r="K869" s="14"/>
      <c r="L869" s="49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50"/>
      <c r="B870" s="47"/>
      <c r="C870" s="52"/>
      <c r="D870" s="52"/>
      <c r="E870" s="49"/>
      <c r="F870" s="115"/>
      <c r="G870" s="120"/>
      <c r="H870" s="49"/>
      <c r="I870" s="49"/>
      <c r="J870" s="123"/>
      <c r="K870" s="14"/>
      <c r="L870" s="49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50"/>
      <c r="B871" s="47"/>
      <c r="C871" s="52"/>
      <c r="D871" s="52"/>
      <c r="E871" s="49"/>
      <c r="F871" s="115"/>
      <c r="G871" s="120"/>
      <c r="H871" s="49"/>
      <c r="I871" s="49"/>
      <c r="J871" s="123"/>
      <c r="K871" s="14"/>
      <c r="L871" s="49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50"/>
      <c r="B872" s="47"/>
      <c r="C872" s="52"/>
      <c r="D872" s="52"/>
      <c r="E872" s="49"/>
      <c r="F872" s="115"/>
      <c r="G872" s="120"/>
      <c r="H872" s="49"/>
      <c r="I872" s="49"/>
      <c r="J872" s="123"/>
      <c r="K872" s="14"/>
      <c r="L872" s="49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50"/>
      <c r="B873" s="47"/>
      <c r="C873" s="52"/>
      <c r="D873" s="52"/>
      <c r="E873" s="49"/>
      <c r="F873" s="115"/>
      <c r="G873" s="120"/>
      <c r="H873" s="49"/>
      <c r="I873" s="49"/>
      <c r="J873" s="123"/>
      <c r="K873" s="14"/>
      <c r="L873" s="49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50"/>
      <c r="B874" s="47"/>
      <c r="C874" s="52"/>
      <c r="D874" s="52"/>
      <c r="E874" s="49"/>
      <c r="F874" s="115"/>
      <c r="G874" s="120"/>
      <c r="H874" s="49"/>
      <c r="I874" s="49"/>
      <c r="J874" s="123"/>
      <c r="K874" s="14"/>
      <c r="L874" s="49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50"/>
      <c r="B875" s="47"/>
      <c r="C875" s="52"/>
      <c r="D875" s="52"/>
      <c r="E875" s="49"/>
      <c r="F875" s="115"/>
      <c r="G875" s="120"/>
      <c r="H875" s="49"/>
      <c r="I875" s="49"/>
      <c r="J875" s="123"/>
      <c r="K875" s="14"/>
      <c r="L875" s="49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50"/>
      <c r="B876" s="47"/>
      <c r="C876" s="52"/>
      <c r="D876" s="52"/>
      <c r="E876" s="49"/>
      <c r="F876" s="115"/>
      <c r="G876" s="120"/>
      <c r="H876" s="49"/>
      <c r="I876" s="49"/>
      <c r="J876" s="123"/>
      <c r="K876" s="14"/>
      <c r="L876" s="49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50"/>
      <c r="B877" s="47"/>
      <c r="C877" s="52"/>
      <c r="D877" s="52"/>
      <c r="E877" s="49"/>
      <c r="F877" s="115"/>
      <c r="G877" s="120"/>
      <c r="H877" s="49"/>
      <c r="I877" s="49"/>
      <c r="J877" s="123"/>
      <c r="K877" s="14"/>
      <c r="L877" s="49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50"/>
      <c r="B878" s="47"/>
      <c r="C878" s="52"/>
      <c r="D878" s="52"/>
      <c r="E878" s="49"/>
      <c r="F878" s="115"/>
      <c r="G878" s="120"/>
      <c r="H878" s="49"/>
      <c r="I878" s="49"/>
      <c r="J878" s="123"/>
      <c r="K878" s="14"/>
      <c r="L878" s="49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50"/>
      <c r="B879" s="47"/>
      <c r="C879" s="52"/>
      <c r="D879" s="52"/>
      <c r="E879" s="49"/>
      <c r="F879" s="115"/>
      <c r="G879" s="120"/>
      <c r="H879" s="49"/>
      <c r="I879" s="49"/>
      <c r="J879" s="123"/>
      <c r="K879" s="14"/>
      <c r="L879" s="49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50"/>
      <c r="B880" s="47"/>
      <c r="C880" s="52"/>
      <c r="D880" s="52"/>
      <c r="E880" s="49"/>
      <c r="F880" s="115"/>
      <c r="G880" s="120"/>
      <c r="H880" s="49"/>
      <c r="I880" s="49"/>
      <c r="J880" s="123"/>
      <c r="K880" s="14"/>
      <c r="L880" s="49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50"/>
      <c r="B881" s="47"/>
      <c r="C881" s="52"/>
      <c r="D881" s="52"/>
      <c r="E881" s="49"/>
      <c r="F881" s="115"/>
      <c r="G881" s="120"/>
      <c r="H881" s="49"/>
      <c r="I881" s="49"/>
      <c r="J881" s="123"/>
      <c r="K881" s="14"/>
      <c r="L881" s="49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50"/>
      <c r="B882" s="47"/>
      <c r="C882" s="52"/>
      <c r="D882" s="52"/>
      <c r="E882" s="49"/>
      <c r="F882" s="115"/>
      <c r="G882" s="120"/>
      <c r="H882" s="49"/>
      <c r="I882" s="49"/>
      <c r="J882" s="123"/>
      <c r="K882" s="14"/>
      <c r="L882" s="49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50"/>
      <c r="B883" s="47"/>
      <c r="C883" s="52"/>
      <c r="D883" s="52"/>
      <c r="E883" s="49"/>
      <c r="F883" s="115"/>
      <c r="G883" s="120"/>
      <c r="H883" s="49"/>
      <c r="I883" s="49"/>
      <c r="J883" s="123"/>
      <c r="K883" s="14"/>
      <c r="L883" s="49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50"/>
      <c r="B884" s="47"/>
      <c r="C884" s="52"/>
      <c r="D884" s="52"/>
      <c r="E884" s="49"/>
      <c r="F884" s="115"/>
      <c r="G884" s="120"/>
      <c r="H884" s="49"/>
      <c r="I884" s="49"/>
      <c r="J884" s="123"/>
      <c r="K884" s="14"/>
      <c r="L884" s="49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50"/>
      <c r="B885" s="47"/>
      <c r="C885" s="52"/>
      <c r="D885" s="52"/>
      <c r="E885" s="49"/>
      <c r="F885" s="115"/>
      <c r="G885" s="120"/>
      <c r="H885" s="49"/>
      <c r="I885" s="49"/>
      <c r="J885" s="123"/>
      <c r="K885" s="14"/>
      <c r="L885" s="49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50"/>
      <c r="B886" s="47"/>
      <c r="C886" s="52"/>
      <c r="D886" s="52"/>
      <c r="E886" s="49"/>
      <c r="F886" s="115"/>
      <c r="G886" s="120"/>
      <c r="H886" s="49"/>
      <c r="I886" s="49"/>
      <c r="J886" s="123"/>
      <c r="K886" s="14"/>
      <c r="L886" s="49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50"/>
      <c r="B887" s="47"/>
      <c r="C887" s="52"/>
      <c r="D887" s="52"/>
      <c r="E887" s="49"/>
      <c r="F887" s="115"/>
      <c r="G887" s="120"/>
      <c r="H887" s="49"/>
      <c r="I887" s="49"/>
      <c r="J887" s="123"/>
      <c r="K887" s="14"/>
      <c r="L887" s="49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50"/>
      <c r="B888" s="47"/>
      <c r="C888" s="52"/>
      <c r="D888" s="52"/>
      <c r="E888" s="49"/>
      <c r="F888" s="115"/>
      <c r="G888" s="120"/>
      <c r="H888" s="49"/>
      <c r="I888" s="49"/>
      <c r="J888" s="123"/>
      <c r="K888" s="14"/>
      <c r="L888" s="49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50"/>
      <c r="B889" s="47"/>
      <c r="C889" s="52"/>
      <c r="D889" s="52"/>
      <c r="E889" s="49"/>
      <c r="F889" s="115"/>
      <c r="G889" s="120"/>
      <c r="H889" s="49"/>
      <c r="I889" s="49"/>
      <c r="J889" s="123"/>
      <c r="K889" s="14"/>
      <c r="L889" s="49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50"/>
      <c r="B890" s="47"/>
      <c r="C890" s="52"/>
      <c r="D890" s="52"/>
      <c r="E890" s="49"/>
      <c r="F890" s="115"/>
      <c r="G890" s="120"/>
      <c r="H890" s="49"/>
      <c r="I890" s="49"/>
      <c r="J890" s="123"/>
      <c r="K890" s="14"/>
      <c r="L890" s="49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50"/>
      <c r="B891" s="47"/>
      <c r="C891" s="52"/>
      <c r="D891" s="52"/>
      <c r="E891" s="49"/>
      <c r="F891" s="115"/>
      <c r="G891" s="120"/>
      <c r="H891" s="49"/>
      <c r="I891" s="49"/>
      <c r="J891" s="123"/>
      <c r="K891" s="14"/>
      <c r="L891" s="49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50"/>
      <c r="B892" s="47"/>
      <c r="C892" s="52"/>
      <c r="D892" s="52"/>
      <c r="E892" s="49"/>
      <c r="F892" s="115"/>
      <c r="G892" s="120"/>
      <c r="H892" s="49"/>
      <c r="I892" s="49"/>
      <c r="J892" s="123"/>
      <c r="K892" s="14"/>
      <c r="L892" s="49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50"/>
      <c r="B893" s="47"/>
      <c r="C893" s="52"/>
      <c r="D893" s="52"/>
      <c r="E893" s="49"/>
      <c r="F893" s="115"/>
      <c r="G893" s="120"/>
      <c r="H893" s="49"/>
      <c r="I893" s="49"/>
      <c r="J893" s="123"/>
      <c r="K893" s="14"/>
      <c r="L893" s="49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50"/>
      <c r="B894" s="47"/>
      <c r="C894" s="52"/>
      <c r="D894" s="52"/>
      <c r="E894" s="49"/>
      <c r="F894" s="115"/>
      <c r="G894" s="120"/>
      <c r="H894" s="49"/>
      <c r="I894" s="49"/>
      <c r="J894" s="123"/>
      <c r="K894" s="14"/>
      <c r="L894" s="49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50"/>
      <c r="B895" s="47"/>
      <c r="C895" s="52"/>
      <c r="D895" s="52"/>
      <c r="E895" s="49"/>
      <c r="F895" s="115"/>
      <c r="G895" s="120"/>
      <c r="H895" s="49"/>
      <c r="I895" s="49"/>
      <c r="J895" s="123"/>
      <c r="K895" s="14"/>
      <c r="L895" s="49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50"/>
      <c r="B896" s="47"/>
      <c r="C896" s="52"/>
      <c r="D896" s="52"/>
      <c r="E896" s="49"/>
      <c r="F896" s="115"/>
      <c r="G896" s="120"/>
      <c r="H896" s="49"/>
      <c r="I896" s="49"/>
      <c r="J896" s="123"/>
      <c r="K896" s="14"/>
      <c r="L896" s="49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50"/>
      <c r="B897" s="47"/>
      <c r="C897" s="52"/>
      <c r="D897" s="52"/>
      <c r="E897" s="49"/>
      <c r="F897" s="115"/>
      <c r="G897" s="120"/>
      <c r="H897" s="49"/>
      <c r="I897" s="49"/>
      <c r="J897" s="123"/>
      <c r="K897" s="14"/>
      <c r="L897" s="49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50"/>
      <c r="B898" s="47"/>
      <c r="C898" s="52"/>
      <c r="D898" s="52"/>
      <c r="E898" s="49"/>
      <c r="F898" s="115"/>
      <c r="G898" s="120"/>
      <c r="H898" s="49"/>
      <c r="I898" s="49"/>
      <c r="J898" s="123"/>
      <c r="K898" s="14"/>
      <c r="L898" s="49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50"/>
      <c r="B899" s="47"/>
      <c r="C899" s="52"/>
      <c r="D899" s="52"/>
      <c r="E899" s="49"/>
      <c r="F899" s="115"/>
      <c r="G899" s="120"/>
      <c r="H899" s="49"/>
      <c r="I899" s="49"/>
      <c r="J899" s="123"/>
      <c r="K899" s="14"/>
      <c r="L899" s="49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50"/>
      <c r="B900" s="47"/>
      <c r="C900" s="52"/>
      <c r="D900" s="52"/>
      <c r="E900" s="49"/>
      <c r="F900" s="115"/>
      <c r="G900" s="120"/>
      <c r="H900" s="49"/>
      <c r="I900" s="49"/>
      <c r="J900" s="123"/>
      <c r="K900" s="14"/>
      <c r="L900" s="49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50"/>
      <c r="B901" s="47"/>
      <c r="C901" s="52"/>
      <c r="D901" s="52"/>
      <c r="E901" s="49"/>
      <c r="F901" s="115"/>
      <c r="G901" s="120"/>
      <c r="H901" s="49"/>
      <c r="I901" s="49"/>
      <c r="J901" s="123"/>
      <c r="K901" s="14"/>
      <c r="L901" s="49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50"/>
      <c r="B902" s="47"/>
      <c r="C902" s="52"/>
      <c r="D902" s="52"/>
      <c r="E902" s="49"/>
      <c r="F902" s="115"/>
      <c r="G902" s="120"/>
      <c r="H902" s="49"/>
      <c r="I902" s="49"/>
      <c r="J902" s="123"/>
      <c r="K902" s="14"/>
      <c r="L902" s="49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50"/>
      <c r="B903" s="47"/>
      <c r="C903" s="52"/>
      <c r="D903" s="52"/>
      <c r="E903" s="49"/>
      <c r="F903" s="115"/>
      <c r="G903" s="120"/>
      <c r="H903" s="49"/>
      <c r="I903" s="49"/>
      <c r="J903" s="123"/>
      <c r="K903" s="14"/>
      <c r="L903" s="49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50"/>
      <c r="B904" s="47"/>
      <c r="C904" s="52"/>
      <c r="D904" s="52"/>
      <c r="E904" s="49"/>
      <c r="F904" s="115"/>
      <c r="G904" s="120"/>
      <c r="H904" s="49"/>
      <c r="I904" s="49"/>
      <c r="J904" s="123"/>
      <c r="K904" s="14"/>
      <c r="L904" s="49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50"/>
      <c r="B905" s="47"/>
      <c r="C905" s="52"/>
      <c r="D905" s="52"/>
      <c r="E905" s="49"/>
      <c r="F905" s="115"/>
      <c r="G905" s="120"/>
      <c r="H905" s="49"/>
      <c r="I905" s="49"/>
      <c r="J905" s="123"/>
      <c r="K905" s="14"/>
      <c r="L905" s="49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50"/>
      <c r="B906" s="47"/>
      <c r="C906" s="52"/>
      <c r="D906" s="52"/>
      <c r="E906" s="49"/>
      <c r="F906" s="115"/>
      <c r="G906" s="120"/>
      <c r="H906" s="49"/>
      <c r="I906" s="49"/>
      <c r="J906" s="123"/>
      <c r="K906" s="14"/>
      <c r="L906" s="49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50"/>
      <c r="B907" s="47"/>
      <c r="C907" s="52"/>
      <c r="D907" s="52"/>
      <c r="E907" s="49"/>
      <c r="F907" s="115"/>
      <c r="G907" s="120"/>
      <c r="H907" s="49"/>
      <c r="I907" s="49"/>
      <c r="J907" s="123"/>
      <c r="K907" s="14"/>
      <c r="L907" s="49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50"/>
      <c r="B908" s="47"/>
      <c r="C908" s="52"/>
      <c r="D908" s="52"/>
      <c r="E908" s="49"/>
      <c r="F908" s="115"/>
      <c r="G908" s="120"/>
      <c r="H908" s="49"/>
      <c r="I908" s="49"/>
      <c r="J908" s="123"/>
      <c r="K908" s="14"/>
      <c r="L908" s="49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50"/>
      <c r="B909" s="47"/>
      <c r="C909" s="52"/>
      <c r="D909" s="52"/>
      <c r="E909" s="49"/>
      <c r="F909" s="115"/>
      <c r="G909" s="120"/>
      <c r="H909" s="49"/>
      <c r="I909" s="49"/>
      <c r="J909" s="123"/>
      <c r="K909" s="14"/>
      <c r="L909" s="49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50"/>
      <c r="B910" s="47"/>
      <c r="C910" s="52"/>
      <c r="D910" s="52"/>
      <c r="E910" s="49"/>
      <c r="F910" s="115"/>
      <c r="G910" s="120"/>
      <c r="H910" s="49"/>
      <c r="I910" s="49"/>
      <c r="J910" s="123"/>
      <c r="K910" s="14"/>
      <c r="L910" s="49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50"/>
      <c r="B911" s="47"/>
      <c r="C911" s="52"/>
      <c r="D911" s="52"/>
      <c r="E911" s="49"/>
      <c r="F911" s="115"/>
      <c r="G911" s="120"/>
      <c r="H911" s="49"/>
      <c r="I911" s="49"/>
      <c r="J911" s="123"/>
      <c r="K911" s="14"/>
      <c r="L911" s="49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50"/>
      <c r="B912" s="47"/>
      <c r="C912" s="52"/>
      <c r="D912" s="52"/>
      <c r="E912" s="49"/>
      <c r="F912" s="115"/>
      <c r="G912" s="120"/>
      <c r="H912" s="49"/>
      <c r="I912" s="49"/>
      <c r="J912" s="123"/>
      <c r="K912" s="14"/>
      <c r="L912" s="49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50"/>
      <c r="B913" s="47"/>
      <c r="C913" s="52"/>
      <c r="D913" s="52"/>
      <c r="E913" s="49"/>
      <c r="F913" s="115"/>
      <c r="G913" s="120"/>
      <c r="H913" s="49"/>
      <c r="I913" s="49"/>
      <c r="J913" s="123"/>
      <c r="K913" s="14"/>
      <c r="L913" s="49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50"/>
      <c r="B914" s="47"/>
      <c r="C914" s="52"/>
      <c r="D914" s="52"/>
      <c r="E914" s="49"/>
      <c r="F914" s="115"/>
      <c r="G914" s="120"/>
      <c r="H914" s="49"/>
      <c r="I914" s="49"/>
      <c r="J914" s="123"/>
      <c r="K914" s="14"/>
      <c r="L914" s="49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50"/>
      <c r="B915" s="47"/>
      <c r="C915" s="52"/>
      <c r="D915" s="52"/>
      <c r="E915" s="49"/>
      <c r="F915" s="115"/>
      <c r="G915" s="120"/>
      <c r="H915" s="49"/>
      <c r="I915" s="49"/>
      <c r="J915" s="123"/>
      <c r="K915" s="14"/>
      <c r="L915" s="49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50"/>
      <c r="B916" s="47"/>
      <c r="C916" s="52"/>
      <c r="D916" s="52"/>
      <c r="E916" s="49"/>
      <c r="F916" s="115"/>
      <c r="G916" s="120"/>
      <c r="H916" s="49"/>
      <c r="I916" s="49"/>
      <c r="J916" s="123"/>
      <c r="K916" s="14"/>
      <c r="L916" s="49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50"/>
      <c r="B917" s="47"/>
      <c r="C917" s="52"/>
      <c r="D917" s="52"/>
      <c r="E917" s="49"/>
      <c r="F917" s="115"/>
      <c r="G917" s="120"/>
      <c r="H917" s="49"/>
      <c r="I917" s="49"/>
      <c r="J917" s="123"/>
      <c r="K917" s="14"/>
      <c r="L917" s="49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50"/>
      <c r="B918" s="47"/>
      <c r="C918" s="52"/>
      <c r="D918" s="52"/>
      <c r="E918" s="49"/>
      <c r="F918" s="115"/>
      <c r="G918" s="120"/>
      <c r="H918" s="49"/>
      <c r="I918" s="49"/>
      <c r="J918" s="123"/>
      <c r="K918" s="14"/>
      <c r="L918" s="49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50"/>
      <c r="B919" s="47"/>
      <c r="C919" s="52"/>
      <c r="D919" s="52"/>
      <c r="E919" s="49"/>
      <c r="F919" s="115"/>
      <c r="G919" s="120"/>
      <c r="H919" s="49"/>
      <c r="I919" s="49"/>
      <c r="J919" s="123"/>
      <c r="K919" s="14"/>
      <c r="L919" s="49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50"/>
      <c r="B920" s="47"/>
      <c r="C920" s="52"/>
      <c r="D920" s="52"/>
      <c r="E920" s="49"/>
      <c r="F920" s="115"/>
      <c r="G920" s="120"/>
      <c r="H920" s="49"/>
      <c r="I920" s="49"/>
      <c r="J920" s="123"/>
      <c r="K920" s="14"/>
      <c r="L920" s="49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50"/>
      <c r="B921" s="47"/>
      <c r="C921" s="52"/>
      <c r="D921" s="52"/>
      <c r="E921" s="49"/>
      <c r="F921" s="115"/>
      <c r="G921" s="120"/>
      <c r="H921" s="49"/>
      <c r="I921" s="49"/>
      <c r="J921" s="123"/>
      <c r="K921" s="14"/>
      <c r="L921" s="49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50"/>
      <c r="B922" s="47"/>
      <c r="C922" s="52"/>
      <c r="D922" s="52"/>
      <c r="E922" s="49"/>
      <c r="F922" s="115"/>
      <c r="G922" s="120"/>
      <c r="H922" s="49"/>
      <c r="I922" s="49"/>
      <c r="J922" s="123"/>
      <c r="K922" s="14"/>
      <c r="L922" s="49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50"/>
      <c r="B923" s="47"/>
      <c r="C923" s="52"/>
      <c r="D923" s="52"/>
      <c r="E923" s="49"/>
      <c r="F923" s="115"/>
      <c r="G923" s="120"/>
      <c r="H923" s="49"/>
      <c r="I923" s="49"/>
      <c r="J923" s="123"/>
      <c r="K923" s="14"/>
      <c r="L923" s="49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50"/>
      <c r="B924" s="47"/>
      <c r="C924" s="52"/>
      <c r="D924" s="52"/>
      <c r="E924" s="49"/>
      <c r="F924" s="115"/>
      <c r="G924" s="120"/>
      <c r="H924" s="49"/>
      <c r="I924" s="49"/>
      <c r="J924" s="123"/>
      <c r="K924" s="14"/>
      <c r="L924" s="49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50"/>
      <c r="B925" s="47"/>
      <c r="C925" s="52"/>
      <c r="D925" s="52"/>
      <c r="E925" s="49"/>
      <c r="F925" s="115"/>
      <c r="G925" s="120"/>
      <c r="H925" s="49"/>
      <c r="I925" s="49"/>
      <c r="J925" s="123"/>
      <c r="K925" s="14"/>
      <c r="L925" s="49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50"/>
      <c r="B926" s="47"/>
      <c r="C926" s="52"/>
      <c r="D926" s="52"/>
      <c r="E926" s="49"/>
      <c r="F926" s="115"/>
      <c r="G926" s="120"/>
      <c r="H926" s="49"/>
      <c r="I926" s="49"/>
      <c r="J926" s="123"/>
      <c r="K926" s="14"/>
      <c r="L926" s="49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50"/>
      <c r="B927" s="47"/>
      <c r="C927" s="52"/>
      <c r="D927" s="52"/>
      <c r="E927" s="49"/>
      <c r="F927" s="115"/>
      <c r="G927" s="120"/>
      <c r="H927" s="49"/>
      <c r="I927" s="49"/>
      <c r="J927" s="123"/>
      <c r="K927" s="14"/>
      <c r="L927" s="49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50"/>
      <c r="B928" s="47"/>
      <c r="C928" s="52"/>
      <c r="D928" s="52"/>
      <c r="E928" s="49"/>
      <c r="F928" s="115"/>
      <c r="G928" s="120"/>
      <c r="H928" s="49"/>
      <c r="I928" s="49"/>
      <c r="J928" s="123"/>
      <c r="K928" s="14"/>
      <c r="L928" s="49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50"/>
      <c r="B929" s="47"/>
      <c r="C929" s="52"/>
      <c r="D929" s="52"/>
      <c r="E929" s="49"/>
      <c r="F929" s="115"/>
      <c r="G929" s="120"/>
      <c r="H929" s="49"/>
      <c r="I929" s="49"/>
      <c r="J929" s="123"/>
      <c r="K929" s="14"/>
      <c r="L929" s="49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50"/>
      <c r="B930" s="47"/>
      <c r="C930" s="52"/>
      <c r="D930" s="52"/>
      <c r="E930" s="49"/>
      <c r="F930" s="115"/>
      <c r="G930" s="120"/>
      <c r="H930" s="49"/>
      <c r="I930" s="49"/>
      <c r="J930" s="123"/>
      <c r="K930" s="14"/>
      <c r="L930" s="49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50"/>
      <c r="B931" s="47"/>
      <c r="C931" s="52"/>
      <c r="D931" s="52"/>
      <c r="E931" s="49"/>
      <c r="F931" s="115"/>
      <c r="G931" s="120"/>
      <c r="H931" s="49"/>
      <c r="I931" s="49"/>
      <c r="J931" s="123"/>
      <c r="K931" s="14"/>
      <c r="L931" s="49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50"/>
      <c r="B932" s="47"/>
      <c r="C932" s="52"/>
      <c r="D932" s="52"/>
      <c r="E932" s="49"/>
      <c r="F932" s="115"/>
      <c r="G932" s="120"/>
      <c r="H932" s="49"/>
      <c r="I932" s="49"/>
      <c r="J932" s="123"/>
      <c r="K932" s="14"/>
      <c r="L932" s="49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50"/>
      <c r="B933" s="47"/>
      <c r="C933" s="52"/>
      <c r="D933" s="52"/>
      <c r="E933" s="49"/>
      <c r="F933" s="115"/>
      <c r="G933" s="120"/>
      <c r="H933" s="49"/>
      <c r="I933" s="49"/>
      <c r="J933" s="123"/>
      <c r="K933" s="14"/>
      <c r="L933" s="49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50"/>
      <c r="B934" s="47"/>
      <c r="C934" s="52"/>
      <c r="D934" s="52"/>
      <c r="E934" s="49"/>
      <c r="F934" s="115"/>
      <c r="G934" s="120"/>
      <c r="H934" s="49"/>
      <c r="I934" s="49"/>
      <c r="J934" s="123"/>
      <c r="K934" s="14"/>
      <c r="L934" s="49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50"/>
      <c r="B935" s="47"/>
      <c r="C935" s="52"/>
      <c r="D935" s="52"/>
      <c r="E935" s="49"/>
      <c r="F935" s="115"/>
      <c r="G935" s="120"/>
      <c r="H935" s="49"/>
      <c r="I935" s="49"/>
      <c r="J935" s="123"/>
      <c r="K935" s="14"/>
      <c r="L935" s="49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50"/>
      <c r="B936" s="47"/>
      <c r="C936" s="52"/>
      <c r="D936" s="52"/>
      <c r="E936" s="49"/>
      <c r="F936" s="115"/>
      <c r="G936" s="120"/>
      <c r="H936" s="49"/>
      <c r="I936" s="49"/>
      <c r="J936" s="123"/>
      <c r="K936" s="14"/>
      <c r="L936" s="49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50"/>
      <c r="B937" s="47"/>
      <c r="C937" s="52"/>
      <c r="D937" s="52"/>
      <c r="E937" s="49"/>
      <c r="F937" s="115"/>
      <c r="G937" s="120"/>
      <c r="H937" s="49"/>
      <c r="I937" s="49"/>
      <c r="J937" s="123"/>
      <c r="K937" s="14"/>
      <c r="L937" s="49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50"/>
      <c r="B938" s="47"/>
      <c r="C938" s="52"/>
      <c r="D938" s="52"/>
      <c r="E938" s="49"/>
      <c r="F938" s="115"/>
      <c r="G938" s="120"/>
      <c r="H938" s="49"/>
      <c r="I938" s="49"/>
      <c r="J938" s="123"/>
      <c r="K938" s="14"/>
      <c r="L938" s="49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50"/>
      <c r="B939" s="47"/>
      <c r="C939" s="52"/>
      <c r="D939" s="52"/>
      <c r="E939" s="49"/>
      <c r="F939" s="115"/>
      <c r="G939" s="120"/>
      <c r="H939" s="49"/>
      <c r="I939" s="49"/>
      <c r="J939" s="123"/>
      <c r="K939" s="14"/>
      <c r="L939" s="49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50"/>
      <c r="B940" s="47"/>
      <c r="C940" s="52"/>
      <c r="D940" s="52"/>
      <c r="E940" s="49"/>
      <c r="F940" s="115"/>
      <c r="G940" s="120"/>
      <c r="H940" s="49"/>
      <c r="I940" s="49"/>
      <c r="J940" s="123"/>
      <c r="K940" s="14"/>
      <c r="L940" s="49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50"/>
      <c r="B941" s="47"/>
      <c r="C941" s="52"/>
      <c r="D941" s="52"/>
      <c r="E941" s="49"/>
      <c r="F941" s="115"/>
      <c r="G941" s="120"/>
      <c r="H941" s="49"/>
      <c r="I941" s="49"/>
      <c r="J941" s="123"/>
      <c r="K941" s="14"/>
      <c r="L941" s="49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50"/>
      <c r="B942" s="47"/>
      <c r="C942" s="52"/>
      <c r="D942" s="52"/>
      <c r="E942" s="49"/>
      <c r="F942" s="115"/>
      <c r="G942" s="120"/>
      <c r="H942" s="49"/>
      <c r="I942" s="49"/>
      <c r="J942" s="123"/>
      <c r="K942" s="14"/>
      <c r="L942" s="49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50"/>
      <c r="B943" s="47"/>
      <c r="C943" s="52"/>
      <c r="D943" s="52"/>
      <c r="E943" s="49"/>
      <c r="F943" s="115"/>
      <c r="G943" s="120"/>
      <c r="H943" s="49"/>
      <c r="I943" s="49"/>
      <c r="J943" s="123"/>
      <c r="K943" s="14"/>
      <c r="L943" s="49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50"/>
      <c r="B944" s="47"/>
      <c r="C944" s="52"/>
      <c r="D944" s="52"/>
      <c r="E944" s="49"/>
      <c r="F944" s="115"/>
      <c r="G944" s="120"/>
      <c r="H944" s="49"/>
      <c r="I944" s="49"/>
      <c r="J944" s="123"/>
      <c r="K944" s="14"/>
      <c r="L944" s="49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50"/>
      <c r="B945" s="47"/>
      <c r="C945" s="52"/>
      <c r="D945" s="52"/>
      <c r="E945" s="49"/>
      <c r="F945" s="115"/>
      <c r="G945" s="120"/>
      <c r="H945" s="49"/>
      <c r="I945" s="49"/>
      <c r="J945" s="123"/>
      <c r="K945" s="14"/>
      <c r="L945" s="49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50"/>
      <c r="B946" s="47"/>
      <c r="C946" s="52"/>
      <c r="D946" s="52"/>
      <c r="E946" s="49"/>
      <c r="F946" s="115"/>
      <c r="G946" s="120"/>
      <c r="H946" s="49"/>
      <c r="I946" s="49"/>
      <c r="J946" s="123"/>
      <c r="K946" s="14"/>
      <c r="L946" s="49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50"/>
      <c r="B947" s="47"/>
      <c r="C947" s="52"/>
      <c r="D947" s="52"/>
      <c r="E947" s="49"/>
      <c r="F947" s="115"/>
      <c r="G947" s="120"/>
      <c r="H947" s="49"/>
      <c r="I947" s="49"/>
      <c r="J947" s="123"/>
      <c r="K947" s="14"/>
      <c r="L947" s="49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50"/>
      <c r="B948" s="47"/>
      <c r="C948" s="52"/>
      <c r="D948" s="52"/>
      <c r="E948" s="49"/>
      <c r="F948" s="115"/>
      <c r="G948" s="120"/>
      <c r="H948" s="49"/>
      <c r="I948" s="49"/>
      <c r="J948" s="123"/>
      <c r="K948" s="14"/>
      <c r="L948" s="49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50"/>
      <c r="B949" s="47"/>
      <c r="C949" s="52"/>
      <c r="D949" s="52"/>
      <c r="E949" s="49"/>
      <c r="F949" s="115"/>
      <c r="G949" s="120"/>
      <c r="H949" s="49"/>
      <c r="I949" s="49"/>
      <c r="J949" s="123"/>
      <c r="K949" s="14"/>
      <c r="L949" s="49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50"/>
      <c r="B950" s="47"/>
      <c r="C950" s="52"/>
      <c r="D950" s="52"/>
      <c r="E950" s="49"/>
      <c r="F950" s="115"/>
      <c r="G950" s="120"/>
      <c r="H950" s="49"/>
      <c r="I950" s="49"/>
      <c r="J950" s="123"/>
      <c r="K950" s="14"/>
      <c r="L950" s="49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50"/>
      <c r="B951" s="47"/>
      <c r="C951" s="52"/>
      <c r="D951" s="52"/>
      <c r="E951" s="49"/>
      <c r="F951" s="115"/>
      <c r="G951" s="120"/>
      <c r="H951" s="49"/>
      <c r="I951" s="49"/>
      <c r="J951" s="123"/>
      <c r="K951" s="14"/>
      <c r="L951" s="49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50"/>
      <c r="B952" s="47"/>
      <c r="C952" s="52"/>
      <c r="D952" s="52"/>
      <c r="E952" s="49"/>
      <c r="F952" s="115"/>
      <c r="G952" s="120"/>
      <c r="H952" s="49"/>
      <c r="I952" s="49"/>
      <c r="J952" s="123"/>
      <c r="K952" s="14"/>
      <c r="L952" s="49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50"/>
      <c r="B953" s="47"/>
      <c r="C953" s="52"/>
      <c r="D953" s="52"/>
      <c r="E953" s="49"/>
      <c r="F953" s="115"/>
      <c r="G953" s="120"/>
      <c r="H953" s="49"/>
      <c r="I953" s="49"/>
      <c r="J953" s="123"/>
      <c r="K953" s="14"/>
      <c r="L953" s="49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50"/>
      <c r="B954" s="47"/>
      <c r="C954" s="52"/>
      <c r="D954" s="52"/>
      <c r="E954" s="49"/>
      <c r="F954" s="115"/>
      <c r="G954" s="120"/>
      <c r="H954" s="49"/>
      <c r="I954" s="49"/>
      <c r="J954" s="123"/>
      <c r="K954" s="14"/>
      <c r="L954" s="49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50"/>
      <c r="B955" s="47"/>
      <c r="C955" s="52"/>
      <c r="D955" s="52"/>
      <c r="E955" s="49"/>
      <c r="F955" s="115"/>
      <c r="G955" s="120"/>
      <c r="H955" s="49"/>
      <c r="I955" s="49"/>
      <c r="J955" s="123"/>
      <c r="K955" s="14"/>
      <c r="L955" s="49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50"/>
      <c r="B956" s="47"/>
      <c r="C956" s="52"/>
      <c r="D956" s="52"/>
      <c r="E956" s="49"/>
      <c r="F956" s="115"/>
      <c r="G956" s="120"/>
      <c r="H956" s="49"/>
      <c r="I956" s="49"/>
      <c r="J956" s="123"/>
      <c r="K956" s="14"/>
      <c r="L956" s="49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50"/>
      <c r="B957" s="47"/>
      <c r="C957" s="52"/>
      <c r="D957" s="52"/>
      <c r="E957" s="49"/>
      <c r="F957" s="115"/>
      <c r="G957" s="120"/>
      <c r="H957" s="49"/>
      <c r="I957" s="49"/>
      <c r="J957" s="123"/>
      <c r="K957" s="14"/>
      <c r="L957" s="49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50"/>
      <c r="B958" s="47"/>
      <c r="C958" s="52"/>
      <c r="D958" s="52"/>
      <c r="E958" s="49"/>
      <c r="F958" s="115"/>
      <c r="G958" s="120"/>
      <c r="H958" s="49"/>
      <c r="I958" s="49"/>
      <c r="J958" s="123"/>
      <c r="K958" s="14"/>
      <c r="L958" s="49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50"/>
      <c r="B959" s="47"/>
      <c r="C959" s="52"/>
      <c r="D959" s="52"/>
      <c r="E959" s="49"/>
      <c r="F959" s="115"/>
      <c r="G959" s="120"/>
      <c r="H959" s="49"/>
      <c r="I959" s="49"/>
      <c r="J959" s="123"/>
      <c r="K959" s="14"/>
      <c r="L959" s="49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50"/>
      <c r="B960" s="47"/>
      <c r="C960" s="52"/>
      <c r="D960" s="52"/>
      <c r="E960" s="49"/>
      <c r="F960" s="115"/>
      <c r="G960" s="120"/>
      <c r="H960" s="49"/>
      <c r="I960" s="49"/>
      <c r="J960" s="123"/>
      <c r="K960" s="14"/>
      <c r="L960" s="49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50"/>
      <c r="B961" s="47"/>
      <c r="C961" s="52"/>
      <c r="D961" s="52"/>
      <c r="E961" s="49"/>
      <c r="F961" s="115"/>
      <c r="G961" s="120"/>
      <c r="H961" s="49"/>
      <c r="I961" s="49"/>
      <c r="J961" s="123"/>
      <c r="K961" s="14"/>
      <c r="L961" s="49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50"/>
      <c r="B962" s="47"/>
      <c r="C962" s="52"/>
      <c r="D962" s="52"/>
      <c r="E962" s="49"/>
      <c r="F962" s="115"/>
      <c r="G962" s="120"/>
      <c r="H962" s="49"/>
      <c r="I962" s="49"/>
      <c r="J962" s="123"/>
      <c r="K962" s="14"/>
      <c r="L962" s="49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50"/>
      <c r="B963" s="47"/>
      <c r="C963" s="52"/>
      <c r="D963" s="52"/>
      <c r="E963" s="49"/>
      <c r="F963" s="115"/>
      <c r="G963" s="120"/>
      <c r="H963" s="49"/>
      <c r="I963" s="49"/>
      <c r="J963" s="123"/>
      <c r="K963" s="14"/>
      <c r="L963" s="49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50"/>
      <c r="B964" s="47"/>
      <c r="C964" s="52"/>
      <c r="D964" s="52"/>
      <c r="E964" s="49"/>
      <c r="F964" s="115"/>
      <c r="G964" s="120"/>
      <c r="H964" s="49"/>
      <c r="I964" s="49"/>
      <c r="J964" s="123"/>
      <c r="K964" s="14"/>
      <c r="L964" s="49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50"/>
      <c r="B965" s="47"/>
      <c r="C965" s="52"/>
      <c r="D965" s="52"/>
      <c r="E965" s="49"/>
      <c r="F965" s="115"/>
      <c r="G965" s="120"/>
      <c r="H965" s="49"/>
      <c r="I965" s="49"/>
      <c r="J965" s="123"/>
      <c r="K965" s="14"/>
      <c r="L965" s="49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50"/>
      <c r="B966" s="47"/>
      <c r="C966" s="52"/>
      <c r="D966" s="52"/>
      <c r="E966" s="49"/>
      <c r="F966" s="115"/>
      <c r="G966" s="120"/>
      <c r="H966" s="49"/>
      <c r="I966" s="49"/>
      <c r="J966" s="123"/>
      <c r="K966" s="14"/>
      <c r="L966" s="49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50"/>
      <c r="B967" s="47"/>
      <c r="C967" s="52"/>
      <c r="D967" s="52"/>
      <c r="E967" s="49"/>
      <c r="F967" s="115"/>
      <c r="G967" s="120"/>
      <c r="H967" s="49"/>
      <c r="I967" s="49"/>
      <c r="J967" s="123"/>
      <c r="K967" s="14"/>
      <c r="L967" s="49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50"/>
      <c r="B968" s="47"/>
      <c r="C968" s="52"/>
      <c r="D968" s="52"/>
      <c r="E968" s="49"/>
      <c r="F968" s="115"/>
      <c r="G968" s="120"/>
      <c r="H968" s="49"/>
      <c r="I968" s="49"/>
      <c r="J968" s="123"/>
      <c r="K968" s="14"/>
      <c r="L968" s="49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50"/>
      <c r="B969" s="47"/>
      <c r="C969" s="52"/>
      <c r="D969" s="52"/>
      <c r="E969" s="49"/>
      <c r="F969" s="115"/>
      <c r="G969" s="120"/>
      <c r="H969" s="49"/>
      <c r="I969" s="49"/>
      <c r="J969" s="123"/>
      <c r="K969" s="14"/>
      <c r="L969" s="49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50"/>
      <c r="B970" s="47"/>
      <c r="C970" s="52"/>
      <c r="D970" s="52"/>
      <c r="E970" s="49"/>
      <c r="F970" s="115"/>
      <c r="G970" s="120"/>
      <c r="H970" s="49"/>
      <c r="I970" s="49"/>
      <c r="J970" s="123"/>
      <c r="K970" s="14"/>
      <c r="L970" s="49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50"/>
      <c r="B971" s="47"/>
      <c r="C971" s="52"/>
      <c r="D971" s="52"/>
      <c r="E971" s="49"/>
      <c r="F971" s="115"/>
      <c r="G971" s="120"/>
      <c r="H971" s="49"/>
      <c r="I971" s="49"/>
      <c r="J971" s="123"/>
      <c r="K971" s="14"/>
      <c r="L971" s="49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50"/>
      <c r="B972" s="47"/>
      <c r="C972" s="52"/>
      <c r="D972" s="52"/>
      <c r="E972" s="49"/>
      <c r="F972" s="115"/>
      <c r="G972" s="120"/>
      <c r="H972" s="49"/>
      <c r="I972" s="49"/>
      <c r="J972" s="123"/>
      <c r="K972" s="14"/>
      <c r="L972" s="49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50"/>
      <c r="B973" s="47"/>
      <c r="C973" s="52"/>
      <c r="D973" s="52"/>
      <c r="E973" s="49"/>
      <c r="F973" s="115"/>
      <c r="G973" s="120"/>
      <c r="H973" s="49"/>
      <c r="I973" s="49"/>
      <c r="J973" s="123"/>
      <c r="K973" s="14"/>
      <c r="L973" s="49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50"/>
      <c r="B974" s="47"/>
      <c r="C974" s="52"/>
      <c r="D974" s="52"/>
      <c r="E974" s="49"/>
      <c r="F974" s="115"/>
      <c r="G974" s="120"/>
      <c r="H974" s="49"/>
      <c r="I974" s="49"/>
      <c r="J974" s="123"/>
      <c r="K974" s="14"/>
      <c r="L974" s="49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50"/>
      <c r="B975" s="47"/>
      <c r="C975" s="52"/>
      <c r="D975" s="52"/>
      <c r="E975" s="49"/>
      <c r="F975" s="115"/>
      <c r="G975" s="120"/>
      <c r="H975" s="49"/>
      <c r="I975" s="49"/>
      <c r="J975" s="123"/>
      <c r="K975" s="14"/>
      <c r="L975" s="49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50"/>
      <c r="B976" s="47"/>
      <c r="C976" s="52"/>
      <c r="D976" s="52"/>
      <c r="E976" s="49"/>
      <c r="F976" s="115"/>
      <c r="G976" s="120"/>
      <c r="H976" s="49"/>
      <c r="I976" s="49"/>
      <c r="J976" s="123"/>
      <c r="K976" s="14"/>
      <c r="L976" s="49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50"/>
      <c r="B977" s="47"/>
      <c r="C977" s="52"/>
      <c r="D977" s="52"/>
      <c r="E977" s="49"/>
      <c r="F977" s="115"/>
      <c r="G977" s="120"/>
      <c r="H977" s="49"/>
      <c r="I977" s="49"/>
      <c r="J977" s="123"/>
      <c r="K977" s="14"/>
      <c r="L977" s="49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50"/>
      <c r="B978" s="47"/>
      <c r="C978" s="52"/>
      <c r="D978" s="52"/>
      <c r="E978" s="49"/>
      <c r="F978" s="115"/>
      <c r="G978" s="120"/>
      <c r="H978" s="49"/>
      <c r="I978" s="49"/>
      <c r="J978" s="123"/>
      <c r="K978" s="14"/>
      <c r="L978" s="49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50"/>
      <c r="B979" s="47"/>
      <c r="C979" s="52"/>
      <c r="D979" s="52"/>
      <c r="E979" s="49"/>
      <c r="F979" s="115"/>
      <c r="G979" s="120"/>
      <c r="H979" s="49"/>
      <c r="I979" s="49"/>
      <c r="J979" s="123"/>
      <c r="K979" s="14"/>
      <c r="L979" s="49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50"/>
      <c r="B980" s="47"/>
      <c r="C980" s="52"/>
      <c r="D980" s="52"/>
      <c r="E980" s="49"/>
      <c r="F980" s="115"/>
      <c r="G980" s="120"/>
      <c r="H980" s="49"/>
      <c r="I980" s="49"/>
      <c r="J980" s="123"/>
      <c r="K980" s="14"/>
      <c r="L980" s="49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50"/>
      <c r="B981" s="47"/>
      <c r="C981" s="52"/>
      <c r="D981" s="52"/>
      <c r="E981" s="49"/>
      <c r="F981" s="115"/>
      <c r="G981" s="120"/>
      <c r="H981" s="49"/>
      <c r="I981" s="49"/>
      <c r="J981" s="123"/>
      <c r="K981" s="14"/>
      <c r="L981" s="49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50"/>
      <c r="B982" s="47"/>
      <c r="C982" s="52"/>
      <c r="D982" s="52"/>
      <c r="E982" s="49"/>
      <c r="F982" s="115"/>
      <c r="G982" s="120"/>
      <c r="H982" s="49"/>
      <c r="I982" s="49"/>
      <c r="J982" s="123"/>
      <c r="K982" s="14"/>
      <c r="L982" s="49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50"/>
      <c r="B983" s="47"/>
      <c r="C983" s="52"/>
      <c r="D983" s="52"/>
      <c r="E983" s="49"/>
      <c r="F983" s="115"/>
      <c r="G983" s="120"/>
      <c r="H983" s="49"/>
      <c r="I983" s="49"/>
      <c r="J983" s="123"/>
      <c r="K983" s="14"/>
      <c r="L983" s="49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50"/>
      <c r="B984" s="47"/>
      <c r="C984" s="52"/>
      <c r="D984" s="52"/>
      <c r="E984" s="49"/>
      <c r="F984" s="115"/>
      <c r="G984" s="120"/>
      <c r="H984" s="49"/>
      <c r="I984" s="49"/>
      <c r="J984" s="123"/>
      <c r="K984" s="14"/>
      <c r="L984" s="49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50"/>
      <c r="B985" s="47"/>
      <c r="C985" s="52"/>
      <c r="D985" s="52"/>
      <c r="E985" s="49"/>
      <c r="F985" s="115"/>
      <c r="G985" s="120"/>
      <c r="H985" s="49"/>
      <c r="I985" s="49"/>
      <c r="J985" s="123"/>
      <c r="K985" s="14"/>
      <c r="L985" s="49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50"/>
      <c r="B986" s="47"/>
      <c r="C986" s="52"/>
      <c r="D986" s="52"/>
      <c r="E986" s="49"/>
      <c r="F986" s="115"/>
      <c r="G986" s="120"/>
      <c r="H986" s="49"/>
      <c r="I986" s="49"/>
      <c r="J986" s="123"/>
      <c r="K986" s="14"/>
      <c r="L986" s="49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50"/>
      <c r="B987" s="47"/>
      <c r="C987" s="52"/>
      <c r="D987" s="52"/>
      <c r="E987" s="49"/>
      <c r="F987" s="115"/>
      <c r="G987" s="120"/>
      <c r="H987" s="49"/>
      <c r="I987" s="49"/>
      <c r="J987" s="123"/>
      <c r="K987" s="14"/>
      <c r="L987" s="49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50"/>
      <c r="B988" s="47"/>
      <c r="C988" s="52"/>
      <c r="D988" s="52"/>
      <c r="E988" s="49"/>
      <c r="F988" s="115"/>
      <c r="G988" s="120"/>
      <c r="H988" s="49"/>
      <c r="I988" s="49"/>
      <c r="J988" s="123"/>
      <c r="K988" s="14"/>
      <c r="L988" s="49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50"/>
      <c r="B989" s="47"/>
      <c r="C989" s="52"/>
      <c r="D989" s="52"/>
      <c r="E989" s="49"/>
      <c r="F989" s="115"/>
      <c r="G989" s="120"/>
      <c r="H989" s="49"/>
      <c r="I989" s="49"/>
      <c r="J989" s="123"/>
      <c r="K989" s="14"/>
      <c r="L989" s="49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50"/>
      <c r="B990" s="47"/>
      <c r="C990" s="52"/>
      <c r="D990" s="52"/>
      <c r="E990" s="49"/>
      <c r="F990" s="115"/>
      <c r="G990" s="120"/>
      <c r="H990" s="49"/>
      <c r="I990" s="49"/>
      <c r="J990" s="123"/>
      <c r="K990" s="14"/>
      <c r="L990" s="49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50"/>
      <c r="B991" s="47"/>
      <c r="C991" s="52"/>
      <c r="D991" s="52"/>
      <c r="E991" s="49"/>
      <c r="F991" s="115"/>
      <c r="G991" s="120"/>
      <c r="H991" s="49"/>
      <c r="I991" s="49"/>
      <c r="J991" s="123"/>
      <c r="K991" s="14"/>
      <c r="L991" s="49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50"/>
      <c r="B992" s="47"/>
      <c r="C992" s="52"/>
      <c r="D992" s="52"/>
      <c r="E992" s="49"/>
      <c r="F992" s="115"/>
      <c r="G992" s="120"/>
      <c r="H992" s="49"/>
      <c r="I992" s="49"/>
      <c r="J992" s="123"/>
      <c r="K992" s="14"/>
      <c r="L992" s="49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50"/>
      <c r="B993" s="47"/>
      <c r="C993" s="52"/>
      <c r="D993" s="52"/>
      <c r="E993" s="49"/>
      <c r="F993" s="115"/>
      <c r="G993" s="120"/>
      <c r="H993" s="49"/>
      <c r="I993" s="49"/>
      <c r="J993" s="123"/>
      <c r="K993" s="14"/>
      <c r="L993" s="49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50"/>
      <c r="B994" s="47"/>
      <c r="C994" s="52"/>
      <c r="D994" s="52"/>
      <c r="E994" s="49"/>
      <c r="F994" s="115"/>
      <c r="G994" s="120"/>
      <c r="H994" s="49"/>
      <c r="I994" s="49"/>
      <c r="J994" s="123"/>
      <c r="K994" s="14"/>
      <c r="L994" s="49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50"/>
      <c r="B995" s="47"/>
      <c r="C995" s="52"/>
      <c r="D995" s="52"/>
      <c r="E995" s="49"/>
      <c r="F995" s="115"/>
      <c r="G995" s="120"/>
      <c r="H995" s="49"/>
      <c r="I995" s="49"/>
      <c r="J995" s="123"/>
      <c r="K995" s="14"/>
      <c r="L995" s="49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50"/>
      <c r="B996" s="47"/>
      <c r="C996" s="52"/>
      <c r="D996" s="52"/>
      <c r="E996" s="49"/>
      <c r="F996" s="115"/>
      <c r="G996" s="120"/>
      <c r="H996" s="49"/>
      <c r="I996" s="49"/>
      <c r="J996" s="123"/>
      <c r="K996" s="14"/>
      <c r="L996" s="49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50"/>
      <c r="B997" s="47"/>
      <c r="C997" s="52"/>
      <c r="D997" s="52"/>
      <c r="E997" s="49"/>
      <c r="F997" s="115"/>
      <c r="G997" s="120"/>
      <c r="H997" s="49"/>
      <c r="I997" s="49"/>
      <c r="J997" s="123"/>
      <c r="K997" s="14"/>
      <c r="L997" s="49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50"/>
      <c r="B998" s="47"/>
      <c r="C998" s="52"/>
      <c r="D998" s="52"/>
      <c r="E998" s="49"/>
      <c r="F998" s="115"/>
      <c r="G998" s="120"/>
      <c r="H998" s="49"/>
      <c r="I998" s="49"/>
      <c r="J998" s="123"/>
      <c r="K998" s="14"/>
      <c r="L998" s="49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50"/>
      <c r="B999" s="47"/>
      <c r="C999" s="52"/>
      <c r="D999" s="52"/>
      <c r="E999" s="49"/>
      <c r="F999" s="115"/>
      <c r="G999" s="120"/>
      <c r="H999" s="49"/>
      <c r="I999" s="49"/>
      <c r="J999" s="123"/>
      <c r="K999" s="14"/>
      <c r="L999" s="49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50"/>
      <c r="B1000" s="47"/>
      <c r="C1000" s="52"/>
      <c r="D1000" s="52"/>
      <c r="E1000" s="49"/>
      <c r="F1000" s="49"/>
      <c r="G1000" s="116"/>
      <c r="H1000" s="49"/>
      <c r="I1000" s="49"/>
      <c r="J1000" s="125"/>
      <c r="K1000" s="14"/>
      <c r="L1000" s="49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conditionalFormatting sqref="C205">
    <cfRule type="notContainsBlanks" dxfId="1" priority="1">
      <formula>LEN(TRIM(C205))&gt;0</formula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B00-000000000000}">
          <x14:formula1>
            <xm:f>SUM!$A:$A</xm:f>
          </x14:formula1>
          <xm:sqref>D6:D296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U980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1.1640625" defaultRowHeight="15" customHeight="1"/>
  <cols>
    <col min="1" max="2" width="13.33203125" customWidth="1"/>
    <col min="3" max="3" width="19.1640625" customWidth="1"/>
    <col min="4" max="4" width="11.33203125" customWidth="1"/>
    <col min="5" max="5" width="45.5" customWidth="1"/>
    <col min="6" max="6" width="11.5" customWidth="1"/>
    <col min="7" max="8" width="11.1640625" customWidth="1"/>
    <col min="9" max="10" width="9.6640625" customWidth="1"/>
    <col min="11" max="11" width="11.1640625" customWidth="1"/>
    <col min="12" max="21" width="7" customWidth="1"/>
  </cols>
  <sheetData>
    <row r="1" spans="1:21" ht="30.75" customHeight="1">
      <c r="A1" s="69" t="s">
        <v>55</v>
      </c>
      <c r="B1" s="70"/>
      <c r="C1" s="70"/>
      <c r="D1" s="71" t="s">
        <v>298</v>
      </c>
      <c r="E1" s="89">
        <v>43405</v>
      </c>
      <c r="F1" s="90"/>
      <c r="G1" s="90"/>
      <c r="H1" s="90"/>
      <c r="I1" s="90"/>
      <c r="J1" s="90"/>
      <c r="K1" s="90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30.75" customHeight="1">
      <c r="A2" s="72"/>
      <c r="B2" s="72"/>
      <c r="C2" s="72"/>
      <c r="D2" s="73">
        <f>SUM(D6:D525)</f>
        <v>48800</v>
      </c>
      <c r="E2" s="14" t="s">
        <v>299</v>
      </c>
      <c r="F2" s="14"/>
      <c r="G2" s="90"/>
      <c r="H2" s="90"/>
      <c r="I2" s="90"/>
      <c r="J2" s="90"/>
      <c r="K2" s="90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21.75" customHeight="1">
      <c r="A3" s="13"/>
      <c r="B3" s="13"/>
      <c r="C3" s="13"/>
      <c r="D3" s="7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21.75" customHeight="1">
      <c r="A4" s="13"/>
      <c r="B4" s="13"/>
      <c r="C4" s="13"/>
      <c r="D4" s="75"/>
      <c r="E4" s="9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36" customHeight="1">
      <c r="A5" s="76"/>
      <c r="B5" s="76" t="s">
        <v>300</v>
      </c>
      <c r="C5" s="76" t="s">
        <v>301</v>
      </c>
      <c r="D5" s="77" t="s">
        <v>62</v>
      </c>
      <c r="E5" s="92" t="s">
        <v>6</v>
      </c>
      <c r="F5" s="93" t="s">
        <v>7</v>
      </c>
      <c r="G5" s="7" t="s">
        <v>291</v>
      </c>
      <c r="H5" s="7" t="s">
        <v>302</v>
      </c>
      <c r="I5" s="7"/>
      <c r="J5" s="7"/>
      <c r="K5" s="7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21.75" customHeight="1">
      <c r="A6" s="78" t="s">
        <v>303</v>
      </c>
      <c r="B6" s="79">
        <v>43509</v>
      </c>
      <c r="C6" s="78" t="s">
        <v>304</v>
      </c>
      <c r="D6" s="80">
        <v>3500</v>
      </c>
      <c r="E6" s="94" t="s">
        <v>305</v>
      </c>
      <c r="F6" s="95">
        <f t="shared" ref="F6:F46" si="0">SUM(G6:K6)</f>
        <v>3500</v>
      </c>
      <c r="G6" s="95">
        <v>3500</v>
      </c>
      <c r="H6" s="95"/>
      <c r="I6" s="95"/>
      <c r="J6" s="95"/>
      <c r="K6" s="95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ht="21.75" customHeight="1">
      <c r="A7" s="81" t="s">
        <v>306</v>
      </c>
      <c r="B7" s="82">
        <v>43709</v>
      </c>
      <c r="C7" s="82">
        <v>44074</v>
      </c>
      <c r="D7" s="83">
        <v>35300</v>
      </c>
      <c r="E7" s="96" t="s">
        <v>307</v>
      </c>
      <c r="F7" s="97">
        <f t="shared" si="0"/>
        <v>35300</v>
      </c>
      <c r="G7" s="97">
        <v>35300</v>
      </c>
      <c r="H7" s="97"/>
      <c r="I7" s="97"/>
      <c r="J7" s="97"/>
      <c r="K7" s="97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ht="21.75" customHeight="1">
      <c r="A8" s="81" t="s">
        <v>306</v>
      </c>
      <c r="B8" s="84">
        <v>43754</v>
      </c>
      <c r="C8" s="84">
        <v>44119</v>
      </c>
      <c r="D8" s="83">
        <v>10000</v>
      </c>
      <c r="E8" s="98" t="s">
        <v>308</v>
      </c>
      <c r="F8" s="97">
        <f t="shared" si="0"/>
        <v>10000</v>
      </c>
      <c r="G8" s="97">
        <v>10000</v>
      </c>
      <c r="H8" s="97"/>
      <c r="I8" s="97"/>
      <c r="J8" s="97"/>
      <c r="K8" s="97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ht="21.75" customHeight="1">
      <c r="A9" s="85"/>
      <c r="B9" s="85"/>
      <c r="C9" s="85"/>
      <c r="D9" s="75"/>
      <c r="E9" s="14"/>
      <c r="F9" s="12">
        <f t="shared" si="0"/>
        <v>0</v>
      </c>
      <c r="G9" s="12"/>
      <c r="H9" s="12"/>
      <c r="I9" s="12"/>
      <c r="J9" s="12"/>
      <c r="K9" s="12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1.75" customHeight="1">
      <c r="A10" s="85"/>
      <c r="B10" s="85"/>
      <c r="C10" s="85"/>
      <c r="D10" s="75"/>
      <c r="E10" s="23"/>
      <c r="F10" s="12">
        <f t="shared" si="0"/>
        <v>0</v>
      </c>
      <c r="G10" s="12"/>
      <c r="H10" s="12"/>
      <c r="I10" s="12"/>
      <c r="J10" s="12"/>
      <c r="K10" s="12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21.75" customHeight="1">
      <c r="A11" s="85"/>
      <c r="B11" s="85"/>
      <c r="C11" s="85"/>
      <c r="D11" s="75"/>
      <c r="E11" s="91"/>
      <c r="F11" s="12">
        <f t="shared" si="0"/>
        <v>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21.75" customHeight="1">
      <c r="A12" s="85"/>
      <c r="B12" s="85"/>
      <c r="C12" s="85"/>
      <c r="D12" s="75"/>
      <c r="E12" s="91"/>
      <c r="F12" s="12">
        <f t="shared" si="0"/>
        <v>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21.75" customHeight="1">
      <c r="A13" s="85"/>
      <c r="B13" s="85"/>
      <c r="C13" s="85"/>
      <c r="D13" s="75"/>
      <c r="E13" s="91"/>
      <c r="F13" s="12">
        <f t="shared" si="0"/>
        <v>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21.75" customHeight="1">
      <c r="A14" s="85"/>
      <c r="B14" s="85"/>
      <c r="C14" s="85"/>
      <c r="D14" s="75"/>
      <c r="E14" s="91"/>
      <c r="F14" s="12">
        <f t="shared" si="0"/>
        <v>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21.75" customHeight="1">
      <c r="A15" s="85"/>
      <c r="B15" s="85"/>
      <c r="C15" s="85"/>
      <c r="D15" s="75"/>
      <c r="E15" s="91"/>
      <c r="F15" s="12">
        <f t="shared" si="0"/>
        <v>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1.75" customHeight="1">
      <c r="A16" s="85"/>
      <c r="B16" s="85"/>
      <c r="C16" s="85"/>
      <c r="D16" s="75"/>
      <c r="E16" s="91"/>
      <c r="F16" s="12">
        <f t="shared" si="0"/>
        <v>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21.75" customHeight="1">
      <c r="A17" s="85"/>
      <c r="B17" s="85"/>
      <c r="C17" s="85"/>
      <c r="D17" s="75"/>
      <c r="E17" s="91"/>
      <c r="F17" s="12">
        <f t="shared" si="0"/>
        <v>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21.75" customHeight="1">
      <c r="A18" s="85"/>
      <c r="B18" s="85"/>
      <c r="C18" s="85"/>
      <c r="D18" s="75"/>
      <c r="E18" s="91"/>
      <c r="F18" s="12">
        <f t="shared" si="0"/>
        <v>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21.75" customHeight="1">
      <c r="A19" s="85"/>
      <c r="B19" s="85"/>
      <c r="C19" s="85"/>
      <c r="D19" s="75"/>
      <c r="E19" s="91"/>
      <c r="F19" s="12">
        <f t="shared" si="0"/>
        <v>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21.75" customHeight="1">
      <c r="A20" s="85"/>
      <c r="B20" s="85"/>
      <c r="C20" s="85"/>
      <c r="D20" s="75"/>
      <c r="E20" s="91"/>
      <c r="F20" s="12">
        <f t="shared" si="0"/>
        <v>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21.75" customHeight="1">
      <c r="A21" s="85"/>
      <c r="B21" s="85"/>
      <c r="C21" s="85"/>
      <c r="D21" s="75"/>
      <c r="E21" s="91"/>
      <c r="F21" s="12">
        <f t="shared" si="0"/>
        <v>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21.75" customHeight="1">
      <c r="A22" s="85"/>
      <c r="B22" s="85"/>
      <c r="C22" s="85"/>
      <c r="D22" s="75"/>
      <c r="E22" s="91"/>
      <c r="F22" s="12">
        <f t="shared" si="0"/>
        <v>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21.75" customHeight="1">
      <c r="A23" s="85"/>
      <c r="B23" s="85"/>
      <c r="C23" s="85"/>
      <c r="D23" s="75"/>
      <c r="E23" s="91"/>
      <c r="F23" s="12">
        <f t="shared" si="0"/>
        <v>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21.75" customHeight="1">
      <c r="A24" s="85"/>
      <c r="B24" s="85"/>
      <c r="C24" s="85"/>
      <c r="D24" s="75"/>
      <c r="E24" s="91"/>
      <c r="F24" s="12">
        <f t="shared" si="0"/>
        <v>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21.75" customHeight="1">
      <c r="A25" s="86"/>
      <c r="B25" s="86"/>
      <c r="C25" s="86"/>
      <c r="D25" s="75"/>
      <c r="E25" s="91"/>
      <c r="F25" s="12">
        <f t="shared" si="0"/>
        <v>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21.75" customHeight="1">
      <c r="A26" s="84"/>
      <c r="B26" s="84"/>
      <c r="C26" s="84"/>
      <c r="D26" s="75"/>
      <c r="E26" s="91"/>
      <c r="F26" s="12">
        <f t="shared" si="0"/>
        <v>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21.75" customHeight="1">
      <c r="A27" s="85"/>
      <c r="B27" s="85"/>
      <c r="C27" s="85"/>
      <c r="D27" s="75"/>
      <c r="E27" s="91"/>
      <c r="F27" s="12">
        <f t="shared" si="0"/>
        <v>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21.75" customHeight="1">
      <c r="A28" s="85"/>
      <c r="B28" s="85"/>
      <c r="C28" s="85"/>
      <c r="D28" s="75"/>
      <c r="E28" s="91"/>
      <c r="F28" s="12">
        <f t="shared" si="0"/>
        <v>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21.75" customHeight="1">
      <c r="A29" s="85"/>
      <c r="B29" s="85"/>
      <c r="C29" s="85"/>
      <c r="D29" s="75"/>
      <c r="E29" s="91"/>
      <c r="F29" s="12">
        <f t="shared" si="0"/>
        <v>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21.75" customHeight="1">
      <c r="A30" s="85"/>
      <c r="B30" s="85"/>
      <c r="C30" s="85"/>
      <c r="D30" s="75"/>
      <c r="E30" s="91"/>
      <c r="F30" s="12">
        <f t="shared" si="0"/>
        <v>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21.75" customHeight="1">
      <c r="A31" s="85"/>
      <c r="B31" s="85"/>
      <c r="C31" s="85"/>
      <c r="D31" s="75"/>
      <c r="E31" s="91"/>
      <c r="F31" s="12">
        <f t="shared" si="0"/>
        <v>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21.75" customHeight="1">
      <c r="A32" s="85"/>
      <c r="B32" s="85"/>
      <c r="C32" s="85"/>
      <c r="D32" s="75"/>
      <c r="E32" s="91"/>
      <c r="F32" s="12">
        <f t="shared" si="0"/>
        <v>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ht="21.75" customHeight="1">
      <c r="A33" s="85"/>
      <c r="B33" s="85"/>
      <c r="C33" s="85"/>
      <c r="D33" s="75"/>
      <c r="E33" s="91"/>
      <c r="F33" s="12">
        <f t="shared" si="0"/>
        <v>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21.75" customHeight="1">
      <c r="A34" s="85"/>
      <c r="B34" s="85"/>
      <c r="C34" s="85"/>
      <c r="D34" s="75"/>
      <c r="E34" s="91"/>
      <c r="F34" s="12">
        <f t="shared" si="0"/>
        <v>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21.75" customHeight="1">
      <c r="A35" s="85"/>
      <c r="B35" s="85"/>
      <c r="C35" s="85"/>
      <c r="D35" s="75"/>
      <c r="E35" s="91"/>
      <c r="F35" s="12">
        <f t="shared" si="0"/>
        <v>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ht="21.75" customHeight="1">
      <c r="A36" s="84"/>
      <c r="B36" s="84"/>
      <c r="C36" s="84"/>
      <c r="D36" s="75"/>
      <c r="E36" s="91"/>
      <c r="F36" s="12">
        <f t="shared" si="0"/>
        <v>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ht="21.75" customHeight="1">
      <c r="A37" s="85"/>
      <c r="B37" s="85"/>
      <c r="C37" s="85"/>
      <c r="D37" s="75"/>
      <c r="E37" s="91"/>
      <c r="F37" s="12">
        <f t="shared" si="0"/>
        <v>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ht="21.75" customHeight="1">
      <c r="A38" s="85"/>
      <c r="B38" s="85"/>
      <c r="C38" s="85"/>
      <c r="D38" s="75"/>
      <c r="E38" s="91"/>
      <c r="F38" s="12">
        <f t="shared" si="0"/>
        <v>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ht="21.75" customHeight="1">
      <c r="A39" s="85"/>
      <c r="B39" s="85"/>
      <c r="C39" s="85"/>
      <c r="D39" s="75"/>
      <c r="E39" s="91"/>
      <c r="F39" s="12">
        <f t="shared" si="0"/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 ht="21.75" customHeight="1">
      <c r="A40" s="85"/>
      <c r="B40" s="85"/>
      <c r="C40" s="85"/>
      <c r="D40" s="75"/>
      <c r="E40" s="91"/>
      <c r="F40" s="12">
        <f t="shared" si="0"/>
        <v>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 ht="21.75" customHeight="1">
      <c r="A41" s="85"/>
      <c r="B41" s="85"/>
      <c r="C41" s="85"/>
      <c r="D41" s="75"/>
      <c r="E41" s="91"/>
      <c r="F41" s="12">
        <f t="shared" si="0"/>
        <v>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ht="21.75" customHeight="1">
      <c r="A42" s="85"/>
      <c r="B42" s="85"/>
      <c r="C42" s="85"/>
      <c r="D42" s="75"/>
      <c r="E42" s="91"/>
      <c r="F42" s="12">
        <f t="shared" si="0"/>
        <v>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ht="21.75" customHeight="1">
      <c r="A43" s="85"/>
      <c r="B43" s="85"/>
      <c r="C43" s="85"/>
      <c r="D43" s="75"/>
      <c r="E43" s="91"/>
      <c r="F43" s="12">
        <f t="shared" si="0"/>
        <v>0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ht="21.75" customHeight="1">
      <c r="A44" s="85"/>
      <c r="B44" s="85"/>
      <c r="C44" s="85"/>
      <c r="D44" s="75"/>
      <c r="E44" s="91"/>
      <c r="F44" s="12">
        <f t="shared" si="0"/>
        <v>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21.75" customHeight="1">
      <c r="A45" s="85"/>
      <c r="B45" s="85"/>
      <c r="C45" s="85"/>
      <c r="D45" s="75"/>
      <c r="E45" s="91"/>
      <c r="F45" s="12">
        <f t="shared" si="0"/>
        <v>0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 ht="21.75" customHeight="1">
      <c r="A46" s="85"/>
      <c r="B46" s="85"/>
      <c r="C46" s="85"/>
      <c r="D46" s="75"/>
      <c r="E46" s="91"/>
      <c r="F46" s="12">
        <f t="shared" si="0"/>
        <v>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1:21" ht="21.75" customHeight="1">
      <c r="A47" s="85"/>
      <c r="B47" s="85"/>
      <c r="C47" s="85"/>
      <c r="D47" s="75"/>
      <c r="E47" s="91"/>
      <c r="F47" s="12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 ht="21.75" customHeight="1">
      <c r="A48" s="85"/>
      <c r="B48" s="85"/>
      <c r="C48" s="85"/>
      <c r="D48" s="75"/>
      <c r="E48" s="91"/>
      <c r="F48" s="12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ht="21.75" customHeight="1">
      <c r="A49" s="85"/>
      <c r="B49" s="85"/>
      <c r="C49" s="85"/>
      <c r="D49" s="75"/>
      <c r="E49" s="91"/>
      <c r="F49" s="12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 ht="21.75" customHeight="1">
      <c r="A50" s="85"/>
      <c r="B50" s="85"/>
      <c r="C50" s="85"/>
      <c r="D50" s="75"/>
      <c r="E50" s="91"/>
      <c r="F50" s="12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spans="1:21" ht="21.75" customHeight="1">
      <c r="A51" s="87"/>
      <c r="B51" s="87"/>
      <c r="C51" s="87"/>
      <c r="D51" s="88"/>
      <c r="E51" s="99"/>
      <c r="F51" s="100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</row>
    <row r="52" spans="1:21" ht="21.75" customHeight="1">
      <c r="A52" s="85"/>
      <c r="B52" s="85"/>
      <c r="C52" s="85"/>
      <c r="D52" s="75"/>
      <c r="E52" s="91"/>
      <c r="F52" s="12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 ht="21.75" customHeight="1">
      <c r="A53" s="85"/>
      <c r="B53" s="85"/>
      <c r="C53" s="85"/>
      <c r="D53" s="75"/>
      <c r="E53" s="91"/>
      <c r="F53" s="12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1:21" ht="21.75" customHeight="1">
      <c r="A54" s="87"/>
      <c r="B54" s="87"/>
      <c r="C54" s="87"/>
      <c r="D54" s="88"/>
      <c r="E54" s="99"/>
      <c r="F54" s="100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</row>
    <row r="55" spans="1:21" ht="21.75" customHeight="1">
      <c r="A55" s="85"/>
      <c r="B55" s="85"/>
      <c r="C55" s="85"/>
      <c r="D55" s="75"/>
      <c r="E55" s="91"/>
      <c r="F55" s="12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ht="21.75" customHeight="1">
      <c r="A56" s="85"/>
      <c r="B56" s="85"/>
      <c r="C56" s="85"/>
      <c r="D56" s="75"/>
      <c r="E56" s="91"/>
      <c r="F56" s="12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ht="21.75" customHeight="1">
      <c r="A57" s="85"/>
      <c r="B57" s="85"/>
      <c r="C57" s="85"/>
      <c r="D57" s="75"/>
      <c r="E57" s="91"/>
      <c r="F57" s="12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ht="21.75" customHeight="1">
      <c r="A58" s="85"/>
      <c r="B58" s="85"/>
      <c r="C58" s="85"/>
      <c r="D58" s="75"/>
      <c r="E58" s="91"/>
      <c r="F58" s="12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ht="21.75" customHeight="1">
      <c r="A59" s="85"/>
      <c r="B59" s="85"/>
      <c r="C59" s="85"/>
      <c r="D59" s="75"/>
      <c r="E59" s="91"/>
      <c r="F59" s="12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21.75" customHeight="1">
      <c r="A60" s="85"/>
      <c r="B60" s="85"/>
      <c r="C60" s="85"/>
      <c r="D60" s="75"/>
      <c r="E60" s="91"/>
      <c r="F60" s="12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 ht="21.75" customHeight="1">
      <c r="A61" s="85"/>
      <c r="B61" s="85"/>
      <c r="C61" s="85"/>
      <c r="D61" s="75"/>
      <c r="E61" s="91"/>
      <c r="F61" s="12">
        <f t="shared" ref="F61:F315" si="1">SUM(G61:K61)</f>
        <v>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 ht="21.75" customHeight="1">
      <c r="A62" s="85"/>
      <c r="B62" s="85"/>
      <c r="C62" s="85"/>
      <c r="D62" s="75"/>
      <c r="E62" s="91"/>
      <c r="F62" s="12">
        <f t="shared" si="1"/>
        <v>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ht="21.75" customHeight="1">
      <c r="A63" s="85"/>
      <c r="B63" s="85"/>
      <c r="C63" s="85"/>
      <c r="D63" s="75"/>
      <c r="E63" s="91"/>
      <c r="F63" s="12">
        <f t="shared" si="1"/>
        <v>0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ht="21.75" customHeight="1">
      <c r="A64" s="85"/>
      <c r="B64" s="85"/>
      <c r="C64" s="85"/>
      <c r="D64" s="75"/>
      <c r="E64" s="91"/>
      <c r="F64" s="12">
        <f t="shared" si="1"/>
        <v>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ht="21.75" customHeight="1">
      <c r="A65" s="85"/>
      <c r="B65" s="85"/>
      <c r="C65" s="85"/>
      <c r="D65" s="75"/>
      <c r="E65" s="91"/>
      <c r="F65" s="12">
        <f t="shared" si="1"/>
        <v>0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21.75" customHeight="1">
      <c r="A66" s="85"/>
      <c r="B66" s="85"/>
      <c r="C66" s="85"/>
      <c r="D66" s="75"/>
      <c r="E66" s="91"/>
      <c r="F66" s="12">
        <f t="shared" si="1"/>
        <v>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ht="21.75" customHeight="1">
      <c r="A67" s="85"/>
      <c r="B67" s="85"/>
      <c r="C67" s="85"/>
      <c r="D67" s="75"/>
      <c r="E67" s="91"/>
      <c r="F67" s="12">
        <f t="shared" si="1"/>
        <v>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ht="21.75" customHeight="1">
      <c r="A68" s="85"/>
      <c r="B68" s="85"/>
      <c r="C68" s="85"/>
      <c r="D68" s="75"/>
      <c r="E68" s="91"/>
      <c r="F68" s="12">
        <f t="shared" si="1"/>
        <v>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ht="21.75" customHeight="1">
      <c r="A69" s="85"/>
      <c r="B69" s="85"/>
      <c r="C69" s="85"/>
      <c r="D69" s="75"/>
      <c r="E69" s="91"/>
      <c r="F69" s="12">
        <f t="shared" si="1"/>
        <v>0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ht="21.75" customHeight="1">
      <c r="A70" s="85"/>
      <c r="B70" s="85"/>
      <c r="C70" s="85"/>
      <c r="D70" s="75"/>
      <c r="E70" s="91"/>
      <c r="F70" s="12">
        <f t="shared" si="1"/>
        <v>0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21.75" customHeight="1">
      <c r="A71" s="85"/>
      <c r="B71" s="85"/>
      <c r="C71" s="85"/>
      <c r="D71" s="75"/>
      <c r="E71" s="91"/>
      <c r="F71" s="12">
        <f t="shared" si="1"/>
        <v>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21.75" customHeight="1">
      <c r="A72" s="85"/>
      <c r="B72" s="85"/>
      <c r="C72" s="85"/>
      <c r="D72" s="75"/>
      <c r="E72" s="91"/>
      <c r="F72" s="12">
        <f t="shared" si="1"/>
        <v>0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21.75" customHeight="1">
      <c r="A73" s="85"/>
      <c r="B73" s="85"/>
      <c r="C73" s="85"/>
      <c r="D73" s="75"/>
      <c r="E73" s="91"/>
      <c r="F73" s="12">
        <f t="shared" si="1"/>
        <v>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 ht="21.75" customHeight="1">
      <c r="A74" s="85"/>
      <c r="B74" s="85"/>
      <c r="C74" s="85"/>
      <c r="D74" s="75"/>
      <c r="E74" s="91"/>
      <c r="F74" s="12">
        <f t="shared" si="1"/>
        <v>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21.75" customHeight="1">
      <c r="A75" s="85"/>
      <c r="B75" s="85"/>
      <c r="C75" s="85"/>
      <c r="D75" s="75"/>
      <c r="E75" s="91"/>
      <c r="F75" s="12">
        <f t="shared" si="1"/>
        <v>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21.75" customHeight="1">
      <c r="A76" s="85"/>
      <c r="B76" s="85"/>
      <c r="C76" s="85"/>
      <c r="D76" s="75"/>
      <c r="E76" s="91"/>
      <c r="F76" s="12">
        <f t="shared" si="1"/>
        <v>0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21.75" customHeight="1">
      <c r="A77" s="85"/>
      <c r="B77" s="85"/>
      <c r="C77" s="85"/>
      <c r="D77" s="75"/>
      <c r="E77" s="91"/>
      <c r="F77" s="12">
        <f t="shared" si="1"/>
        <v>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ht="21.75" customHeight="1">
      <c r="A78" s="85"/>
      <c r="B78" s="85"/>
      <c r="C78" s="85"/>
      <c r="D78" s="75"/>
      <c r="E78" s="91"/>
      <c r="F78" s="12">
        <f t="shared" si="1"/>
        <v>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ht="21.75" customHeight="1">
      <c r="A79" s="85"/>
      <c r="B79" s="85"/>
      <c r="C79" s="85"/>
      <c r="D79" s="75"/>
      <c r="E79" s="91"/>
      <c r="F79" s="12">
        <f t="shared" si="1"/>
        <v>0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ht="21.75" customHeight="1">
      <c r="A80" s="85"/>
      <c r="B80" s="85"/>
      <c r="C80" s="85"/>
      <c r="D80" s="75"/>
      <c r="E80" s="91"/>
      <c r="F80" s="12">
        <f t="shared" si="1"/>
        <v>0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21.75" customHeight="1">
      <c r="A81" s="85"/>
      <c r="B81" s="85"/>
      <c r="C81" s="85"/>
      <c r="D81" s="75"/>
      <c r="E81" s="91"/>
      <c r="F81" s="12">
        <f t="shared" si="1"/>
        <v>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ht="21.75" customHeight="1">
      <c r="A82" s="85"/>
      <c r="B82" s="85"/>
      <c r="C82" s="85"/>
      <c r="D82" s="75"/>
      <c r="E82" s="91"/>
      <c r="F82" s="12">
        <f t="shared" si="1"/>
        <v>0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21.75" customHeight="1">
      <c r="A83" s="85"/>
      <c r="B83" s="85"/>
      <c r="C83" s="85"/>
      <c r="D83" s="75"/>
      <c r="E83" s="91"/>
      <c r="F83" s="12">
        <f t="shared" si="1"/>
        <v>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21.75" customHeight="1">
      <c r="A84" s="85"/>
      <c r="B84" s="85"/>
      <c r="C84" s="85"/>
      <c r="D84" s="75"/>
      <c r="E84" s="91"/>
      <c r="F84" s="12">
        <f t="shared" si="1"/>
        <v>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21.75" customHeight="1">
      <c r="A85" s="85"/>
      <c r="B85" s="85"/>
      <c r="C85" s="85"/>
      <c r="D85" s="75"/>
      <c r="E85" s="91"/>
      <c r="F85" s="12">
        <f t="shared" si="1"/>
        <v>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21.75" customHeight="1">
      <c r="A86" s="85"/>
      <c r="B86" s="85"/>
      <c r="C86" s="85"/>
      <c r="D86" s="75"/>
      <c r="E86" s="91"/>
      <c r="F86" s="12">
        <f t="shared" si="1"/>
        <v>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21.75" customHeight="1">
      <c r="A87" s="85"/>
      <c r="B87" s="85"/>
      <c r="C87" s="85"/>
      <c r="D87" s="75"/>
      <c r="E87" s="91"/>
      <c r="F87" s="12">
        <f t="shared" si="1"/>
        <v>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21.75" customHeight="1">
      <c r="A88" s="85"/>
      <c r="B88" s="85"/>
      <c r="C88" s="85"/>
      <c r="D88" s="75"/>
      <c r="E88" s="91"/>
      <c r="F88" s="12">
        <f t="shared" si="1"/>
        <v>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21.75" customHeight="1">
      <c r="A89" s="85"/>
      <c r="B89" s="85"/>
      <c r="C89" s="85"/>
      <c r="D89" s="75"/>
      <c r="E89" s="91"/>
      <c r="F89" s="12">
        <f t="shared" si="1"/>
        <v>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21.75" customHeight="1">
      <c r="A90" s="85"/>
      <c r="B90" s="85"/>
      <c r="C90" s="85"/>
      <c r="D90" s="75"/>
      <c r="E90" s="91"/>
      <c r="F90" s="12">
        <f t="shared" si="1"/>
        <v>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21.75" customHeight="1">
      <c r="A91" s="85"/>
      <c r="B91" s="85"/>
      <c r="C91" s="85"/>
      <c r="D91" s="75"/>
      <c r="E91" s="91"/>
      <c r="F91" s="12">
        <f t="shared" si="1"/>
        <v>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21.75" customHeight="1">
      <c r="A92" s="85"/>
      <c r="B92" s="85"/>
      <c r="C92" s="85"/>
      <c r="D92" s="75"/>
      <c r="E92" s="91"/>
      <c r="F92" s="12">
        <f t="shared" si="1"/>
        <v>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21.75" customHeight="1">
      <c r="A93" s="85"/>
      <c r="B93" s="85"/>
      <c r="C93" s="85"/>
      <c r="D93" s="75"/>
      <c r="E93" s="91"/>
      <c r="F93" s="12">
        <f t="shared" si="1"/>
        <v>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21.75" customHeight="1">
      <c r="A94" s="85"/>
      <c r="B94" s="85"/>
      <c r="C94" s="85"/>
      <c r="D94" s="75"/>
      <c r="E94" s="91"/>
      <c r="F94" s="12">
        <f t="shared" si="1"/>
        <v>0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21.75" customHeight="1">
      <c r="A95" s="85"/>
      <c r="B95" s="85"/>
      <c r="C95" s="85"/>
      <c r="D95" s="75"/>
      <c r="E95" s="91"/>
      <c r="F95" s="12">
        <f t="shared" si="1"/>
        <v>0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21.75" customHeight="1">
      <c r="A96" s="85"/>
      <c r="B96" s="85"/>
      <c r="C96" s="85"/>
      <c r="D96" s="75"/>
      <c r="E96" s="91"/>
      <c r="F96" s="12">
        <f t="shared" si="1"/>
        <v>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21.75" customHeight="1">
      <c r="A97" s="85"/>
      <c r="B97" s="85"/>
      <c r="C97" s="85"/>
      <c r="D97" s="75"/>
      <c r="E97" s="91"/>
      <c r="F97" s="12">
        <f t="shared" si="1"/>
        <v>0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21.75" customHeight="1">
      <c r="A98" s="85"/>
      <c r="B98" s="85"/>
      <c r="C98" s="85"/>
      <c r="D98" s="75"/>
      <c r="E98" s="91"/>
      <c r="F98" s="12">
        <f t="shared" si="1"/>
        <v>0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21.75" customHeight="1">
      <c r="A99" s="85"/>
      <c r="B99" s="85"/>
      <c r="C99" s="85"/>
      <c r="D99" s="75"/>
      <c r="E99" s="91"/>
      <c r="F99" s="12">
        <f t="shared" si="1"/>
        <v>0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21.75" customHeight="1">
      <c r="A100" s="85"/>
      <c r="B100" s="85"/>
      <c r="C100" s="85"/>
      <c r="D100" s="75"/>
      <c r="E100" s="91"/>
      <c r="F100" s="12">
        <f t="shared" si="1"/>
        <v>0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21.75" customHeight="1">
      <c r="A101" s="85"/>
      <c r="B101" s="85"/>
      <c r="C101" s="85"/>
      <c r="D101" s="75"/>
      <c r="E101" s="91"/>
      <c r="F101" s="12">
        <f t="shared" si="1"/>
        <v>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21.75" customHeight="1">
      <c r="A102" s="85"/>
      <c r="B102" s="85"/>
      <c r="C102" s="85"/>
      <c r="D102" s="75"/>
      <c r="E102" s="91"/>
      <c r="F102" s="12">
        <f t="shared" si="1"/>
        <v>0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21.75" customHeight="1">
      <c r="A103" s="85"/>
      <c r="B103" s="85"/>
      <c r="C103" s="85"/>
      <c r="D103" s="75"/>
      <c r="E103" s="91"/>
      <c r="F103" s="12">
        <f t="shared" si="1"/>
        <v>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21.75" customHeight="1">
      <c r="A104" s="85"/>
      <c r="B104" s="85"/>
      <c r="C104" s="85"/>
      <c r="D104" s="75"/>
      <c r="E104" s="91"/>
      <c r="F104" s="12">
        <f t="shared" si="1"/>
        <v>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21.75" customHeight="1">
      <c r="A105" s="85"/>
      <c r="B105" s="85"/>
      <c r="C105" s="85"/>
      <c r="D105" s="75"/>
      <c r="E105" s="91"/>
      <c r="F105" s="12">
        <f t="shared" si="1"/>
        <v>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21.75" customHeight="1">
      <c r="A106" s="85"/>
      <c r="B106" s="85"/>
      <c r="C106" s="85"/>
      <c r="D106" s="75"/>
      <c r="E106" s="91"/>
      <c r="F106" s="12">
        <f t="shared" si="1"/>
        <v>0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ht="21.75" customHeight="1">
      <c r="A107" s="85"/>
      <c r="B107" s="85"/>
      <c r="C107" s="85"/>
      <c r="D107" s="75"/>
      <c r="E107" s="91"/>
      <c r="F107" s="12">
        <f t="shared" si="1"/>
        <v>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21.75" customHeight="1">
      <c r="A108" s="85"/>
      <c r="B108" s="85"/>
      <c r="C108" s="85"/>
      <c r="D108" s="75"/>
      <c r="E108" s="91"/>
      <c r="F108" s="12">
        <f t="shared" si="1"/>
        <v>0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 ht="21.75" customHeight="1">
      <c r="A109" s="85"/>
      <c r="B109" s="85"/>
      <c r="C109" s="85"/>
      <c r="D109" s="75"/>
      <c r="E109" s="91"/>
      <c r="F109" s="12">
        <f t="shared" si="1"/>
        <v>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21.75" customHeight="1">
      <c r="A110" s="85"/>
      <c r="B110" s="85"/>
      <c r="C110" s="85"/>
      <c r="D110" s="75"/>
      <c r="E110" s="91"/>
      <c r="F110" s="12">
        <f t="shared" si="1"/>
        <v>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 ht="21.75" customHeight="1">
      <c r="A111" s="85"/>
      <c r="B111" s="85"/>
      <c r="C111" s="85"/>
      <c r="D111" s="75"/>
      <c r="E111" s="91"/>
      <c r="F111" s="12">
        <f t="shared" si="1"/>
        <v>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21.75" customHeight="1">
      <c r="A112" s="85"/>
      <c r="B112" s="85"/>
      <c r="C112" s="85"/>
      <c r="D112" s="75"/>
      <c r="E112" s="91"/>
      <c r="F112" s="12">
        <f t="shared" si="1"/>
        <v>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21.75" customHeight="1">
      <c r="A113" s="85"/>
      <c r="B113" s="85"/>
      <c r="C113" s="85"/>
      <c r="D113" s="75"/>
      <c r="E113" s="91"/>
      <c r="F113" s="12">
        <f t="shared" si="1"/>
        <v>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21.75" customHeight="1">
      <c r="A114" s="85"/>
      <c r="B114" s="85"/>
      <c r="C114" s="85"/>
      <c r="D114" s="75"/>
      <c r="E114" s="91"/>
      <c r="F114" s="12">
        <f t="shared" si="1"/>
        <v>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21.75" customHeight="1">
      <c r="A115" s="85"/>
      <c r="B115" s="85"/>
      <c r="C115" s="85"/>
      <c r="D115" s="75"/>
      <c r="E115" s="91"/>
      <c r="F115" s="12">
        <f t="shared" si="1"/>
        <v>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 ht="21.75" customHeight="1">
      <c r="A116" s="85"/>
      <c r="B116" s="85"/>
      <c r="C116" s="85"/>
      <c r="D116" s="75"/>
      <c r="E116" s="91"/>
      <c r="F116" s="12">
        <f t="shared" si="1"/>
        <v>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 ht="21.75" customHeight="1">
      <c r="A117" s="85"/>
      <c r="B117" s="85"/>
      <c r="C117" s="85"/>
      <c r="D117" s="75"/>
      <c r="E117" s="91"/>
      <c r="F117" s="12">
        <f t="shared" si="1"/>
        <v>0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21.75" customHeight="1">
      <c r="A118" s="85"/>
      <c r="B118" s="85"/>
      <c r="C118" s="85"/>
      <c r="D118" s="75"/>
      <c r="E118" s="91"/>
      <c r="F118" s="12">
        <f t="shared" si="1"/>
        <v>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21.75" customHeight="1">
      <c r="A119" s="85"/>
      <c r="B119" s="85"/>
      <c r="C119" s="85"/>
      <c r="D119" s="75"/>
      <c r="E119" s="91"/>
      <c r="F119" s="12">
        <f t="shared" si="1"/>
        <v>0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 ht="21.75" customHeight="1">
      <c r="A120" s="85"/>
      <c r="B120" s="85"/>
      <c r="C120" s="85"/>
      <c r="D120" s="75"/>
      <c r="E120" s="91"/>
      <c r="F120" s="12">
        <f t="shared" si="1"/>
        <v>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21.75" customHeight="1">
      <c r="A121" s="85"/>
      <c r="B121" s="85"/>
      <c r="C121" s="85"/>
      <c r="D121" s="75"/>
      <c r="E121" s="91"/>
      <c r="F121" s="12">
        <f t="shared" si="1"/>
        <v>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21.75" customHeight="1">
      <c r="A122" s="85"/>
      <c r="B122" s="85"/>
      <c r="C122" s="85"/>
      <c r="D122" s="75"/>
      <c r="E122" s="91"/>
      <c r="F122" s="12">
        <f t="shared" si="1"/>
        <v>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 ht="21.75" customHeight="1">
      <c r="A123" s="85"/>
      <c r="B123" s="85"/>
      <c r="C123" s="85"/>
      <c r="D123" s="75"/>
      <c r="E123" s="91"/>
      <c r="F123" s="12">
        <f t="shared" si="1"/>
        <v>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21.75" customHeight="1">
      <c r="A124" s="85"/>
      <c r="B124" s="85"/>
      <c r="C124" s="85"/>
      <c r="D124" s="75"/>
      <c r="E124" s="91"/>
      <c r="F124" s="12">
        <f t="shared" si="1"/>
        <v>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21.75" customHeight="1">
      <c r="A125" s="85"/>
      <c r="B125" s="85"/>
      <c r="C125" s="85"/>
      <c r="D125" s="75"/>
      <c r="E125" s="91"/>
      <c r="F125" s="12">
        <f t="shared" si="1"/>
        <v>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21.75" customHeight="1">
      <c r="A126" s="85"/>
      <c r="B126" s="85"/>
      <c r="C126" s="85"/>
      <c r="D126" s="75"/>
      <c r="E126" s="91"/>
      <c r="F126" s="12">
        <f t="shared" si="1"/>
        <v>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21.75" customHeight="1">
      <c r="A127" s="85"/>
      <c r="B127" s="85"/>
      <c r="C127" s="85"/>
      <c r="D127" s="75"/>
      <c r="E127" s="91"/>
      <c r="F127" s="12">
        <f t="shared" si="1"/>
        <v>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ht="21.75" customHeight="1">
      <c r="A128" s="85"/>
      <c r="B128" s="85"/>
      <c r="C128" s="85"/>
      <c r="D128" s="75"/>
      <c r="E128" s="91"/>
      <c r="F128" s="12">
        <f t="shared" si="1"/>
        <v>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21.75" customHeight="1">
      <c r="A129" s="85"/>
      <c r="B129" s="85"/>
      <c r="C129" s="85"/>
      <c r="D129" s="75"/>
      <c r="E129" s="91"/>
      <c r="F129" s="12">
        <f t="shared" si="1"/>
        <v>0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21.75" customHeight="1">
      <c r="A130" s="85"/>
      <c r="B130" s="85"/>
      <c r="C130" s="85"/>
      <c r="D130" s="75"/>
      <c r="E130" s="91"/>
      <c r="F130" s="12">
        <f t="shared" si="1"/>
        <v>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21.75" customHeight="1">
      <c r="A131" s="85"/>
      <c r="B131" s="85"/>
      <c r="C131" s="85"/>
      <c r="D131" s="75"/>
      <c r="E131" s="91"/>
      <c r="F131" s="12">
        <f t="shared" si="1"/>
        <v>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21.75" customHeight="1">
      <c r="A132" s="85"/>
      <c r="B132" s="85"/>
      <c r="C132" s="85"/>
      <c r="D132" s="75"/>
      <c r="E132" s="91"/>
      <c r="F132" s="12">
        <f t="shared" si="1"/>
        <v>0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21.75" customHeight="1">
      <c r="A133" s="85"/>
      <c r="B133" s="85"/>
      <c r="C133" s="85"/>
      <c r="D133" s="75"/>
      <c r="E133" s="91"/>
      <c r="F133" s="12">
        <f t="shared" si="1"/>
        <v>0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 ht="21.75" customHeight="1">
      <c r="A134" s="85"/>
      <c r="B134" s="85"/>
      <c r="C134" s="85"/>
      <c r="D134" s="75"/>
      <c r="E134" s="91"/>
      <c r="F134" s="12">
        <f t="shared" si="1"/>
        <v>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 ht="21.75" customHeight="1">
      <c r="A135" s="85"/>
      <c r="B135" s="85"/>
      <c r="C135" s="85"/>
      <c r="D135" s="75"/>
      <c r="E135" s="91"/>
      <c r="F135" s="12">
        <f t="shared" si="1"/>
        <v>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 ht="21.75" customHeight="1">
      <c r="A136" s="85"/>
      <c r="B136" s="85"/>
      <c r="C136" s="85"/>
      <c r="D136" s="75"/>
      <c r="E136" s="91"/>
      <c r="F136" s="12">
        <f t="shared" si="1"/>
        <v>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21.75" customHeight="1">
      <c r="A137" s="85"/>
      <c r="B137" s="85"/>
      <c r="C137" s="85"/>
      <c r="D137" s="75"/>
      <c r="E137" s="91"/>
      <c r="F137" s="12">
        <f t="shared" si="1"/>
        <v>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21.75" customHeight="1">
      <c r="A138" s="85"/>
      <c r="B138" s="85"/>
      <c r="C138" s="85"/>
      <c r="D138" s="75"/>
      <c r="E138" s="91"/>
      <c r="F138" s="12">
        <f t="shared" si="1"/>
        <v>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21.75" customHeight="1">
      <c r="A139" s="85"/>
      <c r="B139" s="85"/>
      <c r="C139" s="85"/>
      <c r="D139" s="75"/>
      <c r="E139" s="91"/>
      <c r="F139" s="12">
        <f t="shared" si="1"/>
        <v>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21.75" customHeight="1">
      <c r="A140" s="85"/>
      <c r="B140" s="85"/>
      <c r="C140" s="85"/>
      <c r="D140" s="75"/>
      <c r="E140" s="91"/>
      <c r="F140" s="12">
        <f t="shared" si="1"/>
        <v>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21.75" customHeight="1">
      <c r="A141" s="85"/>
      <c r="B141" s="85"/>
      <c r="C141" s="85"/>
      <c r="D141" s="75"/>
      <c r="E141" s="91"/>
      <c r="F141" s="12">
        <f t="shared" si="1"/>
        <v>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21.75" customHeight="1">
      <c r="A142" s="85"/>
      <c r="B142" s="85"/>
      <c r="C142" s="85"/>
      <c r="D142" s="75"/>
      <c r="E142" s="91"/>
      <c r="F142" s="12">
        <f t="shared" si="1"/>
        <v>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 ht="21.75" customHeight="1">
      <c r="A143" s="85"/>
      <c r="B143" s="85"/>
      <c r="C143" s="85"/>
      <c r="D143" s="75"/>
      <c r="E143" s="91"/>
      <c r="F143" s="12">
        <f t="shared" si="1"/>
        <v>0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 ht="21.75" customHeight="1">
      <c r="A144" s="85"/>
      <c r="B144" s="85"/>
      <c r="C144" s="85"/>
      <c r="D144" s="75"/>
      <c r="E144" s="91"/>
      <c r="F144" s="12">
        <f t="shared" si="1"/>
        <v>0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1:21" ht="21.75" customHeight="1">
      <c r="A145" s="85"/>
      <c r="B145" s="85"/>
      <c r="C145" s="85"/>
      <c r="D145" s="75"/>
      <c r="E145" s="91"/>
      <c r="F145" s="12">
        <f t="shared" si="1"/>
        <v>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1:21" ht="21.75" customHeight="1">
      <c r="A146" s="85"/>
      <c r="B146" s="85"/>
      <c r="C146" s="85"/>
      <c r="D146" s="75"/>
      <c r="E146" s="91"/>
      <c r="F146" s="12">
        <f t="shared" si="1"/>
        <v>0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1:21" ht="21.75" customHeight="1">
      <c r="A147" s="85"/>
      <c r="B147" s="85"/>
      <c r="C147" s="85"/>
      <c r="D147" s="75"/>
      <c r="E147" s="91"/>
      <c r="F147" s="12">
        <f t="shared" si="1"/>
        <v>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 ht="21.75" customHeight="1">
      <c r="A148" s="85"/>
      <c r="B148" s="85"/>
      <c r="C148" s="85"/>
      <c r="D148" s="75"/>
      <c r="E148" s="91"/>
      <c r="F148" s="12">
        <f t="shared" si="1"/>
        <v>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1:21" ht="21.75" customHeight="1">
      <c r="A149" s="85"/>
      <c r="B149" s="85"/>
      <c r="C149" s="85"/>
      <c r="D149" s="75"/>
      <c r="E149" s="91"/>
      <c r="F149" s="12">
        <f t="shared" si="1"/>
        <v>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 ht="21.75" customHeight="1">
      <c r="A150" s="85"/>
      <c r="B150" s="85"/>
      <c r="C150" s="85"/>
      <c r="D150" s="75"/>
      <c r="E150" s="91"/>
      <c r="F150" s="12">
        <f t="shared" si="1"/>
        <v>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 ht="21.75" customHeight="1">
      <c r="A151" s="85"/>
      <c r="B151" s="85"/>
      <c r="C151" s="85"/>
      <c r="D151" s="75"/>
      <c r="E151" s="91"/>
      <c r="F151" s="12">
        <f t="shared" si="1"/>
        <v>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1:21" ht="21.75" customHeight="1">
      <c r="A152" s="85"/>
      <c r="B152" s="85"/>
      <c r="C152" s="85"/>
      <c r="D152" s="75"/>
      <c r="E152" s="91"/>
      <c r="F152" s="12">
        <f t="shared" si="1"/>
        <v>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 ht="21.75" customHeight="1">
      <c r="A153" s="85"/>
      <c r="B153" s="85"/>
      <c r="C153" s="85"/>
      <c r="D153" s="75"/>
      <c r="E153" s="91"/>
      <c r="F153" s="12">
        <f t="shared" si="1"/>
        <v>0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21" ht="21.75" customHeight="1">
      <c r="A154" s="85"/>
      <c r="B154" s="85"/>
      <c r="C154" s="85"/>
      <c r="D154" s="75"/>
      <c r="E154" s="91"/>
      <c r="F154" s="12">
        <f t="shared" si="1"/>
        <v>0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 ht="21.75" customHeight="1">
      <c r="A155" s="85"/>
      <c r="B155" s="85"/>
      <c r="C155" s="85"/>
      <c r="D155" s="75"/>
      <c r="E155" s="91"/>
      <c r="F155" s="12">
        <f t="shared" si="1"/>
        <v>0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 ht="21.75" customHeight="1">
      <c r="A156" s="85"/>
      <c r="B156" s="85"/>
      <c r="C156" s="85"/>
      <c r="D156" s="75"/>
      <c r="E156" s="91"/>
      <c r="F156" s="12">
        <f t="shared" si="1"/>
        <v>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1:21" ht="21.75" customHeight="1">
      <c r="A157" s="85"/>
      <c r="B157" s="85"/>
      <c r="C157" s="85"/>
      <c r="D157" s="75"/>
      <c r="E157" s="91"/>
      <c r="F157" s="12">
        <f t="shared" si="1"/>
        <v>0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pans="1:21" ht="21.75" customHeight="1">
      <c r="A158" s="85"/>
      <c r="B158" s="85"/>
      <c r="C158" s="85"/>
      <c r="D158" s="75"/>
      <c r="E158" s="91"/>
      <c r="F158" s="12">
        <f t="shared" si="1"/>
        <v>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1:21" ht="21.75" customHeight="1">
      <c r="A159" s="85"/>
      <c r="B159" s="85"/>
      <c r="C159" s="85"/>
      <c r="D159" s="75"/>
      <c r="E159" s="91"/>
      <c r="F159" s="12">
        <f t="shared" si="1"/>
        <v>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1:21" ht="21.75" customHeight="1">
      <c r="A160" s="85"/>
      <c r="B160" s="85"/>
      <c r="C160" s="85"/>
      <c r="D160" s="75"/>
      <c r="E160" s="91"/>
      <c r="F160" s="12">
        <f t="shared" si="1"/>
        <v>0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 ht="21.75" customHeight="1">
      <c r="A161" s="85"/>
      <c r="B161" s="85"/>
      <c r="C161" s="85"/>
      <c r="D161" s="75"/>
      <c r="E161" s="91"/>
      <c r="F161" s="12">
        <f t="shared" si="1"/>
        <v>0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 ht="21.75" customHeight="1">
      <c r="A162" s="85"/>
      <c r="B162" s="85"/>
      <c r="C162" s="85"/>
      <c r="D162" s="75"/>
      <c r="E162" s="91"/>
      <c r="F162" s="12">
        <f t="shared" si="1"/>
        <v>0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1:21" ht="21.75" customHeight="1">
      <c r="A163" s="85"/>
      <c r="B163" s="85"/>
      <c r="C163" s="85"/>
      <c r="D163" s="75"/>
      <c r="E163" s="91"/>
      <c r="F163" s="12">
        <f t="shared" si="1"/>
        <v>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 ht="21.75" customHeight="1">
      <c r="A164" s="85"/>
      <c r="B164" s="85"/>
      <c r="C164" s="85"/>
      <c r="D164" s="75"/>
      <c r="E164" s="91"/>
      <c r="F164" s="12">
        <f t="shared" si="1"/>
        <v>0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 ht="21.75" customHeight="1">
      <c r="A165" s="85"/>
      <c r="B165" s="85"/>
      <c r="C165" s="85"/>
      <c r="D165" s="75"/>
      <c r="E165" s="91"/>
      <c r="F165" s="12">
        <f t="shared" si="1"/>
        <v>0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1:21" ht="21.75" customHeight="1">
      <c r="A166" s="85"/>
      <c r="B166" s="85"/>
      <c r="C166" s="85"/>
      <c r="D166" s="75"/>
      <c r="E166" s="91"/>
      <c r="F166" s="12">
        <f t="shared" si="1"/>
        <v>0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 ht="21.75" customHeight="1">
      <c r="A167" s="85"/>
      <c r="B167" s="85"/>
      <c r="C167" s="85"/>
      <c r="D167" s="75"/>
      <c r="E167" s="91"/>
      <c r="F167" s="12">
        <f t="shared" si="1"/>
        <v>0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 ht="21.75" customHeight="1">
      <c r="A168" s="85"/>
      <c r="B168" s="85"/>
      <c r="C168" s="85"/>
      <c r="D168" s="75"/>
      <c r="E168" s="91"/>
      <c r="F168" s="12">
        <f t="shared" si="1"/>
        <v>0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1:21" ht="21.75" customHeight="1">
      <c r="A169" s="85"/>
      <c r="B169" s="85"/>
      <c r="C169" s="85"/>
      <c r="D169" s="75"/>
      <c r="E169" s="91"/>
      <c r="F169" s="12">
        <f t="shared" si="1"/>
        <v>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1:21" ht="21.75" customHeight="1">
      <c r="A170" s="85"/>
      <c r="B170" s="85"/>
      <c r="C170" s="85"/>
      <c r="D170" s="75"/>
      <c r="E170" s="91"/>
      <c r="F170" s="12">
        <f t="shared" si="1"/>
        <v>0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1:21" ht="21.75" customHeight="1">
      <c r="A171" s="85"/>
      <c r="B171" s="85"/>
      <c r="C171" s="85"/>
      <c r="D171" s="75"/>
      <c r="E171" s="91"/>
      <c r="F171" s="12">
        <f t="shared" si="1"/>
        <v>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1:21" ht="21.75" customHeight="1">
      <c r="A172" s="85"/>
      <c r="B172" s="85"/>
      <c r="C172" s="85"/>
      <c r="D172" s="75"/>
      <c r="E172" s="91"/>
      <c r="F172" s="12">
        <f t="shared" si="1"/>
        <v>0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1:21" ht="21.75" customHeight="1">
      <c r="A173" s="85"/>
      <c r="B173" s="85"/>
      <c r="C173" s="85"/>
      <c r="D173" s="75"/>
      <c r="E173" s="91"/>
      <c r="F173" s="12">
        <f t="shared" si="1"/>
        <v>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1:21" ht="21.75" customHeight="1">
      <c r="A174" s="85"/>
      <c r="B174" s="85"/>
      <c r="C174" s="85"/>
      <c r="D174" s="75"/>
      <c r="E174" s="91"/>
      <c r="F174" s="12">
        <f t="shared" si="1"/>
        <v>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1:21" ht="21.75" customHeight="1">
      <c r="A175" s="85"/>
      <c r="B175" s="85"/>
      <c r="C175" s="85"/>
      <c r="D175" s="75"/>
      <c r="E175" s="91"/>
      <c r="F175" s="12">
        <f t="shared" si="1"/>
        <v>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1:21" ht="21.75" customHeight="1">
      <c r="A176" s="85"/>
      <c r="B176" s="85"/>
      <c r="C176" s="85"/>
      <c r="D176" s="75"/>
      <c r="E176" s="91"/>
      <c r="F176" s="12">
        <f t="shared" si="1"/>
        <v>0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 ht="21.75" customHeight="1">
      <c r="A177" s="85"/>
      <c r="B177" s="85"/>
      <c r="C177" s="85"/>
      <c r="D177" s="75"/>
      <c r="E177" s="91"/>
      <c r="F177" s="12">
        <f t="shared" si="1"/>
        <v>0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 ht="21.75" customHeight="1">
      <c r="A178" s="85"/>
      <c r="B178" s="85"/>
      <c r="C178" s="85"/>
      <c r="D178" s="75"/>
      <c r="E178" s="91"/>
      <c r="F178" s="12">
        <f t="shared" si="1"/>
        <v>0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ht="21.75" customHeight="1">
      <c r="A179" s="85"/>
      <c r="B179" s="85"/>
      <c r="C179" s="85"/>
      <c r="D179" s="75"/>
      <c r="E179" s="91"/>
      <c r="F179" s="12">
        <f t="shared" si="1"/>
        <v>0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 ht="21.75" customHeight="1">
      <c r="A180" s="85"/>
      <c r="B180" s="85"/>
      <c r="C180" s="85"/>
      <c r="D180" s="75"/>
      <c r="E180" s="91"/>
      <c r="F180" s="12">
        <f t="shared" si="1"/>
        <v>0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 ht="21.75" customHeight="1">
      <c r="A181" s="85"/>
      <c r="B181" s="85"/>
      <c r="C181" s="85"/>
      <c r="D181" s="75"/>
      <c r="E181" s="91"/>
      <c r="F181" s="12">
        <f t="shared" si="1"/>
        <v>0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 ht="21.75" customHeight="1">
      <c r="A182" s="85"/>
      <c r="B182" s="85"/>
      <c r="C182" s="85"/>
      <c r="D182" s="75"/>
      <c r="E182" s="91"/>
      <c r="F182" s="12">
        <f t="shared" si="1"/>
        <v>0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ht="21.75" customHeight="1">
      <c r="A183" s="85"/>
      <c r="B183" s="85"/>
      <c r="C183" s="85"/>
      <c r="D183" s="75"/>
      <c r="E183" s="91"/>
      <c r="F183" s="12">
        <f t="shared" si="1"/>
        <v>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 ht="21.75" customHeight="1">
      <c r="A184" s="85"/>
      <c r="B184" s="85"/>
      <c r="C184" s="85"/>
      <c r="D184" s="75"/>
      <c r="E184" s="91"/>
      <c r="F184" s="12">
        <f t="shared" si="1"/>
        <v>0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1:21" ht="21.75" customHeight="1">
      <c r="A185" s="85"/>
      <c r="B185" s="85"/>
      <c r="C185" s="85"/>
      <c r="D185" s="75"/>
      <c r="E185" s="91"/>
      <c r="F185" s="12">
        <f t="shared" si="1"/>
        <v>0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spans="1:21" ht="21.75" customHeight="1">
      <c r="A186" s="85"/>
      <c r="B186" s="85"/>
      <c r="C186" s="85"/>
      <c r="D186" s="75"/>
      <c r="E186" s="91"/>
      <c r="F186" s="12">
        <f t="shared" si="1"/>
        <v>0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1:21" ht="21.75" customHeight="1">
      <c r="A187" s="85"/>
      <c r="B187" s="85"/>
      <c r="C187" s="85"/>
      <c r="D187" s="75"/>
      <c r="E187" s="91"/>
      <c r="F187" s="12">
        <f t="shared" si="1"/>
        <v>0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1:21" ht="21.75" customHeight="1">
      <c r="A188" s="85"/>
      <c r="B188" s="85"/>
      <c r="C188" s="85"/>
      <c r="D188" s="75"/>
      <c r="E188" s="91"/>
      <c r="F188" s="12">
        <f t="shared" si="1"/>
        <v>0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1:21" ht="21.75" customHeight="1">
      <c r="A189" s="85"/>
      <c r="B189" s="85"/>
      <c r="C189" s="85"/>
      <c r="D189" s="75"/>
      <c r="E189" s="91"/>
      <c r="F189" s="12">
        <f t="shared" si="1"/>
        <v>0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1:21" ht="21.75" customHeight="1">
      <c r="A190" s="85"/>
      <c r="B190" s="85"/>
      <c r="C190" s="85"/>
      <c r="D190" s="75"/>
      <c r="E190" s="91"/>
      <c r="F190" s="12">
        <f t="shared" si="1"/>
        <v>0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ht="21.75" customHeight="1">
      <c r="A191" s="85"/>
      <c r="B191" s="85"/>
      <c r="C191" s="85"/>
      <c r="D191" s="75"/>
      <c r="E191" s="91"/>
      <c r="F191" s="12">
        <f t="shared" si="1"/>
        <v>0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1:21" ht="21.75" customHeight="1">
      <c r="A192" s="85"/>
      <c r="B192" s="85"/>
      <c r="C192" s="85"/>
      <c r="D192" s="75"/>
      <c r="E192" s="91"/>
      <c r="F192" s="12">
        <f t="shared" si="1"/>
        <v>0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 ht="21.75" customHeight="1">
      <c r="A193" s="85"/>
      <c r="B193" s="85"/>
      <c r="C193" s="85"/>
      <c r="D193" s="75"/>
      <c r="E193" s="91"/>
      <c r="F193" s="12">
        <f t="shared" si="1"/>
        <v>0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 ht="21.75" customHeight="1">
      <c r="A194" s="85"/>
      <c r="B194" s="85"/>
      <c r="C194" s="85"/>
      <c r="D194" s="75"/>
      <c r="E194" s="91"/>
      <c r="F194" s="12">
        <f t="shared" si="1"/>
        <v>0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 ht="21.75" customHeight="1">
      <c r="A195" s="85"/>
      <c r="B195" s="85"/>
      <c r="C195" s="85"/>
      <c r="D195" s="75"/>
      <c r="E195" s="91"/>
      <c r="F195" s="12">
        <f t="shared" si="1"/>
        <v>0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21" ht="21.75" customHeight="1">
      <c r="A196" s="85"/>
      <c r="B196" s="85"/>
      <c r="C196" s="85"/>
      <c r="D196" s="75"/>
      <c r="E196" s="91"/>
      <c r="F196" s="12">
        <f t="shared" si="1"/>
        <v>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spans="1:21" ht="21.75" customHeight="1">
      <c r="A197" s="85"/>
      <c r="B197" s="85"/>
      <c r="C197" s="85"/>
      <c r="D197" s="75"/>
      <c r="E197" s="91"/>
      <c r="F197" s="12">
        <f t="shared" si="1"/>
        <v>0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1:21" ht="21.75" customHeight="1">
      <c r="A198" s="85"/>
      <c r="B198" s="85"/>
      <c r="C198" s="85"/>
      <c r="D198" s="75"/>
      <c r="E198" s="91"/>
      <c r="F198" s="12">
        <f t="shared" si="1"/>
        <v>0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spans="1:21" ht="21.75" customHeight="1">
      <c r="A199" s="85"/>
      <c r="B199" s="85"/>
      <c r="C199" s="85"/>
      <c r="D199" s="75"/>
      <c r="E199" s="91"/>
      <c r="F199" s="12">
        <f t="shared" si="1"/>
        <v>0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1:21" ht="21.75" customHeight="1">
      <c r="A200" s="85"/>
      <c r="B200" s="85"/>
      <c r="C200" s="85"/>
      <c r="D200" s="75"/>
      <c r="E200" s="91"/>
      <c r="F200" s="12">
        <f t="shared" si="1"/>
        <v>0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 spans="1:21" ht="21.75" customHeight="1">
      <c r="A201" s="85"/>
      <c r="B201" s="85"/>
      <c r="C201" s="85"/>
      <c r="D201" s="75"/>
      <c r="E201" s="91"/>
      <c r="F201" s="12">
        <f t="shared" si="1"/>
        <v>0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1:21" ht="21.75" customHeight="1">
      <c r="A202" s="85"/>
      <c r="B202" s="85"/>
      <c r="C202" s="85"/>
      <c r="D202" s="75"/>
      <c r="E202" s="91"/>
      <c r="F202" s="12">
        <f t="shared" si="1"/>
        <v>0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spans="1:21" ht="21.75" customHeight="1">
      <c r="A203" s="85"/>
      <c r="B203" s="85"/>
      <c r="C203" s="85"/>
      <c r="D203" s="75"/>
      <c r="E203" s="91"/>
      <c r="F203" s="12">
        <f t="shared" si="1"/>
        <v>0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1:21" ht="21.75" customHeight="1">
      <c r="A204" s="85"/>
      <c r="B204" s="85"/>
      <c r="C204" s="85"/>
      <c r="D204" s="75"/>
      <c r="E204" s="91"/>
      <c r="F204" s="12">
        <f t="shared" si="1"/>
        <v>0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spans="1:21" ht="21.75" customHeight="1">
      <c r="A205" s="85"/>
      <c r="B205" s="85"/>
      <c r="C205" s="85"/>
      <c r="D205" s="75"/>
      <c r="E205" s="91"/>
      <c r="F205" s="12">
        <f t="shared" si="1"/>
        <v>0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1:21" ht="21.75" customHeight="1">
      <c r="A206" s="85"/>
      <c r="B206" s="85"/>
      <c r="C206" s="85"/>
      <c r="D206" s="75"/>
      <c r="E206" s="91"/>
      <c r="F206" s="12">
        <f t="shared" si="1"/>
        <v>0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spans="1:21" ht="21.75" customHeight="1">
      <c r="A207" s="85"/>
      <c r="B207" s="85"/>
      <c r="C207" s="85"/>
      <c r="D207" s="75"/>
      <c r="E207" s="91"/>
      <c r="F207" s="12">
        <f t="shared" si="1"/>
        <v>0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1:21" ht="21.75" customHeight="1">
      <c r="A208" s="85"/>
      <c r="B208" s="85"/>
      <c r="C208" s="85"/>
      <c r="D208" s="75"/>
      <c r="E208" s="91"/>
      <c r="F208" s="12">
        <f t="shared" si="1"/>
        <v>0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spans="1:21" ht="21.75" customHeight="1">
      <c r="A209" s="85"/>
      <c r="B209" s="85"/>
      <c r="C209" s="85"/>
      <c r="D209" s="75"/>
      <c r="E209" s="91"/>
      <c r="F209" s="12">
        <f t="shared" si="1"/>
        <v>0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1:21" ht="21.75" customHeight="1">
      <c r="A210" s="85"/>
      <c r="B210" s="85"/>
      <c r="C210" s="85"/>
      <c r="D210" s="75"/>
      <c r="E210" s="91"/>
      <c r="F210" s="12">
        <f t="shared" si="1"/>
        <v>0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spans="1:21" ht="21.75" customHeight="1">
      <c r="A211" s="85"/>
      <c r="B211" s="85"/>
      <c r="C211" s="85"/>
      <c r="D211" s="75"/>
      <c r="E211" s="91"/>
      <c r="F211" s="12">
        <f t="shared" si="1"/>
        <v>0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1:21" ht="21.75" customHeight="1">
      <c r="A212" s="85"/>
      <c r="B212" s="85"/>
      <c r="C212" s="85"/>
      <c r="D212" s="75"/>
      <c r="E212" s="91"/>
      <c r="F212" s="12">
        <f t="shared" si="1"/>
        <v>0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spans="1:21" ht="21.75" customHeight="1">
      <c r="A213" s="85"/>
      <c r="B213" s="85"/>
      <c r="C213" s="85"/>
      <c r="D213" s="75"/>
      <c r="E213" s="91"/>
      <c r="F213" s="12">
        <f t="shared" si="1"/>
        <v>0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 spans="1:21" ht="21.75" customHeight="1">
      <c r="A214" s="85"/>
      <c r="B214" s="85"/>
      <c r="C214" s="85"/>
      <c r="D214" s="75"/>
      <c r="E214" s="91"/>
      <c r="F214" s="12">
        <f t="shared" si="1"/>
        <v>0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spans="1:21" ht="21.75" customHeight="1">
      <c r="A215" s="85"/>
      <c r="B215" s="85"/>
      <c r="C215" s="85"/>
      <c r="D215" s="75"/>
      <c r="E215" s="91"/>
      <c r="F215" s="12">
        <f t="shared" si="1"/>
        <v>0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spans="1:21" ht="21.75" customHeight="1">
      <c r="A216" s="85"/>
      <c r="B216" s="85"/>
      <c r="C216" s="85"/>
      <c r="D216" s="75"/>
      <c r="E216" s="91"/>
      <c r="F216" s="12">
        <f t="shared" si="1"/>
        <v>0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1:21" ht="21.75" customHeight="1">
      <c r="A217" s="85"/>
      <c r="B217" s="85"/>
      <c r="C217" s="85"/>
      <c r="D217" s="75"/>
      <c r="E217" s="91"/>
      <c r="F217" s="12">
        <f t="shared" si="1"/>
        <v>0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spans="1:21" ht="21.75" customHeight="1">
      <c r="A218" s="85"/>
      <c r="B218" s="85"/>
      <c r="C218" s="85"/>
      <c r="D218" s="75"/>
      <c r="E218" s="91"/>
      <c r="F218" s="12">
        <f t="shared" si="1"/>
        <v>0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1:21" ht="21.75" customHeight="1">
      <c r="A219" s="85"/>
      <c r="B219" s="85"/>
      <c r="C219" s="85"/>
      <c r="D219" s="75"/>
      <c r="E219" s="91"/>
      <c r="F219" s="12">
        <f t="shared" si="1"/>
        <v>0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spans="1:21" ht="21.75" customHeight="1">
      <c r="A220" s="85"/>
      <c r="B220" s="85"/>
      <c r="C220" s="85"/>
      <c r="D220" s="75"/>
      <c r="E220" s="91"/>
      <c r="F220" s="12">
        <f t="shared" si="1"/>
        <v>0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1:21" ht="21.75" customHeight="1">
      <c r="A221" s="85"/>
      <c r="B221" s="85"/>
      <c r="C221" s="85"/>
      <c r="D221" s="75"/>
      <c r="E221" s="91"/>
      <c r="F221" s="12">
        <f t="shared" si="1"/>
        <v>0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spans="1:21" ht="21.75" customHeight="1">
      <c r="A222" s="85"/>
      <c r="B222" s="85"/>
      <c r="C222" s="85"/>
      <c r="D222" s="75"/>
      <c r="E222" s="91"/>
      <c r="F222" s="12">
        <f t="shared" si="1"/>
        <v>0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1:21" ht="21.75" customHeight="1">
      <c r="A223" s="85"/>
      <c r="B223" s="85"/>
      <c r="C223" s="85"/>
      <c r="D223" s="75"/>
      <c r="E223" s="91"/>
      <c r="F223" s="12">
        <f t="shared" si="1"/>
        <v>0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1:21" ht="21.75" customHeight="1">
      <c r="A224" s="85"/>
      <c r="B224" s="85"/>
      <c r="C224" s="85"/>
      <c r="D224" s="75"/>
      <c r="E224" s="91"/>
      <c r="F224" s="12">
        <f t="shared" si="1"/>
        <v>0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1:21" ht="21.75" customHeight="1">
      <c r="A225" s="85"/>
      <c r="B225" s="85"/>
      <c r="C225" s="85"/>
      <c r="D225" s="75"/>
      <c r="E225" s="91"/>
      <c r="F225" s="12">
        <f t="shared" si="1"/>
        <v>0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1:21" ht="21.75" customHeight="1">
      <c r="A226" s="85"/>
      <c r="B226" s="85"/>
      <c r="C226" s="85"/>
      <c r="D226" s="75"/>
      <c r="E226" s="91"/>
      <c r="F226" s="12">
        <f t="shared" si="1"/>
        <v>0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spans="1:21" ht="21.75" customHeight="1">
      <c r="A227" s="85"/>
      <c r="B227" s="85"/>
      <c r="C227" s="85"/>
      <c r="D227" s="75"/>
      <c r="E227" s="91"/>
      <c r="F227" s="12">
        <f t="shared" si="1"/>
        <v>0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spans="1:21" ht="21.75" customHeight="1">
      <c r="A228" s="85"/>
      <c r="B228" s="85"/>
      <c r="C228" s="85"/>
      <c r="D228" s="75"/>
      <c r="E228" s="91"/>
      <c r="F228" s="12">
        <f t="shared" si="1"/>
        <v>0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spans="1:21" ht="21.75" customHeight="1">
      <c r="A229" s="85"/>
      <c r="B229" s="85"/>
      <c r="C229" s="85"/>
      <c r="D229" s="75"/>
      <c r="E229" s="91"/>
      <c r="F229" s="12">
        <f t="shared" si="1"/>
        <v>0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spans="1:21" ht="21.75" customHeight="1">
      <c r="A230" s="85"/>
      <c r="B230" s="85"/>
      <c r="C230" s="85"/>
      <c r="D230" s="75"/>
      <c r="E230" s="91"/>
      <c r="F230" s="12">
        <f t="shared" si="1"/>
        <v>0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 spans="1:21" ht="21.75" customHeight="1">
      <c r="A231" s="85"/>
      <c r="B231" s="85"/>
      <c r="C231" s="85"/>
      <c r="D231" s="75"/>
      <c r="E231" s="91"/>
      <c r="F231" s="12">
        <f t="shared" si="1"/>
        <v>0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1:21" ht="21.75" customHeight="1">
      <c r="A232" s="85"/>
      <c r="B232" s="85"/>
      <c r="C232" s="85"/>
      <c r="D232" s="75"/>
      <c r="E232" s="91"/>
      <c r="F232" s="12">
        <f t="shared" si="1"/>
        <v>0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spans="1:21" ht="21.75" customHeight="1">
      <c r="A233" s="85"/>
      <c r="B233" s="85"/>
      <c r="C233" s="85"/>
      <c r="D233" s="75"/>
      <c r="E233" s="91"/>
      <c r="F233" s="12">
        <f t="shared" si="1"/>
        <v>0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1:21" ht="21.75" customHeight="1">
      <c r="A234" s="85"/>
      <c r="B234" s="85"/>
      <c r="C234" s="85"/>
      <c r="D234" s="75"/>
      <c r="E234" s="91"/>
      <c r="F234" s="12">
        <f t="shared" si="1"/>
        <v>0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1:21" ht="21.75" customHeight="1">
      <c r="A235" s="85"/>
      <c r="B235" s="85"/>
      <c r="C235" s="85"/>
      <c r="D235" s="75"/>
      <c r="E235" s="91"/>
      <c r="F235" s="12">
        <f t="shared" si="1"/>
        <v>0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1:21" ht="21.75" customHeight="1">
      <c r="A236" s="85"/>
      <c r="B236" s="85"/>
      <c r="C236" s="85"/>
      <c r="D236" s="75"/>
      <c r="E236" s="91"/>
      <c r="F236" s="12">
        <f t="shared" si="1"/>
        <v>0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spans="1:21" ht="21.75" customHeight="1">
      <c r="A237" s="85"/>
      <c r="B237" s="85"/>
      <c r="C237" s="85"/>
      <c r="D237" s="75"/>
      <c r="E237" s="91"/>
      <c r="F237" s="12">
        <f t="shared" si="1"/>
        <v>0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1:21" ht="21.75" customHeight="1">
      <c r="A238" s="85"/>
      <c r="B238" s="85"/>
      <c r="C238" s="85"/>
      <c r="D238" s="75"/>
      <c r="E238" s="91"/>
      <c r="F238" s="12">
        <f t="shared" si="1"/>
        <v>0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spans="1:21" ht="21.75" customHeight="1">
      <c r="A239" s="85"/>
      <c r="B239" s="85"/>
      <c r="C239" s="85"/>
      <c r="D239" s="75"/>
      <c r="E239" s="91"/>
      <c r="F239" s="12">
        <f t="shared" si="1"/>
        <v>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spans="1:21" ht="21.75" customHeight="1">
      <c r="A240" s="85"/>
      <c r="B240" s="85"/>
      <c r="C240" s="85"/>
      <c r="D240" s="75"/>
      <c r="E240" s="91"/>
      <c r="F240" s="12">
        <f t="shared" si="1"/>
        <v>0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spans="1:21" ht="21.75" customHeight="1">
      <c r="A241" s="85"/>
      <c r="B241" s="85"/>
      <c r="C241" s="85"/>
      <c r="D241" s="75"/>
      <c r="E241" s="91"/>
      <c r="F241" s="12">
        <f t="shared" si="1"/>
        <v>0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spans="1:21" ht="21.75" customHeight="1">
      <c r="A242" s="85"/>
      <c r="B242" s="85"/>
      <c r="C242" s="85"/>
      <c r="D242" s="75"/>
      <c r="E242" s="91"/>
      <c r="F242" s="12">
        <f t="shared" si="1"/>
        <v>0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spans="1:21" ht="21.75" customHeight="1">
      <c r="A243" s="85"/>
      <c r="B243" s="85"/>
      <c r="C243" s="85"/>
      <c r="D243" s="75"/>
      <c r="E243" s="91"/>
      <c r="F243" s="12">
        <f t="shared" si="1"/>
        <v>0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 spans="1:21" ht="21.75" customHeight="1">
      <c r="A244" s="85"/>
      <c r="B244" s="85"/>
      <c r="C244" s="85"/>
      <c r="D244" s="75"/>
      <c r="E244" s="91"/>
      <c r="F244" s="12">
        <f t="shared" si="1"/>
        <v>0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 spans="1:21" ht="21.75" customHeight="1">
      <c r="A245" s="85"/>
      <c r="B245" s="85"/>
      <c r="C245" s="85"/>
      <c r="D245" s="75"/>
      <c r="E245" s="91"/>
      <c r="F245" s="12">
        <f t="shared" si="1"/>
        <v>0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1:21" ht="21.75" customHeight="1">
      <c r="A246" s="85"/>
      <c r="B246" s="85"/>
      <c r="C246" s="85"/>
      <c r="D246" s="75"/>
      <c r="E246" s="91"/>
      <c r="F246" s="12">
        <f t="shared" si="1"/>
        <v>0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1:21" ht="21.75" customHeight="1">
      <c r="A247" s="85"/>
      <c r="B247" s="85"/>
      <c r="C247" s="85"/>
      <c r="D247" s="75"/>
      <c r="E247" s="91"/>
      <c r="F247" s="12">
        <f t="shared" si="1"/>
        <v>0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spans="1:21" ht="21.75" customHeight="1">
      <c r="A248" s="85"/>
      <c r="B248" s="85"/>
      <c r="C248" s="85"/>
      <c r="D248" s="75"/>
      <c r="E248" s="91"/>
      <c r="F248" s="12">
        <f t="shared" si="1"/>
        <v>0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1:21" ht="21.75" customHeight="1">
      <c r="A249" s="85"/>
      <c r="B249" s="85"/>
      <c r="C249" s="85"/>
      <c r="D249" s="75"/>
      <c r="E249" s="91"/>
      <c r="F249" s="12">
        <f t="shared" si="1"/>
        <v>0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spans="1:21" ht="21.75" customHeight="1">
      <c r="A250" s="85"/>
      <c r="B250" s="85"/>
      <c r="C250" s="85"/>
      <c r="D250" s="75"/>
      <c r="E250" s="91"/>
      <c r="F250" s="12">
        <f t="shared" si="1"/>
        <v>0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1:21" ht="21.75" customHeight="1">
      <c r="A251" s="85"/>
      <c r="B251" s="85"/>
      <c r="C251" s="85"/>
      <c r="D251" s="75"/>
      <c r="E251" s="91"/>
      <c r="F251" s="12">
        <f t="shared" si="1"/>
        <v>0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1:21" ht="21.75" customHeight="1">
      <c r="A252" s="85"/>
      <c r="B252" s="85"/>
      <c r="C252" s="85"/>
      <c r="D252" s="75"/>
      <c r="E252" s="91"/>
      <c r="F252" s="12">
        <f t="shared" si="1"/>
        <v>0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1:21" ht="21.75" customHeight="1">
      <c r="A253" s="85"/>
      <c r="B253" s="85"/>
      <c r="C253" s="85"/>
      <c r="D253" s="75"/>
      <c r="E253" s="91"/>
      <c r="F253" s="12">
        <f t="shared" si="1"/>
        <v>0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spans="1:21" ht="21.75" customHeight="1">
      <c r="A254" s="85"/>
      <c r="B254" s="85"/>
      <c r="C254" s="85"/>
      <c r="D254" s="75"/>
      <c r="E254" s="91"/>
      <c r="F254" s="12">
        <f t="shared" si="1"/>
        <v>0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 spans="1:21" ht="21.75" customHeight="1">
      <c r="A255" s="85"/>
      <c r="B255" s="85"/>
      <c r="C255" s="85"/>
      <c r="D255" s="75"/>
      <c r="E255" s="91"/>
      <c r="F255" s="12">
        <f t="shared" si="1"/>
        <v>0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 spans="1:21" ht="21.75" customHeight="1">
      <c r="A256" s="85"/>
      <c r="B256" s="85"/>
      <c r="C256" s="85"/>
      <c r="D256" s="75"/>
      <c r="E256" s="91"/>
      <c r="F256" s="12">
        <f t="shared" si="1"/>
        <v>0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 spans="1:21" ht="21.75" customHeight="1">
      <c r="A257" s="85"/>
      <c r="B257" s="85"/>
      <c r="C257" s="85"/>
      <c r="D257" s="75"/>
      <c r="E257" s="91"/>
      <c r="F257" s="12">
        <f t="shared" si="1"/>
        <v>0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1:21" ht="21.75" customHeight="1">
      <c r="A258" s="85"/>
      <c r="B258" s="85"/>
      <c r="C258" s="85"/>
      <c r="D258" s="75"/>
      <c r="E258" s="91"/>
      <c r="F258" s="12">
        <f t="shared" si="1"/>
        <v>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1:21" ht="21.75" customHeight="1">
      <c r="A259" s="85"/>
      <c r="B259" s="85"/>
      <c r="C259" s="85"/>
      <c r="D259" s="75"/>
      <c r="E259" s="91"/>
      <c r="F259" s="12">
        <f t="shared" si="1"/>
        <v>0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1:21" ht="21.75" customHeight="1">
      <c r="A260" s="85"/>
      <c r="B260" s="85"/>
      <c r="C260" s="85"/>
      <c r="D260" s="75"/>
      <c r="E260" s="91"/>
      <c r="F260" s="12">
        <f t="shared" si="1"/>
        <v>0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1:21" ht="21.75" customHeight="1">
      <c r="A261" s="85"/>
      <c r="B261" s="85"/>
      <c r="C261" s="85"/>
      <c r="D261" s="75"/>
      <c r="E261" s="91"/>
      <c r="F261" s="12">
        <f t="shared" si="1"/>
        <v>0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1:21" ht="21.75" customHeight="1">
      <c r="A262" s="85"/>
      <c r="B262" s="85"/>
      <c r="C262" s="85"/>
      <c r="D262" s="75"/>
      <c r="E262" s="91"/>
      <c r="F262" s="12">
        <f t="shared" si="1"/>
        <v>0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spans="1:21" ht="21.75" customHeight="1">
      <c r="A263" s="85"/>
      <c r="B263" s="85"/>
      <c r="C263" s="85"/>
      <c r="D263" s="75"/>
      <c r="E263" s="91"/>
      <c r="F263" s="12">
        <f t="shared" si="1"/>
        <v>0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1:21" ht="21.75" customHeight="1">
      <c r="A264" s="85"/>
      <c r="B264" s="85"/>
      <c r="C264" s="85"/>
      <c r="D264" s="75"/>
      <c r="E264" s="91"/>
      <c r="F264" s="12">
        <f t="shared" si="1"/>
        <v>0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spans="1:21" ht="21.75" customHeight="1">
      <c r="A265" s="85"/>
      <c r="B265" s="85"/>
      <c r="C265" s="85"/>
      <c r="D265" s="75"/>
      <c r="E265" s="91"/>
      <c r="F265" s="12">
        <f t="shared" si="1"/>
        <v>0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spans="1:21" ht="21.75" customHeight="1">
      <c r="A266" s="85"/>
      <c r="B266" s="85"/>
      <c r="C266" s="85"/>
      <c r="D266" s="75"/>
      <c r="E266" s="91"/>
      <c r="F266" s="12">
        <f t="shared" si="1"/>
        <v>0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spans="1:21" ht="21.75" customHeight="1">
      <c r="A267" s="85"/>
      <c r="B267" s="85"/>
      <c r="C267" s="85"/>
      <c r="D267" s="75"/>
      <c r="E267" s="91"/>
      <c r="F267" s="12">
        <f t="shared" si="1"/>
        <v>0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spans="1:21" ht="21.75" customHeight="1">
      <c r="A268" s="85"/>
      <c r="B268" s="85"/>
      <c r="C268" s="85"/>
      <c r="D268" s="75"/>
      <c r="E268" s="91"/>
      <c r="F268" s="12">
        <f t="shared" si="1"/>
        <v>0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spans="1:21" ht="21.75" customHeight="1">
      <c r="A269" s="85"/>
      <c r="B269" s="85"/>
      <c r="C269" s="85"/>
      <c r="D269" s="75"/>
      <c r="E269" s="91"/>
      <c r="F269" s="12">
        <f t="shared" si="1"/>
        <v>0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spans="1:21" ht="21.75" customHeight="1">
      <c r="A270" s="85"/>
      <c r="B270" s="85"/>
      <c r="C270" s="85"/>
      <c r="D270" s="75"/>
      <c r="E270" s="91"/>
      <c r="F270" s="12">
        <f t="shared" si="1"/>
        <v>0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spans="1:21" ht="21.75" customHeight="1">
      <c r="A271" s="85"/>
      <c r="B271" s="85"/>
      <c r="C271" s="85"/>
      <c r="D271" s="75"/>
      <c r="E271" s="91"/>
      <c r="F271" s="12">
        <f t="shared" si="1"/>
        <v>0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spans="1:21" ht="21.75" customHeight="1">
      <c r="A272" s="85"/>
      <c r="B272" s="85"/>
      <c r="C272" s="85"/>
      <c r="D272" s="75"/>
      <c r="E272" s="91"/>
      <c r="F272" s="12">
        <f t="shared" si="1"/>
        <v>0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 spans="1:21" ht="21.75" customHeight="1">
      <c r="A273" s="85"/>
      <c r="B273" s="85"/>
      <c r="C273" s="85"/>
      <c r="D273" s="75"/>
      <c r="E273" s="91"/>
      <c r="F273" s="12">
        <f t="shared" si="1"/>
        <v>0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spans="1:21" ht="21.75" customHeight="1">
      <c r="A274" s="85"/>
      <c r="B274" s="85"/>
      <c r="C274" s="85"/>
      <c r="D274" s="75"/>
      <c r="E274" s="91"/>
      <c r="F274" s="12">
        <f t="shared" si="1"/>
        <v>0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1:21" ht="21.75" customHeight="1">
      <c r="A275" s="85"/>
      <c r="B275" s="85"/>
      <c r="C275" s="85"/>
      <c r="D275" s="75"/>
      <c r="E275" s="91"/>
      <c r="F275" s="12">
        <f t="shared" si="1"/>
        <v>0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1:21" ht="21.75" customHeight="1">
      <c r="A276" s="85"/>
      <c r="B276" s="85"/>
      <c r="C276" s="85"/>
      <c r="D276" s="75"/>
      <c r="E276" s="91"/>
      <c r="F276" s="12">
        <f t="shared" si="1"/>
        <v>0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1:21" ht="21.75" customHeight="1">
      <c r="A277" s="85"/>
      <c r="B277" s="85"/>
      <c r="C277" s="85"/>
      <c r="D277" s="75"/>
      <c r="E277" s="91"/>
      <c r="F277" s="12">
        <f t="shared" si="1"/>
        <v>0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1:21" ht="21.75" customHeight="1">
      <c r="A278" s="85"/>
      <c r="B278" s="85"/>
      <c r="C278" s="85"/>
      <c r="D278" s="75"/>
      <c r="E278" s="91"/>
      <c r="F278" s="12">
        <f t="shared" si="1"/>
        <v>0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spans="1:21" ht="21.75" customHeight="1">
      <c r="A279" s="85"/>
      <c r="B279" s="85"/>
      <c r="C279" s="85"/>
      <c r="D279" s="75"/>
      <c r="E279" s="91"/>
      <c r="F279" s="12">
        <f t="shared" si="1"/>
        <v>0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spans="1:21" ht="21.75" customHeight="1">
      <c r="A280" s="85"/>
      <c r="B280" s="85"/>
      <c r="C280" s="85"/>
      <c r="D280" s="75"/>
      <c r="E280" s="91"/>
      <c r="F280" s="12">
        <f t="shared" si="1"/>
        <v>0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 ht="21.75" customHeight="1">
      <c r="A281" s="85"/>
      <c r="B281" s="85"/>
      <c r="C281" s="85"/>
      <c r="D281" s="75"/>
      <c r="E281" s="91"/>
      <c r="F281" s="12">
        <f t="shared" si="1"/>
        <v>0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1:21" ht="21.75" customHeight="1">
      <c r="A282" s="85"/>
      <c r="B282" s="85"/>
      <c r="C282" s="85"/>
      <c r="D282" s="75"/>
      <c r="E282" s="91"/>
      <c r="F282" s="12">
        <f t="shared" si="1"/>
        <v>0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1:21" ht="21.75" customHeight="1">
      <c r="A283" s="85"/>
      <c r="B283" s="85"/>
      <c r="C283" s="85"/>
      <c r="D283" s="75"/>
      <c r="E283" s="91"/>
      <c r="F283" s="12">
        <f t="shared" si="1"/>
        <v>0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 ht="21.75" customHeight="1">
      <c r="A284" s="85"/>
      <c r="B284" s="85"/>
      <c r="C284" s="85"/>
      <c r="D284" s="75"/>
      <c r="E284" s="91"/>
      <c r="F284" s="12">
        <f t="shared" si="1"/>
        <v>0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1:21" ht="21.75" customHeight="1">
      <c r="A285" s="85"/>
      <c r="B285" s="85"/>
      <c r="C285" s="85"/>
      <c r="D285" s="75"/>
      <c r="E285" s="91"/>
      <c r="F285" s="12">
        <f t="shared" si="1"/>
        <v>0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1:21" ht="21.75" customHeight="1">
      <c r="A286" s="85"/>
      <c r="B286" s="85"/>
      <c r="C286" s="85"/>
      <c r="D286" s="75"/>
      <c r="E286" s="91"/>
      <c r="F286" s="12">
        <f t="shared" si="1"/>
        <v>0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1:21" ht="21.75" customHeight="1">
      <c r="A287" s="85"/>
      <c r="B287" s="85"/>
      <c r="C287" s="85"/>
      <c r="D287" s="75"/>
      <c r="E287" s="91"/>
      <c r="F287" s="12">
        <f t="shared" si="1"/>
        <v>0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 ht="21.75" customHeight="1">
      <c r="A288" s="85"/>
      <c r="B288" s="85"/>
      <c r="C288" s="85"/>
      <c r="D288" s="75"/>
      <c r="E288" s="91"/>
      <c r="F288" s="12">
        <f t="shared" si="1"/>
        <v>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ht="21.75" customHeight="1">
      <c r="A289" s="85"/>
      <c r="B289" s="85"/>
      <c r="C289" s="85"/>
      <c r="D289" s="75"/>
      <c r="E289" s="91"/>
      <c r="F289" s="12">
        <f t="shared" si="1"/>
        <v>0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 ht="21.75" customHeight="1">
      <c r="A290" s="85"/>
      <c r="B290" s="85"/>
      <c r="C290" s="85"/>
      <c r="D290" s="75"/>
      <c r="E290" s="91"/>
      <c r="F290" s="12">
        <f t="shared" si="1"/>
        <v>0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 ht="21.75" customHeight="1">
      <c r="A291" s="85"/>
      <c r="B291" s="85"/>
      <c r="C291" s="85"/>
      <c r="D291" s="75"/>
      <c r="E291" s="91"/>
      <c r="F291" s="12">
        <f t="shared" si="1"/>
        <v>0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spans="1:21" ht="21.75" customHeight="1">
      <c r="A292" s="85"/>
      <c r="B292" s="85"/>
      <c r="C292" s="85"/>
      <c r="D292" s="75"/>
      <c r="E292" s="91"/>
      <c r="F292" s="12">
        <f t="shared" si="1"/>
        <v>0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spans="1:21" ht="21.75" customHeight="1">
      <c r="A293" s="85"/>
      <c r="B293" s="85"/>
      <c r="C293" s="85"/>
      <c r="D293" s="75"/>
      <c r="E293" s="91"/>
      <c r="F293" s="12">
        <f t="shared" si="1"/>
        <v>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spans="1:21" ht="21.75" customHeight="1">
      <c r="A294" s="85"/>
      <c r="B294" s="85"/>
      <c r="C294" s="85"/>
      <c r="D294" s="75"/>
      <c r="E294" s="91"/>
      <c r="F294" s="12">
        <f t="shared" si="1"/>
        <v>0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1:21" ht="21.75" customHeight="1">
      <c r="A295" s="85"/>
      <c r="B295" s="85"/>
      <c r="C295" s="85"/>
      <c r="D295" s="75"/>
      <c r="E295" s="91"/>
      <c r="F295" s="12">
        <f t="shared" si="1"/>
        <v>0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 ht="21.75" customHeight="1">
      <c r="A296" s="85"/>
      <c r="B296" s="85"/>
      <c r="C296" s="85"/>
      <c r="D296" s="75"/>
      <c r="E296" s="91"/>
      <c r="F296" s="12">
        <f t="shared" si="1"/>
        <v>0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1:21" ht="21.75" customHeight="1">
      <c r="A297" s="85"/>
      <c r="B297" s="85"/>
      <c r="C297" s="85"/>
      <c r="D297" s="75"/>
      <c r="E297" s="91"/>
      <c r="F297" s="12">
        <f t="shared" si="1"/>
        <v>0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spans="1:21" ht="21.75" customHeight="1">
      <c r="A298" s="85"/>
      <c r="B298" s="85"/>
      <c r="C298" s="85"/>
      <c r="D298" s="75"/>
      <c r="E298" s="91"/>
      <c r="F298" s="12">
        <f t="shared" si="1"/>
        <v>0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1:21" ht="21.75" customHeight="1">
      <c r="A299" s="85"/>
      <c r="B299" s="85"/>
      <c r="C299" s="85"/>
      <c r="D299" s="75"/>
      <c r="E299" s="91"/>
      <c r="F299" s="12">
        <f t="shared" si="1"/>
        <v>0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spans="1:21" ht="21.75" customHeight="1">
      <c r="A300" s="85"/>
      <c r="B300" s="85"/>
      <c r="C300" s="85"/>
      <c r="D300" s="75"/>
      <c r="E300" s="91"/>
      <c r="F300" s="12">
        <f t="shared" si="1"/>
        <v>0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spans="1:21" ht="21.75" customHeight="1">
      <c r="A301" s="85"/>
      <c r="B301" s="85"/>
      <c r="C301" s="85"/>
      <c r="D301" s="75"/>
      <c r="E301" s="91"/>
      <c r="F301" s="12">
        <f t="shared" si="1"/>
        <v>0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1:21" ht="21.75" customHeight="1">
      <c r="A302" s="85"/>
      <c r="B302" s="85"/>
      <c r="C302" s="85"/>
      <c r="D302" s="75"/>
      <c r="E302" s="91"/>
      <c r="F302" s="12">
        <f t="shared" si="1"/>
        <v>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 ht="21.75" customHeight="1">
      <c r="A303" s="85"/>
      <c r="B303" s="85"/>
      <c r="C303" s="85"/>
      <c r="D303" s="75"/>
      <c r="E303" s="91"/>
      <c r="F303" s="12">
        <f t="shared" si="1"/>
        <v>0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1:21" ht="21.75" customHeight="1">
      <c r="A304" s="85"/>
      <c r="B304" s="85"/>
      <c r="C304" s="85"/>
      <c r="D304" s="75"/>
      <c r="E304" s="91"/>
      <c r="F304" s="12">
        <f t="shared" si="1"/>
        <v>0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spans="1:21" ht="21.75" customHeight="1">
      <c r="A305" s="85"/>
      <c r="B305" s="85"/>
      <c r="C305" s="85"/>
      <c r="D305" s="75"/>
      <c r="E305" s="91"/>
      <c r="F305" s="12">
        <f t="shared" si="1"/>
        <v>0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spans="1:21" ht="21.75" customHeight="1">
      <c r="A306" s="85"/>
      <c r="B306" s="85"/>
      <c r="C306" s="85"/>
      <c r="D306" s="75"/>
      <c r="E306" s="91"/>
      <c r="F306" s="12">
        <f t="shared" si="1"/>
        <v>0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spans="1:21" ht="21.75" customHeight="1">
      <c r="A307" s="85"/>
      <c r="B307" s="85"/>
      <c r="C307" s="85"/>
      <c r="D307" s="75"/>
      <c r="E307" s="91"/>
      <c r="F307" s="12">
        <f t="shared" si="1"/>
        <v>0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1:21" ht="21.75" customHeight="1">
      <c r="A308" s="85"/>
      <c r="B308" s="85"/>
      <c r="C308" s="85"/>
      <c r="D308" s="75"/>
      <c r="E308" s="91"/>
      <c r="F308" s="12">
        <f t="shared" si="1"/>
        <v>0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1:21" ht="21.75" customHeight="1">
      <c r="A309" s="85"/>
      <c r="B309" s="85"/>
      <c r="C309" s="85"/>
      <c r="D309" s="75"/>
      <c r="E309" s="91"/>
      <c r="F309" s="12">
        <f t="shared" si="1"/>
        <v>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spans="1:21" ht="21.75" customHeight="1">
      <c r="A310" s="85"/>
      <c r="B310" s="85"/>
      <c r="C310" s="85"/>
      <c r="D310" s="75"/>
      <c r="E310" s="91"/>
      <c r="F310" s="12">
        <f t="shared" si="1"/>
        <v>0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 spans="1:21" ht="21.75" customHeight="1">
      <c r="A311" s="85"/>
      <c r="B311" s="85"/>
      <c r="C311" s="85"/>
      <c r="D311" s="75"/>
      <c r="E311" s="91"/>
      <c r="F311" s="12">
        <f t="shared" si="1"/>
        <v>0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 spans="1:21" ht="21.75" customHeight="1">
      <c r="A312" s="85"/>
      <c r="B312" s="85"/>
      <c r="C312" s="85"/>
      <c r="D312" s="75"/>
      <c r="E312" s="91"/>
      <c r="F312" s="12">
        <f t="shared" si="1"/>
        <v>0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spans="1:21" ht="21.75" customHeight="1">
      <c r="A313" s="85"/>
      <c r="B313" s="85"/>
      <c r="C313" s="85"/>
      <c r="D313" s="75"/>
      <c r="E313" s="91"/>
      <c r="F313" s="12">
        <f t="shared" si="1"/>
        <v>0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 spans="1:21" ht="21.75" customHeight="1">
      <c r="A314" s="85"/>
      <c r="B314" s="85"/>
      <c r="C314" s="85"/>
      <c r="D314" s="75"/>
      <c r="E314" s="91"/>
      <c r="F314" s="12">
        <f t="shared" si="1"/>
        <v>0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spans="1:21" ht="21.75" customHeight="1">
      <c r="A315" s="85"/>
      <c r="B315" s="85"/>
      <c r="C315" s="85"/>
      <c r="D315" s="75"/>
      <c r="E315" s="91"/>
      <c r="F315" s="12">
        <f t="shared" si="1"/>
        <v>0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spans="1:21" ht="21.75" customHeight="1">
      <c r="A316" s="85"/>
      <c r="B316" s="85"/>
      <c r="C316" s="85"/>
      <c r="D316" s="75"/>
      <c r="E316" s="91"/>
      <c r="F316" s="12">
        <f t="shared" ref="F316:F570" si="2">SUM(G316:K316)</f>
        <v>0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spans="1:21" ht="21.75" customHeight="1">
      <c r="A317" s="85"/>
      <c r="B317" s="85"/>
      <c r="C317" s="85"/>
      <c r="D317" s="75"/>
      <c r="E317" s="91"/>
      <c r="F317" s="12">
        <f t="shared" si="2"/>
        <v>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spans="1:21" ht="21.75" customHeight="1">
      <c r="A318" s="85"/>
      <c r="B318" s="85"/>
      <c r="C318" s="85"/>
      <c r="D318" s="75"/>
      <c r="E318" s="91"/>
      <c r="F318" s="12">
        <f t="shared" si="2"/>
        <v>0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spans="1:21" ht="21.75" customHeight="1">
      <c r="A319" s="85"/>
      <c r="B319" s="85"/>
      <c r="C319" s="85"/>
      <c r="D319" s="75"/>
      <c r="E319" s="91"/>
      <c r="F319" s="12">
        <f t="shared" si="2"/>
        <v>0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spans="1:21" ht="21.75" customHeight="1">
      <c r="A320" s="85"/>
      <c r="B320" s="85"/>
      <c r="C320" s="85"/>
      <c r="D320" s="75"/>
      <c r="E320" s="91"/>
      <c r="F320" s="12">
        <f t="shared" si="2"/>
        <v>0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spans="1:21" ht="21.75" customHeight="1">
      <c r="A321" s="85"/>
      <c r="B321" s="85"/>
      <c r="C321" s="85"/>
      <c r="D321" s="75"/>
      <c r="E321" s="91"/>
      <c r="F321" s="12">
        <f t="shared" si="2"/>
        <v>0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spans="1:21" ht="21.75" customHeight="1">
      <c r="A322" s="85"/>
      <c r="B322" s="85"/>
      <c r="C322" s="85"/>
      <c r="D322" s="75"/>
      <c r="E322" s="91"/>
      <c r="F322" s="12">
        <f t="shared" si="2"/>
        <v>0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spans="1:21" ht="21.75" customHeight="1">
      <c r="A323" s="85"/>
      <c r="B323" s="85"/>
      <c r="C323" s="85"/>
      <c r="D323" s="75"/>
      <c r="E323" s="91"/>
      <c r="F323" s="12">
        <f t="shared" si="2"/>
        <v>0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spans="1:21" ht="21.75" customHeight="1">
      <c r="A324" s="85"/>
      <c r="B324" s="85"/>
      <c r="C324" s="85"/>
      <c r="D324" s="75"/>
      <c r="E324" s="91"/>
      <c r="F324" s="12">
        <f t="shared" si="2"/>
        <v>0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1:21" ht="21.75" customHeight="1">
      <c r="A325" s="85"/>
      <c r="B325" s="85"/>
      <c r="C325" s="85"/>
      <c r="D325" s="75"/>
      <c r="E325" s="91"/>
      <c r="F325" s="12">
        <f t="shared" si="2"/>
        <v>0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spans="1:21" ht="21.75" customHeight="1">
      <c r="A326" s="85"/>
      <c r="B326" s="85"/>
      <c r="C326" s="85"/>
      <c r="D326" s="75"/>
      <c r="E326" s="91"/>
      <c r="F326" s="12">
        <f t="shared" si="2"/>
        <v>0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 spans="1:21" ht="21.75" customHeight="1">
      <c r="A327" s="85"/>
      <c r="B327" s="85"/>
      <c r="C327" s="85"/>
      <c r="D327" s="75"/>
      <c r="E327" s="91"/>
      <c r="F327" s="12">
        <f t="shared" si="2"/>
        <v>0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spans="1:21" ht="21.75" customHeight="1">
      <c r="A328" s="85"/>
      <c r="B328" s="85"/>
      <c r="C328" s="85"/>
      <c r="D328" s="75"/>
      <c r="E328" s="91"/>
      <c r="F328" s="12">
        <f t="shared" si="2"/>
        <v>0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spans="1:21" ht="21.75" customHeight="1">
      <c r="A329" s="85"/>
      <c r="B329" s="85"/>
      <c r="C329" s="85"/>
      <c r="D329" s="75"/>
      <c r="E329" s="91"/>
      <c r="F329" s="12">
        <f t="shared" si="2"/>
        <v>0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1:21" ht="21.75" customHeight="1">
      <c r="A330" s="85"/>
      <c r="B330" s="85"/>
      <c r="C330" s="85"/>
      <c r="D330" s="75"/>
      <c r="E330" s="91"/>
      <c r="F330" s="12">
        <f t="shared" si="2"/>
        <v>0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pans="1:21" ht="21.75" customHeight="1">
      <c r="A331" s="85"/>
      <c r="B331" s="85"/>
      <c r="C331" s="85"/>
      <c r="D331" s="75"/>
      <c r="E331" s="91"/>
      <c r="F331" s="12">
        <f t="shared" si="2"/>
        <v>0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spans="1:21" ht="21.75" customHeight="1">
      <c r="A332" s="85"/>
      <c r="B332" s="85"/>
      <c r="C332" s="85"/>
      <c r="D332" s="75"/>
      <c r="E332" s="91"/>
      <c r="F332" s="12">
        <f t="shared" si="2"/>
        <v>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spans="1:21" ht="21.75" customHeight="1">
      <c r="A333" s="85"/>
      <c r="B333" s="85"/>
      <c r="C333" s="85"/>
      <c r="D333" s="75"/>
      <c r="E333" s="91"/>
      <c r="F333" s="12">
        <f t="shared" si="2"/>
        <v>0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1:21" ht="21.75" customHeight="1">
      <c r="A334" s="85"/>
      <c r="B334" s="85"/>
      <c r="C334" s="85"/>
      <c r="D334" s="75"/>
      <c r="E334" s="91"/>
      <c r="F334" s="12">
        <f t="shared" si="2"/>
        <v>0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1:21" ht="21.75" customHeight="1">
      <c r="A335" s="85"/>
      <c r="B335" s="85"/>
      <c r="C335" s="85"/>
      <c r="D335" s="75"/>
      <c r="E335" s="91"/>
      <c r="F335" s="12">
        <f t="shared" si="2"/>
        <v>0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1:21" ht="21.75" customHeight="1">
      <c r="A336" s="85"/>
      <c r="B336" s="85"/>
      <c r="C336" s="85"/>
      <c r="D336" s="75"/>
      <c r="E336" s="91"/>
      <c r="F336" s="12">
        <f t="shared" si="2"/>
        <v>0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1:21" ht="21.75" customHeight="1">
      <c r="A337" s="85"/>
      <c r="B337" s="85"/>
      <c r="C337" s="85"/>
      <c r="D337" s="75"/>
      <c r="E337" s="91"/>
      <c r="F337" s="12">
        <f t="shared" si="2"/>
        <v>0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spans="1:21" ht="21.75" customHeight="1">
      <c r="A338" s="85"/>
      <c r="B338" s="85"/>
      <c r="C338" s="85"/>
      <c r="D338" s="75"/>
      <c r="E338" s="91"/>
      <c r="F338" s="12">
        <f t="shared" si="2"/>
        <v>0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 spans="1:21" ht="21.75" customHeight="1">
      <c r="A339" s="85"/>
      <c r="B339" s="85"/>
      <c r="C339" s="85"/>
      <c r="D339" s="75"/>
      <c r="E339" s="91"/>
      <c r="F339" s="12">
        <f t="shared" si="2"/>
        <v>0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 spans="1:21" ht="21.75" customHeight="1">
      <c r="A340" s="85"/>
      <c r="B340" s="85"/>
      <c r="C340" s="85"/>
      <c r="D340" s="75"/>
      <c r="E340" s="91"/>
      <c r="F340" s="12">
        <f t="shared" si="2"/>
        <v>0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spans="1:21" ht="21.75" customHeight="1">
      <c r="A341" s="85"/>
      <c r="B341" s="85"/>
      <c r="C341" s="85"/>
      <c r="D341" s="75"/>
      <c r="E341" s="91"/>
      <c r="F341" s="12">
        <f t="shared" si="2"/>
        <v>0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spans="1:21" ht="21.75" customHeight="1">
      <c r="A342" s="85"/>
      <c r="B342" s="85"/>
      <c r="C342" s="85"/>
      <c r="D342" s="75"/>
      <c r="E342" s="91"/>
      <c r="F342" s="12">
        <f t="shared" si="2"/>
        <v>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spans="1:21" ht="21.75" customHeight="1">
      <c r="A343" s="85"/>
      <c r="B343" s="85"/>
      <c r="C343" s="85"/>
      <c r="D343" s="75"/>
      <c r="E343" s="91"/>
      <c r="F343" s="12">
        <f t="shared" si="2"/>
        <v>0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spans="1:21" ht="21.75" customHeight="1">
      <c r="A344" s="85"/>
      <c r="B344" s="85"/>
      <c r="C344" s="85"/>
      <c r="D344" s="75"/>
      <c r="E344" s="91"/>
      <c r="F344" s="12">
        <f t="shared" si="2"/>
        <v>0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spans="1:21" ht="21.75" customHeight="1">
      <c r="A345" s="85"/>
      <c r="B345" s="85"/>
      <c r="C345" s="85"/>
      <c r="D345" s="75"/>
      <c r="E345" s="91"/>
      <c r="F345" s="12">
        <f t="shared" si="2"/>
        <v>0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spans="1:21" ht="21.75" customHeight="1">
      <c r="A346" s="85"/>
      <c r="B346" s="85"/>
      <c r="C346" s="85"/>
      <c r="D346" s="75"/>
      <c r="E346" s="91"/>
      <c r="F346" s="12">
        <f t="shared" si="2"/>
        <v>0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1:21" ht="21.75" customHeight="1">
      <c r="A347" s="85"/>
      <c r="B347" s="85"/>
      <c r="C347" s="85"/>
      <c r="D347" s="75"/>
      <c r="E347" s="91"/>
      <c r="F347" s="12">
        <f t="shared" si="2"/>
        <v>0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1:21" ht="21.75" customHeight="1">
      <c r="A348" s="85"/>
      <c r="B348" s="85"/>
      <c r="C348" s="85"/>
      <c r="D348" s="75"/>
      <c r="E348" s="91"/>
      <c r="F348" s="12">
        <f t="shared" si="2"/>
        <v>0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1:21" ht="21.75" customHeight="1">
      <c r="A349" s="85"/>
      <c r="B349" s="85"/>
      <c r="C349" s="85"/>
      <c r="D349" s="75"/>
      <c r="E349" s="91"/>
      <c r="F349" s="12">
        <f t="shared" si="2"/>
        <v>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1:21" ht="21.75" customHeight="1">
      <c r="A350" s="85"/>
      <c r="B350" s="85"/>
      <c r="C350" s="85"/>
      <c r="D350" s="75"/>
      <c r="E350" s="91"/>
      <c r="F350" s="12">
        <f t="shared" si="2"/>
        <v>0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1:21" ht="21.75" customHeight="1">
      <c r="A351" s="85"/>
      <c r="B351" s="85"/>
      <c r="C351" s="85"/>
      <c r="D351" s="75"/>
      <c r="E351" s="91"/>
      <c r="F351" s="12">
        <f t="shared" si="2"/>
        <v>0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spans="1:21" ht="21.75" customHeight="1">
      <c r="A352" s="85"/>
      <c r="B352" s="85"/>
      <c r="C352" s="85"/>
      <c r="D352" s="75"/>
      <c r="E352" s="91"/>
      <c r="F352" s="12">
        <f t="shared" si="2"/>
        <v>0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spans="1:21" ht="21.75" customHeight="1">
      <c r="A353" s="85"/>
      <c r="B353" s="85"/>
      <c r="C353" s="85"/>
      <c r="D353" s="75"/>
      <c r="E353" s="91"/>
      <c r="F353" s="12">
        <f t="shared" si="2"/>
        <v>0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spans="1:21" ht="21.75" customHeight="1">
      <c r="A354" s="85"/>
      <c r="B354" s="85"/>
      <c r="C354" s="85"/>
      <c r="D354" s="75"/>
      <c r="E354" s="91"/>
      <c r="F354" s="12">
        <f t="shared" si="2"/>
        <v>0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spans="1:21" ht="21.75" customHeight="1">
      <c r="A355" s="85"/>
      <c r="B355" s="85"/>
      <c r="C355" s="85"/>
      <c r="D355" s="75"/>
      <c r="E355" s="91"/>
      <c r="F355" s="12">
        <f t="shared" si="2"/>
        <v>0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spans="1:21" ht="21.75" customHeight="1">
      <c r="A356" s="85"/>
      <c r="B356" s="85"/>
      <c r="C356" s="85"/>
      <c r="D356" s="75"/>
      <c r="E356" s="91"/>
      <c r="F356" s="12">
        <f t="shared" si="2"/>
        <v>0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spans="1:21" ht="21.75" customHeight="1">
      <c r="A357" s="85"/>
      <c r="B357" s="85"/>
      <c r="C357" s="85"/>
      <c r="D357" s="75"/>
      <c r="E357" s="91"/>
      <c r="F357" s="12">
        <f t="shared" si="2"/>
        <v>0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spans="1:21" ht="21.75" customHeight="1">
      <c r="A358" s="85"/>
      <c r="B358" s="85"/>
      <c r="C358" s="85"/>
      <c r="D358" s="75"/>
      <c r="E358" s="91"/>
      <c r="F358" s="12">
        <f t="shared" si="2"/>
        <v>0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spans="1:21" ht="21.75" customHeight="1">
      <c r="A359" s="85"/>
      <c r="B359" s="85"/>
      <c r="C359" s="85"/>
      <c r="D359" s="75"/>
      <c r="E359" s="91"/>
      <c r="F359" s="12">
        <f t="shared" si="2"/>
        <v>0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spans="1:21" ht="21.75" customHeight="1">
      <c r="A360" s="85"/>
      <c r="B360" s="85"/>
      <c r="C360" s="85"/>
      <c r="D360" s="75"/>
      <c r="E360" s="91"/>
      <c r="F360" s="12">
        <f t="shared" si="2"/>
        <v>0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1:21" ht="21.75" customHeight="1">
      <c r="A361" s="85"/>
      <c r="B361" s="85"/>
      <c r="C361" s="85"/>
      <c r="D361" s="75"/>
      <c r="E361" s="91"/>
      <c r="F361" s="12">
        <f t="shared" si="2"/>
        <v>0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spans="1:21" ht="21.75" customHeight="1">
      <c r="A362" s="85"/>
      <c r="B362" s="85"/>
      <c r="C362" s="85"/>
      <c r="D362" s="75"/>
      <c r="E362" s="91"/>
      <c r="F362" s="12">
        <f t="shared" si="2"/>
        <v>0</v>
      </c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1:21" ht="21.75" customHeight="1">
      <c r="A363" s="85"/>
      <c r="B363" s="85"/>
      <c r="C363" s="85"/>
      <c r="D363" s="75"/>
      <c r="E363" s="91"/>
      <c r="F363" s="12">
        <f t="shared" si="2"/>
        <v>0</v>
      </c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spans="1:21" ht="21.75" customHeight="1">
      <c r="A364" s="85"/>
      <c r="B364" s="85"/>
      <c r="C364" s="85"/>
      <c r="D364" s="75"/>
      <c r="E364" s="91"/>
      <c r="F364" s="12">
        <f t="shared" si="2"/>
        <v>0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1:21" ht="21.75" customHeight="1">
      <c r="A365" s="85"/>
      <c r="B365" s="85"/>
      <c r="C365" s="85"/>
      <c r="D365" s="75"/>
      <c r="E365" s="91"/>
      <c r="F365" s="12">
        <f t="shared" si="2"/>
        <v>0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spans="1:21" ht="21.75" customHeight="1">
      <c r="A366" s="85"/>
      <c r="B366" s="85"/>
      <c r="C366" s="85"/>
      <c r="D366" s="75"/>
      <c r="E366" s="91"/>
      <c r="F366" s="12">
        <f t="shared" si="2"/>
        <v>0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spans="1:21" ht="21.75" customHeight="1">
      <c r="A367" s="85"/>
      <c r="B367" s="85"/>
      <c r="C367" s="85"/>
      <c r="D367" s="75"/>
      <c r="E367" s="91"/>
      <c r="F367" s="12">
        <f t="shared" si="2"/>
        <v>0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spans="1:21" ht="21.75" customHeight="1">
      <c r="A368" s="85"/>
      <c r="B368" s="85"/>
      <c r="C368" s="85"/>
      <c r="D368" s="75"/>
      <c r="E368" s="91"/>
      <c r="F368" s="12">
        <f t="shared" si="2"/>
        <v>0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spans="1:21" ht="21.75" customHeight="1">
      <c r="A369" s="85"/>
      <c r="B369" s="85"/>
      <c r="C369" s="85"/>
      <c r="D369" s="75"/>
      <c r="E369" s="91"/>
      <c r="F369" s="12">
        <f t="shared" si="2"/>
        <v>0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spans="1:21" ht="21.75" customHeight="1">
      <c r="A370" s="85"/>
      <c r="B370" s="85"/>
      <c r="C370" s="85"/>
      <c r="D370" s="75"/>
      <c r="E370" s="91"/>
      <c r="F370" s="12">
        <f t="shared" si="2"/>
        <v>0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 spans="1:21" ht="21.75" customHeight="1">
      <c r="A371" s="85"/>
      <c r="B371" s="85"/>
      <c r="C371" s="85"/>
      <c r="D371" s="75"/>
      <c r="E371" s="91"/>
      <c r="F371" s="12">
        <f t="shared" si="2"/>
        <v>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spans="1:21" ht="21.75" customHeight="1">
      <c r="A372" s="85"/>
      <c r="B372" s="85"/>
      <c r="C372" s="85"/>
      <c r="D372" s="75"/>
      <c r="E372" s="91"/>
      <c r="F372" s="12">
        <f t="shared" si="2"/>
        <v>0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 ht="21.75" customHeight="1">
      <c r="A373" s="85"/>
      <c r="B373" s="85"/>
      <c r="C373" s="85"/>
      <c r="D373" s="75"/>
      <c r="E373" s="91"/>
      <c r="F373" s="12">
        <f t="shared" si="2"/>
        <v>0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1:21" ht="21.75" customHeight="1">
      <c r="A374" s="85"/>
      <c r="B374" s="85"/>
      <c r="C374" s="85"/>
      <c r="D374" s="75"/>
      <c r="E374" s="91"/>
      <c r="F374" s="12">
        <f t="shared" si="2"/>
        <v>0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spans="1:21" ht="21.75" customHeight="1">
      <c r="A375" s="85"/>
      <c r="B375" s="85"/>
      <c r="C375" s="85"/>
      <c r="D375" s="75"/>
      <c r="E375" s="91"/>
      <c r="F375" s="12">
        <f t="shared" si="2"/>
        <v>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spans="1:21" ht="21.75" customHeight="1">
      <c r="A376" s="85"/>
      <c r="B376" s="85"/>
      <c r="C376" s="85"/>
      <c r="D376" s="75"/>
      <c r="E376" s="91"/>
      <c r="F376" s="12">
        <f t="shared" si="2"/>
        <v>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spans="1:21" ht="21.75" customHeight="1">
      <c r="A377" s="85"/>
      <c r="B377" s="85"/>
      <c r="C377" s="85"/>
      <c r="D377" s="75"/>
      <c r="E377" s="91"/>
      <c r="F377" s="12">
        <f t="shared" si="2"/>
        <v>0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1:21" ht="21.75" customHeight="1">
      <c r="A378" s="85"/>
      <c r="B378" s="85"/>
      <c r="C378" s="85"/>
      <c r="D378" s="75"/>
      <c r="E378" s="91"/>
      <c r="F378" s="12">
        <f t="shared" si="2"/>
        <v>0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spans="1:21" ht="21.75" customHeight="1">
      <c r="A379" s="85"/>
      <c r="B379" s="85"/>
      <c r="C379" s="85"/>
      <c r="D379" s="75"/>
      <c r="E379" s="91"/>
      <c r="F379" s="12">
        <f t="shared" si="2"/>
        <v>0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spans="1:21" ht="21.75" customHeight="1">
      <c r="A380" s="85"/>
      <c r="B380" s="85"/>
      <c r="C380" s="85"/>
      <c r="D380" s="75"/>
      <c r="E380" s="91"/>
      <c r="F380" s="12">
        <f t="shared" si="2"/>
        <v>0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spans="1:21" ht="21.75" customHeight="1">
      <c r="A381" s="85"/>
      <c r="B381" s="85"/>
      <c r="C381" s="85"/>
      <c r="D381" s="75"/>
      <c r="E381" s="91"/>
      <c r="F381" s="12">
        <f t="shared" si="2"/>
        <v>0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spans="1:21" ht="21.75" customHeight="1">
      <c r="A382" s="85"/>
      <c r="B382" s="85"/>
      <c r="C382" s="85"/>
      <c r="D382" s="75"/>
      <c r="E382" s="91"/>
      <c r="F382" s="12">
        <f t="shared" si="2"/>
        <v>0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spans="1:21" ht="21.75" customHeight="1">
      <c r="A383" s="85"/>
      <c r="B383" s="85"/>
      <c r="C383" s="85"/>
      <c r="D383" s="75"/>
      <c r="E383" s="91"/>
      <c r="F383" s="12">
        <f t="shared" si="2"/>
        <v>0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 spans="1:21" ht="21.75" customHeight="1">
      <c r="A384" s="85"/>
      <c r="B384" s="85"/>
      <c r="C384" s="85"/>
      <c r="D384" s="75"/>
      <c r="E384" s="91"/>
      <c r="F384" s="12">
        <f t="shared" si="2"/>
        <v>0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spans="1:21" ht="21.75" customHeight="1">
      <c r="A385" s="85"/>
      <c r="B385" s="85"/>
      <c r="C385" s="85"/>
      <c r="D385" s="75"/>
      <c r="E385" s="91"/>
      <c r="F385" s="12">
        <f t="shared" si="2"/>
        <v>0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spans="1:21" ht="21.75" customHeight="1">
      <c r="A386" s="85"/>
      <c r="B386" s="85"/>
      <c r="C386" s="85"/>
      <c r="D386" s="75"/>
      <c r="E386" s="91"/>
      <c r="F386" s="12">
        <f t="shared" si="2"/>
        <v>0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spans="1:21" ht="21.75" customHeight="1">
      <c r="A387" s="85"/>
      <c r="B387" s="85"/>
      <c r="C387" s="85"/>
      <c r="D387" s="75"/>
      <c r="E387" s="91"/>
      <c r="F387" s="12">
        <f t="shared" si="2"/>
        <v>0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spans="1:21" ht="21.75" customHeight="1">
      <c r="A388" s="85"/>
      <c r="B388" s="85"/>
      <c r="C388" s="85"/>
      <c r="D388" s="75"/>
      <c r="E388" s="91"/>
      <c r="F388" s="12">
        <f t="shared" si="2"/>
        <v>0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spans="1:21" ht="21.75" customHeight="1">
      <c r="A389" s="85"/>
      <c r="B389" s="85"/>
      <c r="C389" s="85"/>
      <c r="D389" s="75"/>
      <c r="E389" s="91"/>
      <c r="F389" s="12">
        <f t="shared" si="2"/>
        <v>0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1:21" ht="21.75" customHeight="1">
      <c r="A390" s="85"/>
      <c r="B390" s="85"/>
      <c r="C390" s="85"/>
      <c r="D390" s="75"/>
      <c r="E390" s="91"/>
      <c r="F390" s="12">
        <f t="shared" si="2"/>
        <v>0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1:21" ht="21.75" customHeight="1">
      <c r="A391" s="85"/>
      <c r="B391" s="85"/>
      <c r="C391" s="85"/>
      <c r="D391" s="75"/>
      <c r="E391" s="91"/>
      <c r="F391" s="12">
        <f t="shared" si="2"/>
        <v>0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spans="1:21" ht="21.75" customHeight="1">
      <c r="A392" s="85"/>
      <c r="B392" s="85"/>
      <c r="C392" s="85"/>
      <c r="D392" s="75"/>
      <c r="E392" s="91"/>
      <c r="F392" s="12">
        <f t="shared" si="2"/>
        <v>0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spans="1:21" ht="21.75" customHeight="1">
      <c r="A393" s="85"/>
      <c r="B393" s="85"/>
      <c r="C393" s="85"/>
      <c r="D393" s="75"/>
      <c r="E393" s="91"/>
      <c r="F393" s="12">
        <f t="shared" si="2"/>
        <v>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spans="1:21" ht="21.75" customHeight="1">
      <c r="A394" s="85"/>
      <c r="B394" s="85"/>
      <c r="C394" s="85"/>
      <c r="D394" s="75"/>
      <c r="E394" s="91"/>
      <c r="F394" s="12">
        <f t="shared" si="2"/>
        <v>0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spans="1:21" ht="21.75" customHeight="1">
      <c r="A395" s="85"/>
      <c r="B395" s="85"/>
      <c r="C395" s="85"/>
      <c r="D395" s="75"/>
      <c r="E395" s="91"/>
      <c r="F395" s="12">
        <f t="shared" si="2"/>
        <v>0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 spans="1:21" ht="21.75" customHeight="1">
      <c r="A396" s="85"/>
      <c r="B396" s="85"/>
      <c r="C396" s="85"/>
      <c r="D396" s="75"/>
      <c r="E396" s="91"/>
      <c r="F396" s="12">
        <f t="shared" si="2"/>
        <v>0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 spans="1:21" ht="21.75" customHeight="1">
      <c r="A397" s="85"/>
      <c r="B397" s="85"/>
      <c r="C397" s="85"/>
      <c r="D397" s="75"/>
      <c r="E397" s="91"/>
      <c r="F397" s="12">
        <f t="shared" si="2"/>
        <v>0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 spans="1:21" ht="21.75" customHeight="1">
      <c r="A398" s="85"/>
      <c r="B398" s="85"/>
      <c r="C398" s="85"/>
      <c r="D398" s="75"/>
      <c r="E398" s="91"/>
      <c r="F398" s="12">
        <f t="shared" si="2"/>
        <v>0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 spans="1:21" ht="21.75" customHeight="1">
      <c r="A399" s="85"/>
      <c r="B399" s="85"/>
      <c r="C399" s="85"/>
      <c r="D399" s="75"/>
      <c r="E399" s="91"/>
      <c r="F399" s="12">
        <f t="shared" si="2"/>
        <v>0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spans="1:21" ht="21.75" customHeight="1">
      <c r="A400" s="85"/>
      <c r="B400" s="85"/>
      <c r="C400" s="85"/>
      <c r="D400" s="75"/>
      <c r="E400" s="91"/>
      <c r="F400" s="12">
        <f t="shared" si="2"/>
        <v>0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spans="1:21" ht="21.75" customHeight="1">
      <c r="A401" s="85"/>
      <c r="B401" s="85"/>
      <c r="C401" s="85"/>
      <c r="D401" s="75"/>
      <c r="E401" s="91"/>
      <c r="F401" s="12">
        <f t="shared" si="2"/>
        <v>0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spans="1:21" ht="21.75" customHeight="1">
      <c r="A402" s="85"/>
      <c r="B402" s="85"/>
      <c r="C402" s="85"/>
      <c r="D402" s="75"/>
      <c r="E402" s="91"/>
      <c r="F402" s="12">
        <f t="shared" si="2"/>
        <v>0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spans="1:21" ht="21.75" customHeight="1">
      <c r="A403" s="85"/>
      <c r="B403" s="85"/>
      <c r="C403" s="85"/>
      <c r="D403" s="75"/>
      <c r="E403" s="91"/>
      <c r="F403" s="12">
        <f t="shared" si="2"/>
        <v>0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1:21" ht="21.75" customHeight="1">
      <c r="A404" s="85"/>
      <c r="B404" s="85"/>
      <c r="C404" s="85"/>
      <c r="D404" s="75"/>
      <c r="E404" s="91"/>
      <c r="F404" s="12">
        <f t="shared" si="2"/>
        <v>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spans="1:21" ht="21.75" customHeight="1">
      <c r="A405" s="85"/>
      <c r="B405" s="85"/>
      <c r="C405" s="85"/>
      <c r="D405" s="75"/>
      <c r="E405" s="91"/>
      <c r="F405" s="12">
        <f t="shared" si="2"/>
        <v>0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spans="1:21" ht="21.75" customHeight="1">
      <c r="A406" s="85"/>
      <c r="B406" s="85"/>
      <c r="C406" s="85"/>
      <c r="D406" s="75"/>
      <c r="E406" s="91"/>
      <c r="F406" s="12">
        <f t="shared" si="2"/>
        <v>0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spans="1:21" ht="21.75" customHeight="1">
      <c r="A407" s="85"/>
      <c r="B407" s="85"/>
      <c r="C407" s="85"/>
      <c r="D407" s="75"/>
      <c r="E407" s="91"/>
      <c r="F407" s="12">
        <f t="shared" si="2"/>
        <v>0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spans="1:21" ht="21.75" customHeight="1">
      <c r="A408" s="85"/>
      <c r="B408" s="85"/>
      <c r="C408" s="85"/>
      <c r="D408" s="75"/>
      <c r="E408" s="91"/>
      <c r="F408" s="12">
        <f t="shared" si="2"/>
        <v>0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 spans="1:21" ht="21.75" customHeight="1">
      <c r="A409" s="85"/>
      <c r="B409" s="85"/>
      <c r="C409" s="85"/>
      <c r="D409" s="75"/>
      <c r="E409" s="91"/>
      <c r="F409" s="12">
        <f t="shared" si="2"/>
        <v>0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 spans="1:21" ht="21.75" customHeight="1">
      <c r="A410" s="85"/>
      <c r="B410" s="85"/>
      <c r="C410" s="85"/>
      <c r="D410" s="75"/>
      <c r="E410" s="91"/>
      <c r="F410" s="12">
        <f t="shared" si="2"/>
        <v>0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 spans="1:21" ht="21.75" customHeight="1">
      <c r="A411" s="85"/>
      <c r="B411" s="85"/>
      <c r="C411" s="85"/>
      <c r="D411" s="75"/>
      <c r="E411" s="91"/>
      <c r="F411" s="12">
        <f t="shared" si="2"/>
        <v>0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 spans="1:21" ht="21.75" customHeight="1">
      <c r="A412" s="85"/>
      <c r="B412" s="85"/>
      <c r="C412" s="85"/>
      <c r="D412" s="75"/>
      <c r="E412" s="91"/>
      <c r="F412" s="12">
        <f t="shared" si="2"/>
        <v>0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 spans="1:21" ht="21.75" customHeight="1">
      <c r="A413" s="85"/>
      <c r="B413" s="85"/>
      <c r="C413" s="85"/>
      <c r="D413" s="75"/>
      <c r="E413" s="91"/>
      <c r="F413" s="12">
        <f t="shared" si="2"/>
        <v>0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spans="1:21" ht="21.75" customHeight="1">
      <c r="A414" s="85"/>
      <c r="B414" s="85"/>
      <c r="C414" s="85"/>
      <c r="D414" s="75"/>
      <c r="E414" s="91"/>
      <c r="F414" s="12">
        <f t="shared" si="2"/>
        <v>0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spans="1:21" ht="21.75" customHeight="1">
      <c r="A415" s="85"/>
      <c r="B415" s="85"/>
      <c r="C415" s="85"/>
      <c r="D415" s="75"/>
      <c r="E415" s="91"/>
      <c r="F415" s="12">
        <f t="shared" si="2"/>
        <v>0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spans="1:21" ht="21.75" customHeight="1">
      <c r="A416" s="85"/>
      <c r="B416" s="85"/>
      <c r="C416" s="85"/>
      <c r="D416" s="75"/>
      <c r="E416" s="91"/>
      <c r="F416" s="12">
        <f t="shared" si="2"/>
        <v>0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spans="1:21" ht="21.75" customHeight="1">
      <c r="A417" s="85"/>
      <c r="B417" s="85"/>
      <c r="C417" s="85"/>
      <c r="D417" s="75"/>
      <c r="E417" s="91"/>
      <c r="F417" s="12">
        <f t="shared" si="2"/>
        <v>0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spans="1:21" ht="21.75" customHeight="1">
      <c r="A418" s="85"/>
      <c r="B418" s="85"/>
      <c r="C418" s="85"/>
      <c r="D418" s="75"/>
      <c r="E418" s="91"/>
      <c r="F418" s="12">
        <f t="shared" si="2"/>
        <v>0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spans="1:21" ht="21.75" customHeight="1">
      <c r="A419" s="85"/>
      <c r="B419" s="85"/>
      <c r="C419" s="85"/>
      <c r="D419" s="75"/>
      <c r="E419" s="91"/>
      <c r="F419" s="12">
        <f t="shared" si="2"/>
        <v>0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spans="1:21" ht="21.75" customHeight="1">
      <c r="A420" s="85"/>
      <c r="B420" s="85"/>
      <c r="C420" s="85"/>
      <c r="D420" s="75"/>
      <c r="E420" s="91"/>
      <c r="F420" s="12">
        <f t="shared" si="2"/>
        <v>0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spans="1:21" ht="21.75" customHeight="1">
      <c r="A421" s="85"/>
      <c r="B421" s="85"/>
      <c r="C421" s="85"/>
      <c r="D421" s="75"/>
      <c r="E421" s="91"/>
      <c r="F421" s="12">
        <f t="shared" si="2"/>
        <v>0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spans="1:21" ht="21.75" customHeight="1">
      <c r="A422" s="85"/>
      <c r="B422" s="85"/>
      <c r="C422" s="85"/>
      <c r="D422" s="75"/>
      <c r="E422" s="91"/>
      <c r="F422" s="12">
        <f t="shared" si="2"/>
        <v>0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 spans="1:21" ht="21.75" customHeight="1">
      <c r="A423" s="85"/>
      <c r="B423" s="85"/>
      <c r="C423" s="85"/>
      <c r="D423" s="75"/>
      <c r="E423" s="91"/>
      <c r="F423" s="12">
        <f t="shared" si="2"/>
        <v>0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 spans="1:21" ht="21.75" customHeight="1">
      <c r="A424" s="85"/>
      <c r="B424" s="85"/>
      <c r="C424" s="85"/>
      <c r="D424" s="75"/>
      <c r="E424" s="91"/>
      <c r="F424" s="12">
        <f t="shared" si="2"/>
        <v>0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 spans="1:21" ht="21.75" customHeight="1">
      <c r="A425" s="85"/>
      <c r="B425" s="85"/>
      <c r="C425" s="85"/>
      <c r="D425" s="75"/>
      <c r="E425" s="91"/>
      <c r="F425" s="12">
        <f t="shared" si="2"/>
        <v>0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 spans="1:21" ht="21.75" customHeight="1">
      <c r="A426" s="85"/>
      <c r="B426" s="85"/>
      <c r="C426" s="85"/>
      <c r="D426" s="75"/>
      <c r="E426" s="91"/>
      <c r="F426" s="12">
        <f t="shared" si="2"/>
        <v>0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 spans="1:21" ht="21.75" customHeight="1">
      <c r="A427" s="85"/>
      <c r="B427" s="85"/>
      <c r="C427" s="85"/>
      <c r="D427" s="75"/>
      <c r="E427" s="91"/>
      <c r="F427" s="12">
        <f t="shared" si="2"/>
        <v>0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spans="1:21" ht="21.75" customHeight="1">
      <c r="A428" s="85"/>
      <c r="B428" s="85"/>
      <c r="C428" s="85"/>
      <c r="D428" s="75"/>
      <c r="E428" s="91"/>
      <c r="F428" s="12">
        <f t="shared" si="2"/>
        <v>0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spans="1:21" ht="21.75" customHeight="1">
      <c r="A429" s="85"/>
      <c r="B429" s="85"/>
      <c r="C429" s="85"/>
      <c r="D429" s="75"/>
      <c r="E429" s="91"/>
      <c r="F429" s="12">
        <f t="shared" si="2"/>
        <v>0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spans="1:21" ht="21.75" customHeight="1">
      <c r="A430" s="85"/>
      <c r="B430" s="85"/>
      <c r="C430" s="85"/>
      <c r="D430" s="75"/>
      <c r="E430" s="91"/>
      <c r="F430" s="12">
        <f t="shared" si="2"/>
        <v>0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spans="1:21" ht="21.75" customHeight="1">
      <c r="A431" s="85"/>
      <c r="B431" s="85"/>
      <c r="C431" s="85"/>
      <c r="D431" s="75"/>
      <c r="E431" s="91"/>
      <c r="F431" s="12">
        <f t="shared" si="2"/>
        <v>0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spans="1:21" ht="21.75" customHeight="1">
      <c r="A432" s="85"/>
      <c r="B432" s="85"/>
      <c r="C432" s="85"/>
      <c r="D432" s="75"/>
      <c r="E432" s="91"/>
      <c r="F432" s="12">
        <f t="shared" si="2"/>
        <v>0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spans="1:21" ht="21.75" customHeight="1">
      <c r="A433" s="85"/>
      <c r="B433" s="85"/>
      <c r="C433" s="85"/>
      <c r="D433" s="75"/>
      <c r="E433" s="91"/>
      <c r="F433" s="12">
        <f t="shared" si="2"/>
        <v>0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spans="1:21" ht="21.75" customHeight="1">
      <c r="A434" s="85"/>
      <c r="B434" s="85"/>
      <c r="C434" s="85"/>
      <c r="D434" s="75"/>
      <c r="E434" s="91"/>
      <c r="F434" s="12">
        <f t="shared" si="2"/>
        <v>0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spans="1:21" ht="21.75" customHeight="1">
      <c r="A435" s="85"/>
      <c r="B435" s="85"/>
      <c r="C435" s="85"/>
      <c r="D435" s="75"/>
      <c r="E435" s="91"/>
      <c r="F435" s="12">
        <f t="shared" si="2"/>
        <v>0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1:21" ht="21.75" customHeight="1">
      <c r="A436" s="85"/>
      <c r="B436" s="85"/>
      <c r="C436" s="85"/>
      <c r="D436" s="75"/>
      <c r="E436" s="91"/>
      <c r="F436" s="12">
        <f t="shared" si="2"/>
        <v>0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 spans="1:21" ht="21.75" customHeight="1">
      <c r="A437" s="85"/>
      <c r="B437" s="85"/>
      <c r="C437" s="85"/>
      <c r="D437" s="75"/>
      <c r="E437" s="91"/>
      <c r="F437" s="12">
        <f t="shared" si="2"/>
        <v>0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 spans="1:21" ht="21.75" customHeight="1">
      <c r="A438" s="85"/>
      <c r="B438" s="85"/>
      <c r="C438" s="85"/>
      <c r="D438" s="75"/>
      <c r="E438" s="91"/>
      <c r="F438" s="12">
        <f t="shared" si="2"/>
        <v>0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 spans="1:21" ht="21.75" customHeight="1">
      <c r="A439" s="85"/>
      <c r="B439" s="85"/>
      <c r="C439" s="85"/>
      <c r="D439" s="75"/>
      <c r="E439" s="91"/>
      <c r="F439" s="12">
        <f t="shared" si="2"/>
        <v>0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1:21" ht="21.75" customHeight="1">
      <c r="A440" s="85"/>
      <c r="B440" s="85"/>
      <c r="C440" s="85"/>
      <c r="D440" s="75"/>
      <c r="E440" s="91"/>
      <c r="F440" s="12">
        <f t="shared" si="2"/>
        <v>0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1:21" ht="21.75" customHeight="1">
      <c r="A441" s="85"/>
      <c r="B441" s="85"/>
      <c r="C441" s="85"/>
      <c r="D441" s="75"/>
      <c r="E441" s="91"/>
      <c r="F441" s="12">
        <f t="shared" si="2"/>
        <v>0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1:21" ht="21.75" customHeight="1">
      <c r="A442" s="85"/>
      <c r="B442" s="85"/>
      <c r="C442" s="85"/>
      <c r="D442" s="75"/>
      <c r="E442" s="91"/>
      <c r="F442" s="12">
        <f t="shared" si="2"/>
        <v>0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1:21" ht="21.75" customHeight="1">
      <c r="A443" s="85"/>
      <c r="B443" s="85"/>
      <c r="C443" s="85"/>
      <c r="D443" s="75"/>
      <c r="E443" s="91"/>
      <c r="F443" s="12">
        <f t="shared" si="2"/>
        <v>0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1:21" ht="21.75" customHeight="1">
      <c r="A444" s="85"/>
      <c r="B444" s="85"/>
      <c r="C444" s="85"/>
      <c r="D444" s="75"/>
      <c r="E444" s="91"/>
      <c r="F444" s="12">
        <f t="shared" si="2"/>
        <v>0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1:21" ht="21.75" customHeight="1">
      <c r="A445" s="85"/>
      <c r="B445" s="85"/>
      <c r="C445" s="85"/>
      <c r="D445" s="75"/>
      <c r="E445" s="91"/>
      <c r="F445" s="12">
        <f t="shared" si="2"/>
        <v>0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1:21" ht="21.75" customHeight="1">
      <c r="A446" s="85"/>
      <c r="B446" s="85"/>
      <c r="C446" s="85"/>
      <c r="D446" s="75"/>
      <c r="E446" s="91"/>
      <c r="F446" s="12">
        <f t="shared" si="2"/>
        <v>0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1:21" ht="21.75" customHeight="1">
      <c r="A447" s="85"/>
      <c r="B447" s="85"/>
      <c r="C447" s="85"/>
      <c r="D447" s="75"/>
      <c r="E447" s="91"/>
      <c r="F447" s="12">
        <f t="shared" si="2"/>
        <v>0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1:21" ht="21.75" customHeight="1">
      <c r="A448" s="85"/>
      <c r="B448" s="85"/>
      <c r="C448" s="85"/>
      <c r="D448" s="75"/>
      <c r="E448" s="91"/>
      <c r="F448" s="12">
        <f t="shared" si="2"/>
        <v>0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spans="1:21" ht="21.75" customHeight="1">
      <c r="A449" s="85"/>
      <c r="B449" s="85"/>
      <c r="C449" s="85"/>
      <c r="D449" s="75"/>
      <c r="E449" s="91"/>
      <c r="F449" s="12">
        <f t="shared" si="2"/>
        <v>0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1:21" ht="21.75" customHeight="1">
      <c r="A450" s="85"/>
      <c r="B450" s="85"/>
      <c r="C450" s="85"/>
      <c r="D450" s="75"/>
      <c r="E450" s="91"/>
      <c r="F450" s="12">
        <f t="shared" si="2"/>
        <v>0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1:21" ht="21.75" customHeight="1">
      <c r="A451" s="85"/>
      <c r="B451" s="85"/>
      <c r="C451" s="85"/>
      <c r="D451" s="75"/>
      <c r="E451" s="91"/>
      <c r="F451" s="12">
        <f t="shared" si="2"/>
        <v>0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spans="1:21" ht="21.75" customHeight="1">
      <c r="A452" s="85"/>
      <c r="B452" s="85"/>
      <c r="C452" s="85"/>
      <c r="D452" s="75"/>
      <c r="E452" s="91"/>
      <c r="F452" s="12">
        <f t="shared" si="2"/>
        <v>0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spans="1:21" ht="21.75" customHeight="1">
      <c r="A453" s="85"/>
      <c r="B453" s="85"/>
      <c r="C453" s="85"/>
      <c r="D453" s="75"/>
      <c r="E453" s="91"/>
      <c r="F453" s="12">
        <f t="shared" si="2"/>
        <v>0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spans="1:21" ht="21.75" customHeight="1">
      <c r="A454" s="85"/>
      <c r="B454" s="85"/>
      <c r="C454" s="85"/>
      <c r="D454" s="75"/>
      <c r="E454" s="91"/>
      <c r="F454" s="12">
        <f t="shared" si="2"/>
        <v>0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1:21" ht="21.75" customHeight="1">
      <c r="A455" s="85"/>
      <c r="B455" s="85"/>
      <c r="C455" s="85"/>
      <c r="D455" s="75"/>
      <c r="E455" s="91"/>
      <c r="F455" s="12">
        <f t="shared" si="2"/>
        <v>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1:21" ht="21.75" customHeight="1">
      <c r="A456" s="85"/>
      <c r="B456" s="85"/>
      <c r="C456" s="85"/>
      <c r="D456" s="75"/>
      <c r="E456" s="91"/>
      <c r="F456" s="12">
        <f t="shared" si="2"/>
        <v>0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1:21" ht="21.75" customHeight="1">
      <c r="A457" s="85"/>
      <c r="B457" s="85"/>
      <c r="C457" s="85"/>
      <c r="D457" s="75"/>
      <c r="E457" s="91"/>
      <c r="F457" s="12">
        <f t="shared" si="2"/>
        <v>0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1:21" ht="21.75" customHeight="1">
      <c r="A458" s="85"/>
      <c r="B458" s="85"/>
      <c r="C458" s="85"/>
      <c r="D458" s="75"/>
      <c r="E458" s="91"/>
      <c r="F458" s="12">
        <f t="shared" si="2"/>
        <v>0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1:21" ht="21.75" customHeight="1">
      <c r="A459" s="85"/>
      <c r="B459" s="85"/>
      <c r="C459" s="85"/>
      <c r="D459" s="75"/>
      <c r="E459" s="91"/>
      <c r="F459" s="12">
        <f t="shared" si="2"/>
        <v>0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1:21" ht="21.75" customHeight="1">
      <c r="A460" s="85"/>
      <c r="B460" s="85"/>
      <c r="C460" s="85"/>
      <c r="D460" s="75"/>
      <c r="E460" s="91"/>
      <c r="F460" s="12">
        <f t="shared" si="2"/>
        <v>0</v>
      </c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spans="1:21" ht="21.75" customHeight="1">
      <c r="A461" s="85"/>
      <c r="B461" s="85"/>
      <c r="C461" s="85"/>
      <c r="D461" s="75"/>
      <c r="E461" s="91"/>
      <c r="F461" s="12">
        <f t="shared" si="2"/>
        <v>0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spans="1:21" ht="21.75" customHeight="1">
      <c r="A462" s="85"/>
      <c r="B462" s="85"/>
      <c r="C462" s="85"/>
      <c r="D462" s="75"/>
      <c r="E462" s="91"/>
      <c r="F462" s="12">
        <f t="shared" si="2"/>
        <v>0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spans="1:21" ht="21.75" customHeight="1">
      <c r="A463" s="85"/>
      <c r="B463" s="85"/>
      <c r="C463" s="85"/>
      <c r="D463" s="75"/>
      <c r="E463" s="91"/>
      <c r="F463" s="12">
        <f t="shared" si="2"/>
        <v>0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1:21" ht="21.75" customHeight="1">
      <c r="A464" s="85"/>
      <c r="B464" s="85"/>
      <c r="C464" s="85"/>
      <c r="D464" s="75"/>
      <c r="E464" s="91"/>
      <c r="F464" s="12">
        <f t="shared" si="2"/>
        <v>0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1:21" ht="21.75" customHeight="1">
      <c r="A465" s="85"/>
      <c r="B465" s="85"/>
      <c r="C465" s="85"/>
      <c r="D465" s="75"/>
      <c r="E465" s="91"/>
      <c r="F465" s="12">
        <f t="shared" si="2"/>
        <v>0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1:21" ht="21.75" customHeight="1">
      <c r="A466" s="85"/>
      <c r="B466" s="85"/>
      <c r="C466" s="85"/>
      <c r="D466" s="75"/>
      <c r="E466" s="91"/>
      <c r="F466" s="12">
        <f t="shared" si="2"/>
        <v>0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spans="1:21" ht="21.75" customHeight="1">
      <c r="A467" s="85"/>
      <c r="B467" s="85"/>
      <c r="C467" s="85"/>
      <c r="D467" s="75"/>
      <c r="E467" s="91"/>
      <c r="F467" s="12">
        <f t="shared" si="2"/>
        <v>0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spans="1:21" ht="21.75" customHeight="1">
      <c r="A468" s="85"/>
      <c r="B468" s="85"/>
      <c r="C468" s="85"/>
      <c r="D468" s="75"/>
      <c r="E468" s="91"/>
      <c r="F468" s="12">
        <f t="shared" si="2"/>
        <v>0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spans="1:21" ht="21.75" customHeight="1">
      <c r="A469" s="85"/>
      <c r="B469" s="85"/>
      <c r="C469" s="85"/>
      <c r="D469" s="75"/>
      <c r="E469" s="91"/>
      <c r="F469" s="12">
        <f t="shared" si="2"/>
        <v>0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spans="1:21" ht="21.75" customHeight="1">
      <c r="A470" s="85"/>
      <c r="B470" s="85"/>
      <c r="C470" s="85"/>
      <c r="D470" s="75"/>
      <c r="E470" s="91"/>
      <c r="F470" s="12">
        <f t="shared" si="2"/>
        <v>0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spans="1:21" ht="21.75" customHeight="1">
      <c r="A471" s="85"/>
      <c r="B471" s="85"/>
      <c r="C471" s="85"/>
      <c r="D471" s="75"/>
      <c r="E471" s="91"/>
      <c r="F471" s="12">
        <f t="shared" si="2"/>
        <v>0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1:21" ht="21.75" customHeight="1">
      <c r="A472" s="85"/>
      <c r="B472" s="85"/>
      <c r="C472" s="85"/>
      <c r="D472" s="75"/>
      <c r="E472" s="91"/>
      <c r="F472" s="12">
        <f t="shared" si="2"/>
        <v>0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1:21" ht="21.75" customHeight="1">
      <c r="A473" s="85"/>
      <c r="B473" s="85"/>
      <c r="C473" s="85"/>
      <c r="D473" s="75"/>
      <c r="E473" s="91"/>
      <c r="F473" s="12">
        <f t="shared" si="2"/>
        <v>0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1:21" ht="21.75" customHeight="1">
      <c r="A474" s="85"/>
      <c r="B474" s="85"/>
      <c r="C474" s="85"/>
      <c r="D474" s="75"/>
      <c r="E474" s="91"/>
      <c r="F474" s="12">
        <f t="shared" si="2"/>
        <v>0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1:21" ht="21.75" customHeight="1">
      <c r="A475" s="85"/>
      <c r="B475" s="85"/>
      <c r="C475" s="85"/>
      <c r="D475" s="75"/>
      <c r="E475" s="91"/>
      <c r="F475" s="12">
        <f t="shared" si="2"/>
        <v>0</v>
      </c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1:21" ht="21.75" customHeight="1">
      <c r="A476" s="85"/>
      <c r="B476" s="85"/>
      <c r="C476" s="85"/>
      <c r="D476" s="75"/>
      <c r="E476" s="91"/>
      <c r="F476" s="12">
        <f t="shared" si="2"/>
        <v>0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1:21" ht="21.75" customHeight="1">
      <c r="A477" s="85"/>
      <c r="B477" s="85"/>
      <c r="C477" s="85"/>
      <c r="D477" s="75"/>
      <c r="E477" s="91"/>
      <c r="F477" s="12">
        <f t="shared" si="2"/>
        <v>0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1:21" ht="21.75" customHeight="1">
      <c r="A478" s="85"/>
      <c r="B478" s="85"/>
      <c r="C478" s="85"/>
      <c r="D478" s="75"/>
      <c r="E478" s="91"/>
      <c r="F478" s="12">
        <f t="shared" si="2"/>
        <v>0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1:21" ht="21.75" customHeight="1">
      <c r="A479" s="85"/>
      <c r="B479" s="85"/>
      <c r="C479" s="85"/>
      <c r="D479" s="75"/>
      <c r="E479" s="91"/>
      <c r="F479" s="12">
        <f t="shared" si="2"/>
        <v>0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1:21" ht="21.75" customHeight="1">
      <c r="A480" s="85"/>
      <c r="B480" s="85"/>
      <c r="C480" s="85"/>
      <c r="D480" s="75"/>
      <c r="E480" s="91"/>
      <c r="F480" s="12">
        <f t="shared" si="2"/>
        <v>0</v>
      </c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1:21" ht="21.75" customHeight="1">
      <c r="A481" s="85"/>
      <c r="B481" s="85"/>
      <c r="C481" s="85"/>
      <c r="D481" s="75"/>
      <c r="E481" s="91"/>
      <c r="F481" s="12">
        <f t="shared" si="2"/>
        <v>0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spans="1:21" ht="21.75" customHeight="1">
      <c r="A482" s="85"/>
      <c r="B482" s="85"/>
      <c r="C482" s="85"/>
      <c r="D482" s="75"/>
      <c r="E482" s="91"/>
      <c r="F482" s="12">
        <f t="shared" si="2"/>
        <v>0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spans="1:21" ht="21.75" customHeight="1">
      <c r="A483" s="85"/>
      <c r="B483" s="85"/>
      <c r="C483" s="85"/>
      <c r="D483" s="75"/>
      <c r="E483" s="91"/>
      <c r="F483" s="12">
        <f t="shared" si="2"/>
        <v>0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spans="1:21" ht="21.75" customHeight="1">
      <c r="A484" s="85"/>
      <c r="B484" s="85"/>
      <c r="C484" s="85"/>
      <c r="D484" s="75"/>
      <c r="E484" s="91"/>
      <c r="F484" s="12">
        <f t="shared" si="2"/>
        <v>0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spans="1:21" ht="21.75" customHeight="1">
      <c r="A485" s="85"/>
      <c r="B485" s="85"/>
      <c r="C485" s="85"/>
      <c r="D485" s="75"/>
      <c r="E485" s="91"/>
      <c r="F485" s="12">
        <f t="shared" si="2"/>
        <v>0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spans="1:21" ht="21.75" customHeight="1">
      <c r="A486" s="85"/>
      <c r="B486" s="85"/>
      <c r="C486" s="85"/>
      <c r="D486" s="75"/>
      <c r="E486" s="91"/>
      <c r="F486" s="12">
        <f t="shared" si="2"/>
        <v>0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spans="1:21" ht="21.75" customHeight="1">
      <c r="A487" s="85"/>
      <c r="B487" s="85"/>
      <c r="C487" s="85"/>
      <c r="D487" s="75"/>
      <c r="E487" s="91"/>
      <c r="F487" s="12">
        <f t="shared" si="2"/>
        <v>0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1:21" ht="21.75" customHeight="1">
      <c r="A488" s="85"/>
      <c r="B488" s="85"/>
      <c r="C488" s="85"/>
      <c r="D488" s="75"/>
      <c r="E488" s="91"/>
      <c r="F488" s="12">
        <f t="shared" si="2"/>
        <v>0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1:21" ht="21.75" customHeight="1">
      <c r="A489" s="85"/>
      <c r="B489" s="85"/>
      <c r="C489" s="85"/>
      <c r="D489" s="75"/>
      <c r="E489" s="91"/>
      <c r="F489" s="12">
        <f t="shared" si="2"/>
        <v>0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1:21" ht="21.75" customHeight="1">
      <c r="A490" s="85"/>
      <c r="B490" s="85"/>
      <c r="C490" s="85"/>
      <c r="D490" s="75"/>
      <c r="E490" s="91"/>
      <c r="F490" s="12">
        <f t="shared" si="2"/>
        <v>0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 ht="21.75" customHeight="1">
      <c r="A491" s="85"/>
      <c r="B491" s="85"/>
      <c r="C491" s="85"/>
      <c r="D491" s="75"/>
      <c r="E491" s="91"/>
      <c r="F491" s="12">
        <f t="shared" si="2"/>
        <v>0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1:21" ht="21.75" customHeight="1">
      <c r="A492" s="85"/>
      <c r="B492" s="85"/>
      <c r="C492" s="85"/>
      <c r="D492" s="75"/>
      <c r="E492" s="91"/>
      <c r="F492" s="12">
        <f t="shared" si="2"/>
        <v>0</v>
      </c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1:21" ht="21.75" customHeight="1">
      <c r="A493" s="85"/>
      <c r="B493" s="85"/>
      <c r="C493" s="85"/>
      <c r="D493" s="75"/>
      <c r="E493" s="91"/>
      <c r="F493" s="12">
        <f t="shared" si="2"/>
        <v>0</v>
      </c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1:21" ht="21.75" customHeight="1">
      <c r="A494" s="85"/>
      <c r="B494" s="85"/>
      <c r="C494" s="85"/>
      <c r="D494" s="75"/>
      <c r="E494" s="91"/>
      <c r="F494" s="12">
        <f t="shared" si="2"/>
        <v>0</v>
      </c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1:21" ht="21.75" customHeight="1">
      <c r="A495" s="85"/>
      <c r="B495" s="85"/>
      <c r="C495" s="85"/>
      <c r="D495" s="75"/>
      <c r="E495" s="91"/>
      <c r="F495" s="12">
        <f t="shared" si="2"/>
        <v>0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 ht="21.75" customHeight="1">
      <c r="A496" s="85"/>
      <c r="B496" s="85"/>
      <c r="C496" s="85"/>
      <c r="D496" s="75"/>
      <c r="E496" s="91"/>
      <c r="F496" s="12">
        <f t="shared" si="2"/>
        <v>0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spans="1:21" ht="21.75" customHeight="1">
      <c r="A497" s="85"/>
      <c r="B497" s="85"/>
      <c r="C497" s="85"/>
      <c r="D497" s="75"/>
      <c r="E497" s="91"/>
      <c r="F497" s="12">
        <f t="shared" si="2"/>
        <v>0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spans="1:21" ht="21.75" customHeight="1">
      <c r="A498" s="85"/>
      <c r="B498" s="85"/>
      <c r="C498" s="85"/>
      <c r="D498" s="75"/>
      <c r="E498" s="91"/>
      <c r="F498" s="12">
        <f t="shared" si="2"/>
        <v>0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spans="1:21" ht="21.75" customHeight="1">
      <c r="A499" s="85"/>
      <c r="B499" s="85"/>
      <c r="C499" s="85"/>
      <c r="D499" s="75"/>
      <c r="E499" s="91"/>
      <c r="F499" s="12">
        <f t="shared" si="2"/>
        <v>0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spans="1:21" ht="21.75" customHeight="1">
      <c r="A500" s="85"/>
      <c r="B500" s="85"/>
      <c r="C500" s="85"/>
      <c r="D500" s="75"/>
      <c r="E500" s="91"/>
      <c r="F500" s="12">
        <f t="shared" si="2"/>
        <v>0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spans="1:21" ht="21.75" customHeight="1">
      <c r="A501" s="85"/>
      <c r="B501" s="85"/>
      <c r="C501" s="85"/>
      <c r="D501" s="75"/>
      <c r="E501" s="91"/>
      <c r="F501" s="12">
        <f t="shared" si="2"/>
        <v>0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1:21" ht="21.75" customHeight="1">
      <c r="A502" s="85"/>
      <c r="B502" s="85"/>
      <c r="C502" s="85"/>
      <c r="D502" s="75"/>
      <c r="E502" s="91"/>
      <c r="F502" s="12">
        <f t="shared" si="2"/>
        <v>0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1:21" ht="21.75" customHeight="1">
      <c r="A503" s="85"/>
      <c r="B503" s="85"/>
      <c r="C503" s="85"/>
      <c r="D503" s="75"/>
      <c r="E503" s="91"/>
      <c r="F503" s="12">
        <f t="shared" si="2"/>
        <v>0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 ht="21.75" customHeight="1">
      <c r="A504" s="85"/>
      <c r="B504" s="85"/>
      <c r="C504" s="85"/>
      <c r="D504" s="75"/>
      <c r="E504" s="91"/>
      <c r="F504" s="12">
        <f t="shared" si="2"/>
        <v>0</v>
      </c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 ht="21.75" customHeight="1">
      <c r="A505" s="85"/>
      <c r="B505" s="85"/>
      <c r="C505" s="85"/>
      <c r="D505" s="75"/>
      <c r="E505" s="91"/>
      <c r="F505" s="12">
        <f t="shared" si="2"/>
        <v>0</v>
      </c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 ht="21.75" customHeight="1">
      <c r="A506" s="85"/>
      <c r="B506" s="85"/>
      <c r="C506" s="85"/>
      <c r="D506" s="75"/>
      <c r="E506" s="91"/>
      <c r="F506" s="12">
        <f t="shared" si="2"/>
        <v>0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 ht="21.75" customHeight="1">
      <c r="A507" s="85"/>
      <c r="B507" s="85"/>
      <c r="C507" s="85"/>
      <c r="D507" s="75"/>
      <c r="E507" s="91"/>
      <c r="F507" s="12">
        <f t="shared" si="2"/>
        <v>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 ht="21.75" customHeight="1">
      <c r="A508" s="85"/>
      <c r="B508" s="85"/>
      <c r="C508" s="85"/>
      <c r="D508" s="75"/>
      <c r="E508" s="91"/>
      <c r="F508" s="12">
        <f t="shared" si="2"/>
        <v>0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1:21" ht="21.75" customHeight="1">
      <c r="A509" s="85"/>
      <c r="B509" s="85"/>
      <c r="C509" s="85"/>
      <c r="D509" s="75"/>
      <c r="E509" s="91"/>
      <c r="F509" s="12">
        <f t="shared" si="2"/>
        <v>0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1:21" ht="21.75" customHeight="1">
      <c r="A510" s="85"/>
      <c r="B510" s="85"/>
      <c r="C510" s="85"/>
      <c r="D510" s="75"/>
      <c r="E510" s="91"/>
      <c r="F510" s="12">
        <f t="shared" si="2"/>
        <v>0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1:21" ht="21.75" customHeight="1">
      <c r="A511" s="85"/>
      <c r="B511" s="85"/>
      <c r="C511" s="85"/>
      <c r="D511" s="75"/>
      <c r="E511" s="91"/>
      <c r="F511" s="12">
        <f t="shared" si="2"/>
        <v>0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1:21" ht="21.75" customHeight="1">
      <c r="A512" s="85"/>
      <c r="B512" s="85"/>
      <c r="C512" s="85"/>
      <c r="D512" s="75"/>
      <c r="E512" s="91"/>
      <c r="F512" s="12">
        <f t="shared" si="2"/>
        <v>0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1:21" ht="21.75" customHeight="1">
      <c r="A513" s="85"/>
      <c r="B513" s="85"/>
      <c r="C513" s="85"/>
      <c r="D513" s="75"/>
      <c r="E513" s="91"/>
      <c r="F513" s="12">
        <f t="shared" si="2"/>
        <v>0</v>
      </c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1:21" ht="21.75" customHeight="1">
      <c r="A514" s="85"/>
      <c r="B514" s="85"/>
      <c r="C514" s="85"/>
      <c r="D514" s="75"/>
      <c r="E514" s="91"/>
      <c r="F514" s="12">
        <f t="shared" si="2"/>
        <v>0</v>
      </c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1:21" ht="21.75" customHeight="1">
      <c r="A515" s="85"/>
      <c r="B515" s="85"/>
      <c r="C515" s="85"/>
      <c r="D515" s="75"/>
      <c r="E515" s="91"/>
      <c r="F515" s="12">
        <f t="shared" si="2"/>
        <v>0</v>
      </c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1:21" ht="21.75" customHeight="1">
      <c r="A516" s="85"/>
      <c r="B516" s="85"/>
      <c r="C516" s="85"/>
      <c r="D516" s="75"/>
      <c r="E516" s="91"/>
      <c r="F516" s="12">
        <f t="shared" si="2"/>
        <v>0</v>
      </c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 ht="21.75" customHeight="1">
      <c r="A517" s="85"/>
      <c r="B517" s="85"/>
      <c r="C517" s="85"/>
      <c r="D517" s="75"/>
      <c r="E517" s="91"/>
      <c r="F517" s="12">
        <f t="shared" si="2"/>
        <v>0</v>
      </c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 ht="21.75" customHeight="1">
      <c r="A518" s="85"/>
      <c r="B518" s="85"/>
      <c r="C518" s="85"/>
      <c r="D518" s="75"/>
      <c r="E518" s="91"/>
      <c r="F518" s="12">
        <f t="shared" si="2"/>
        <v>0</v>
      </c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 ht="21.75" customHeight="1">
      <c r="A519" s="85"/>
      <c r="B519" s="85"/>
      <c r="C519" s="85"/>
      <c r="D519" s="75"/>
      <c r="E519" s="91"/>
      <c r="F519" s="12">
        <f t="shared" si="2"/>
        <v>0</v>
      </c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 ht="21.75" customHeight="1">
      <c r="A520" s="85"/>
      <c r="B520" s="85"/>
      <c r="C520" s="85"/>
      <c r="D520" s="75"/>
      <c r="E520" s="91"/>
      <c r="F520" s="12">
        <f t="shared" si="2"/>
        <v>0</v>
      </c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 ht="21.75" customHeight="1">
      <c r="A521" s="85"/>
      <c r="B521" s="85"/>
      <c r="C521" s="85"/>
      <c r="D521" s="75"/>
      <c r="E521" s="91"/>
      <c r="F521" s="12">
        <f t="shared" si="2"/>
        <v>0</v>
      </c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 ht="21.75" customHeight="1">
      <c r="A522" s="85"/>
      <c r="B522" s="85"/>
      <c r="C522" s="85"/>
      <c r="D522" s="75"/>
      <c r="E522" s="91"/>
      <c r="F522" s="12">
        <f t="shared" si="2"/>
        <v>0</v>
      </c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 ht="21.75" customHeight="1">
      <c r="A523" s="85"/>
      <c r="B523" s="85"/>
      <c r="C523" s="85"/>
      <c r="D523" s="75"/>
      <c r="E523" s="91"/>
      <c r="F523" s="12">
        <f t="shared" si="2"/>
        <v>0</v>
      </c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 ht="21.75" customHeight="1">
      <c r="A524" s="85"/>
      <c r="B524" s="85"/>
      <c r="C524" s="85"/>
      <c r="D524" s="75"/>
      <c r="E524" s="91"/>
      <c r="F524" s="12">
        <f t="shared" si="2"/>
        <v>0</v>
      </c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 ht="21.75" customHeight="1">
      <c r="A525" s="85"/>
      <c r="B525" s="85"/>
      <c r="C525" s="85"/>
      <c r="D525" s="75"/>
      <c r="E525" s="91"/>
      <c r="F525" s="12">
        <f t="shared" si="2"/>
        <v>0</v>
      </c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 ht="21.75" customHeight="1">
      <c r="A526" s="85"/>
      <c r="B526" s="85"/>
      <c r="C526" s="85"/>
      <c r="D526" s="75"/>
      <c r="E526" s="91"/>
      <c r="F526" s="12">
        <f t="shared" si="2"/>
        <v>0</v>
      </c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 ht="21.75" customHeight="1">
      <c r="A527" s="85"/>
      <c r="B527" s="85"/>
      <c r="C527" s="85"/>
      <c r="D527" s="75"/>
      <c r="E527" s="91"/>
      <c r="F527" s="12">
        <f t="shared" si="2"/>
        <v>0</v>
      </c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 ht="21.75" customHeight="1">
      <c r="A528" s="85"/>
      <c r="B528" s="85"/>
      <c r="C528" s="85"/>
      <c r="D528" s="75"/>
      <c r="E528" s="91"/>
      <c r="F528" s="12">
        <f t="shared" si="2"/>
        <v>0</v>
      </c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 ht="21.75" customHeight="1">
      <c r="A529" s="85"/>
      <c r="B529" s="85"/>
      <c r="C529" s="85"/>
      <c r="D529" s="75"/>
      <c r="E529" s="91"/>
      <c r="F529" s="12">
        <f t="shared" si="2"/>
        <v>0</v>
      </c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 ht="21.75" customHeight="1">
      <c r="A530" s="85"/>
      <c r="B530" s="85"/>
      <c r="C530" s="85"/>
      <c r="D530" s="75"/>
      <c r="E530" s="91"/>
      <c r="F530" s="12">
        <f t="shared" si="2"/>
        <v>0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 ht="21.75" customHeight="1">
      <c r="A531" s="85"/>
      <c r="B531" s="85"/>
      <c r="C531" s="85"/>
      <c r="D531" s="75"/>
      <c r="E531" s="91"/>
      <c r="F531" s="12">
        <f t="shared" si="2"/>
        <v>0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 ht="21.75" customHeight="1">
      <c r="A532" s="85"/>
      <c r="B532" s="85"/>
      <c r="C532" s="85"/>
      <c r="D532" s="75"/>
      <c r="E532" s="91"/>
      <c r="F532" s="12">
        <f t="shared" si="2"/>
        <v>0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 ht="21.75" customHeight="1">
      <c r="A533" s="85"/>
      <c r="B533" s="85"/>
      <c r="C533" s="85"/>
      <c r="D533" s="75"/>
      <c r="E533" s="91"/>
      <c r="F533" s="12">
        <f t="shared" si="2"/>
        <v>0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 ht="21.75" customHeight="1">
      <c r="A534" s="85"/>
      <c r="B534" s="85"/>
      <c r="C534" s="85"/>
      <c r="D534" s="75"/>
      <c r="E534" s="91"/>
      <c r="F534" s="12">
        <f t="shared" si="2"/>
        <v>0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 ht="21.75" customHeight="1">
      <c r="A535" s="85"/>
      <c r="B535" s="85"/>
      <c r="C535" s="85"/>
      <c r="D535" s="75"/>
      <c r="E535" s="91"/>
      <c r="F535" s="12">
        <f t="shared" si="2"/>
        <v>0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 ht="21.75" customHeight="1">
      <c r="A536" s="85"/>
      <c r="B536" s="85"/>
      <c r="C536" s="85"/>
      <c r="D536" s="75"/>
      <c r="E536" s="91"/>
      <c r="F536" s="12">
        <f t="shared" si="2"/>
        <v>0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 ht="21.75" customHeight="1">
      <c r="A537" s="85"/>
      <c r="B537" s="85"/>
      <c r="C537" s="85"/>
      <c r="D537" s="75"/>
      <c r="E537" s="91"/>
      <c r="F537" s="12">
        <f t="shared" si="2"/>
        <v>0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 ht="21.75" customHeight="1">
      <c r="A538" s="85"/>
      <c r="B538" s="85"/>
      <c r="C538" s="85"/>
      <c r="D538" s="75"/>
      <c r="E538" s="91"/>
      <c r="F538" s="12">
        <f t="shared" si="2"/>
        <v>0</v>
      </c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 ht="21.75" customHeight="1">
      <c r="A539" s="85"/>
      <c r="B539" s="85"/>
      <c r="C539" s="85"/>
      <c r="D539" s="75"/>
      <c r="E539" s="91"/>
      <c r="F539" s="12">
        <f t="shared" si="2"/>
        <v>0</v>
      </c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 ht="21.75" customHeight="1">
      <c r="A540" s="85"/>
      <c r="B540" s="85"/>
      <c r="C540" s="85"/>
      <c r="D540" s="75"/>
      <c r="E540" s="91"/>
      <c r="F540" s="12">
        <f t="shared" si="2"/>
        <v>0</v>
      </c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ht="21.75" customHeight="1">
      <c r="A541" s="85"/>
      <c r="B541" s="85"/>
      <c r="C541" s="85"/>
      <c r="D541" s="75"/>
      <c r="E541" s="91"/>
      <c r="F541" s="12">
        <f t="shared" si="2"/>
        <v>0</v>
      </c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 ht="21.75" customHeight="1">
      <c r="A542" s="85"/>
      <c r="B542" s="85"/>
      <c r="C542" s="85"/>
      <c r="D542" s="75"/>
      <c r="E542" s="91"/>
      <c r="F542" s="12">
        <f t="shared" si="2"/>
        <v>0</v>
      </c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 ht="21.75" customHeight="1">
      <c r="A543" s="85"/>
      <c r="B543" s="85"/>
      <c r="C543" s="85"/>
      <c r="D543" s="75"/>
      <c r="E543" s="91"/>
      <c r="F543" s="12">
        <f t="shared" si="2"/>
        <v>0</v>
      </c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 ht="21.75" customHeight="1">
      <c r="A544" s="85"/>
      <c r="B544" s="85"/>
      <c r="C544" s="85"/>
      <c r="D544" s="75"/>
      <c r="E544" s="91"/>
      <c r="F544" s="12">
        <f t="shared" si="2"/>
        <v>0</v>
      </c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 ht="21.75" customHeight="1">
      <c r="A545" s="85"/>
      <c r="B545" s="85"/>
      <c r="C545" s="85"/>
      <c r="D545" s="75"/>
      <c r="E545" s="91"/>
      <c r="F545" s="12">
        <f t="shared" si="2"/>
        <v>0</v>
      </c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ht="21.75" customHeight="1">
      <c r="A546" s="85"/>
      <c r="B546" s="85"/>
      <c r="C546" s="85"/>
      <c r="D546" s="75"/>
      <c r="E546" s="91"/>
      <c r="F546" s="12">
        <f t="shared" si="2"/>
        <v>0</v>
      </c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 ht="21.75" customHeight="1">
      <c r="A547" s="85"/>
      <c r="B547" s="85"/>
      <c r="C547" s="85"/>
      <c r="D547" s="75"/>
      <c r="E547" s="91"/>
      <c r="F547" s="12">
        <f t="shared" si="2"/>
        <v>0</v>
      </c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 ht="21.75" customHeight="1">
      <c r="A548" s="85"/>
      <c r="B548" s="85"/>
      <c r="C548" s="85"/>
      <c r="D548" s="75"/>
      <c r="E548" s="91"/>
      <c r="F548" s="12">
        <f t="shared" si="2"/>
        <v>0</v>
      </c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 ht="21.75" customHeight="1">
      <c r="A549" s="85"/>
      <c r="B549" s="85"/>
      <c r="C549" s="85"/>
      <c r="D549" s="75"/>
      <c r="E549" s="91"/>
      <c r="F549" s="12">
        <f t="shared" si="2"/>
        <v>0</v>
      </c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 ht="21.75" customHeight="1">
      <c r="A550" s="85"/>
      <c r="B550" s="85"/>
      <c r="C550" s="85"/>
      <c r="D550" s="75"/>
      <c r="E550" s="91"/>
      <c r="F550" s="12">
        <f t="shared" si="2"/>
        <v>0</v>
      </c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 ht="21.75" customHeight="1">
      <c r="A551" s="85"/>
      <c r="B551" s="85"/>
      <c r="C551" s="85"/>
      <c r="D551" s="75"/>
      <c r="E551" s="91"/>
      <c r="F551" s="12">
        <f t="shared" si="2"/>
        <v>0</v>
      </c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 ht="21.75" customHeight="1">
      <c r="A552" s="85"/>
      <c r="B552" s="85"/>
      <c r="C552" s="85"/>
      <c r="D552" s="75"/>
      <c r="E552" s="91"/>
      <c r="F552" s="12">
        <f t="shared" si="2"/>
        <v>0</v>
      </c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 ht="21.75" customHeight="1">
      <c r="A553" s="85"/>
      <c r="B553" s="85"/>
      <c r="C553" s="85"/>
      <c r="D553" s="75"/>
      <c r="E553" s="91"/>
      <c r="F553" s="12">
        <f t="shared" si="2"/>
        <v>0</v>
      </c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 ht="21.75" customHeight="1">
      <c r="A554" s="85"/>
      <c r="B554" s="85"/>
      <c r="C554" s="85"/>
      <c r="D554" s="75"/>
      <c r="E554" s="91"/>
      <c r="F554" s="12">
        <f t="shared" si="2"/>
        <v>0</v>
      </c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 ht="21.75" customHeight="1">
      <c r="A555" s="85"/>
      <c r="B555" s="85"/>
      <c r="C555" s="85"/>
      <c r="D555" s="75"/>
      <c r="E555" s="91"/>
      <c r="F555" s="12">
        <f t="shared" si="2"/>
        <v>0</v>
      </c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 ht="21.75" customHeight="1">
      <c r="A556" s="85"/>
      <c r="B556" s="85"/>
      <c r="C556" s="85"/>
      <c r="D556" s="75"/>
      <c r="E556" s="91"/>
      <c r="F556" s="12">
        <f t="shared" si="2"/>
        <v>0</v>
      </c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 ht="21.75" customHeight="1">
      <c r="A557" s="85"/>
      <c r="B557" s="85"/>
      <c r="C557" s="85"/>
      <c r="D557" s="75"/>
      <c r="E557" s="91"/>
      <c r="F557" s="12">
        <f t="shared" si="2"/>
        <v>0</v>
      </c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 ht="21.75" customHeight="1">
      <c r="A558" s="85"/>
      <c r="B558" s="85"/>
      <c r="C558" s="85"/>
      <c r="D558" s="75"/>
      <c r="E558" s="91"/>
      <c r="F558" s="12">
        <f t="shared" si="2"/>
        <v>0</v>
      </c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 ht="21.75" customHeight="1">
      <c r="A559" s="85"/>
      <c r="B559" s="85"/>
      <c r="C559" s="85"/>
      <c r="D559" s="75"/>
      <c r="E559" s="91"/>
      <c r="F559" s="12">
        <f t="shared" si="2"/>
        <v>0</v>
      </c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 ht="21.75" customHeight="1">
      <c r="A560" s="85"/>
      <c r="B560" s="85"/>
      <c r="C560" s="85"/>
      <c r="D560" s="75"/>
      <c r="E560" s="91"/>
      <c r="F560" s="12">
        <f t="shared" si="2"/>
        <v>0</v>
      </c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 ht="21.75" customHeight="1">
      <c r="A561" s="85"/>
      <c r="B561" s="85"/>
      <c r="C561" s="85"/>
      <c r="D561" s="75"/>
      <c r="E561" s="91"/>
      <c r="F561" s="12">
        <f t="shared" si="2"/>
        <v>0</v>
      </c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 ht="21.75" customHeight="1">
      <c r="A562" s="85"/>
      <c r="B562" s="85"/>
      <c r="C562" s="85"/>
      <c r="D562" s="75"/>
      <c r="E562" s="91"/>
      <c r="F562" s="12">
        <f t="shared" si="2"/>
        <v>0</v>
      </c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 ht="21.75" customHeight="1">
      <c r="A563" s="85"/>
      <c r="B563" s="85"/>
      <c r="C563" s="85"/>
      <c r="D563" s="75"/>
      <c r="E563" s="91"/>
      <c r="F563" s="12">
        <f t="shared" si="2"/>
        <v>0</v>
      </c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 ht="21.75" customHeight="1">
      <c r="A564" s="85"/>
      <c r="B564" s="85"/>
      <c r="C564" s="85"/>
      <c r="D564" s="75"/>
      <c r="E564" s="91"/>
      <c r="F564" s="12">
        <f t="shared" si="2"/>
        <v>0</v>
      </c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 ht="21.75" customHeight="1">
      <c r="A565" s="85"/>
      <c r="B565" s="85"/>
      <c r="C565" s="85"/>
      <c r="D565" s="75"/>
      <c r="E565" s="91"/>
      <c r="F565" s="12">
        <f t="shared" si="2"/>
        <v>0</v>
      </c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 ht="21.75" customHeight="1">
      <c r="A566" s="85"/>
      <c r="B566" s="85"/>
      <c r="C566" s="85"/>
      <c r="D566" s="75"/>
      <c r="E566" s="91"/>
      <c r="F566" s="12">
        <f t="shared" si="2"/>
        <v>0</v>
      </c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 ht="21.75" customHeight="1">
      <c r="A567" s="85"/>
      <c r="B567" s="85"/>
      <c r="C567" s="85"/>
      <c r="D567" s="75"/>
      <c r="E567" s="91"/>
      <c r="F567" s="12">
        <f t="shared" si="2"/>
        <v>0</v>
      </c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 ht="21.75" customHeight="1">
      <c r="A568" s="85"/>
      <c r="B568" s="85"/>
      <c r="C568" s="85"/>
      <c r="D568" s="75"/>
      <c r="E568" s="91"/>
      <c r="F568" s="12">
        <f t="shared" si="2"/>
        <v>0</v>
      </c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 ht="21.75" customHeight="1">
      <c r="A569" s="85"/>
      <c r="B569" s="85"/>
      <c r="C569" s="85"/>
      <c r="D569" s="75"/>
      <c r="E569" s="91"/>
      <c r="F569" s="12">
        <f t="shared" si="2"/>
        <v>0</v>
      </c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 ht="21.75" customHeight="1">
      <c r="A570" s="85"/>
      <c r="B570" s="85"/>
      <c r="C570" s="85"/>
      <c r="D570" s="75"/>
      <c r="E570" s="91"/>
      <c r="F570" s="12">
        <f t="shared" si="2"/>
        <v>0</v>
      </c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 ht="21.75" customHeight="1">
      <c r="A571" s="85"/>
      <c r="B571" s="85"/>
      <c r="C571" s="85"/>
      <c r="D571" s="75"/>
      <c r="E571" s="91"/>
      <c r="F571" s="12">
        <f t="shared" ref="F571:F825" si="3">SUM(G571:K571)</f>
        <v>0</v>
      </c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 ht="21.75" customHeight="1">
      <c r="A572" s="85"/>
      <c r="B572" s="85"/>
      <c r="C572" s="85"/>
      <c r="D572" s="75"/>
      <c r="E572" s="91"/>
      <c r="F572" s="12">
        <f t="shared" si="3"/>
        <v>0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 ht="21.75" customHeight="1">
      <c r="A573" s="85"/>
      <c r="B573" s="85"/>
      <c r="C573" s="85"/>
      <c r="D573" s="75"/>
      <c r="E573" s="91"/>
      <c r="F573" s="12">
        <f t="shared" si="3"/>
        <v>0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 ht="21.75" customHeight="1">
      <c r="A574" s="85"/>
      <c r="B574" s="85"/>
      <c r="C574" s="85"/>
      <c r="D574" s="75"/>
      <c r="E574" s="91"/>
      <c r="F574" s="12">
        <f t="shared" si="3"/>
        <v>0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 ht="21.75" customHeight="1">
      <c r="A575" s="85"/>
      <c r="B575" s="85"/>
      <c r="C575" s="85"/>
      <c r="D575" s="75"/>
      <c r="E575" s="91"/>
      <c r="F575" s="12">
        <f t="shared" si="3"/>
        <v>0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 ht="21.75" customHeight="1">
      <c r="A576" s="85"/>
      <c r="B576" s="85"/>
      <c r="C576" s="85"/>
      <c r="D576" s="75"/>
      <c r="E576" s="91"/>
      <c r="F576" s="12">
        <f t="shared" si="3"/>
        <v>0</v>
      </c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 ht="21.75" customHeight="1">
      <c r="A577" s="85"/>
      <c r="B577" s="85"/>
      <c r="C577" s="85"/>
      <c r="D577" s="75"/>
      <c r="E577" s="91"/>
      <c r="F577" s="12">
        <f t="shared" si="3"/>
        <v>0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 ht="21.75" customHeight="1">
      <c r="A578" s="85"/>
      <c r="B578" s="85"/>
      <c r="C578" s="85"/>
      <c r="D578" s="75"/>
      <c r="E578" s="91"/>
      <c r="F578" s="12">
        <f t="shared" si="3"/>
        <v>0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 ht="21.75" customHeight="1">
      <c r="A579" s="85"/>
      <c r="B579" s="85"/>
      <c r="C579" s="85"/>
      <c r="D579" s="75"/>
      <c r="E579" s="91"/>
      <c r="F579" s="12">
        <f t="shared" si="3"/>
        <v>0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 ht="21.75" customHeight="1">
      <c r="A580" s="85"/>
      <c r="B580" s="85"/>
      <c r="C580" s="85"/>
      <c r="D580" s="75"/>
      <c r="E580" s="91"/>
      <c r="F580" s="12">
        <f t="shared" si="3"/>
        <v>0</v>
      </c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 ht="21.75" customHeight="1">
      <c r="A581" s="85"/>
      <c r="B581" s="85"/>
      <c r="C581" s="85"/>
      <c r="D581" s="75"/>
      <c r="E581" s="91"/>
      <c r="F581" s="12">
        <f t="shared" si="3"/>
        <v>0</v>
      </c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 ht="21.75" customHeight="1">
      <c r="A582" s="85"/>
      <c r="B582" s="85"/>
      <c r="C582" s="85"/>
      <c r="D582" s="75"/>
      <c r="E582" s="91"/>
      <c r="F582" s="12">
        <f t="shared" si="3"/>
        <v>0</v>
      </c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 ht="21.75" customHeight="1">
      <c r="A583" s="85"/>
      <c r="B583" s="85"/>
      <c r="C583" s="85"/>
      <c r="D583" s="75"/>
      <c r="E583" s="91"/>
      <c r="F583" s="12">
        <f t="shared" si="3"/>
        <v>0</v>
      </c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 ht="21.75" customHeight="1">
      <c r="A584" s="85"/>
      <c r="B584" s="85"/>
      <c r="C584" s="85"/>
      <c r="D584" s="75"/>
      <c r="E584" s="91"/>
      <c r="F584" s="12">
        <f t="shared" si="3"/>
        <v>0</v>
      </c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 ht="21.75" customHeight="1">
      <c r="A585" s="85"/>
      <c r="B585" s="85"/>
      <c r="C585" s="85"/>
      <c r="D585" s="75"/>
      <c r="E585" s="91"/>
      <c r="F585" s="12">
        <f t="shared" si="3"/>
        <v>0</v>
      </c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 ht="21.75" customHeight="1">
      <c r="A586" s="85"/>
      <c r="B586" s="85"/>
      <c r="C586" s="85"/>
      <c r="D586" s="75"/>
      <c r="E586" s="91"/>
      <c r="F586" s="12">
        <f t="shared" si="3"/>
        <v>0</v>
      </c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 ht="21.75" customHeight="1">
      <c r="A587" s="85"/>
      <c r="B587" s="85"/>
      <c r="C587" s="85"/>
      <c r="D587" s="75"/>
      <c r="E587" s="91"/>
      <c r="F587" s="12">
        <f t="shared" si="3"/>
        <v>0</v>
      </c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 ht="21.75" customHeight="1">
      <c r="A588" s="85"/>
      <c r="B588" s="85"/>
      <c r="C588" s="85"/>
      <c r="D588" s="75"/>
      <c r="E588" s="91"/>
      <c r="F588" s="12">
        <f t="shared" si="3"/>
        <v>0</v>
      </c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 ht="21.75" customHeight="1">
      <c r="A589" s="85"/>
      <c r="B589" s="85"/>
      <c r="C589" s="85"/>
      <c r="D589" s="75"/>
      <c r="E589" s="91"/>
      <c r="F589" s="12">
        <f t="shared" si="3"/>
        <v>0</v>
      </c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 ht="21.75" customHeight="1">
      <c r="A590" s="85"/>
      <c r="B590" s="85"/>
      <c r="C590" s="85"/>
      <c r="D590" s="75"/>
      <c r="E590" s="91"/>
      <c r="F590" s="12">
        <f t="shared" si="3"/>
        <v>0</v>
      </c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 ht="21.75" customHeight="1">
      <c r="A591" s="85"/>
      <c r="B591" s="85"/>
      <c r="C591" s="85"/>
      <c r="D591" s="75"/>
      <c r="E591" s="91"/>
      <c r="F591" s="12">
        <f t="shared" si="3"/>
        <v>0</v>
      </c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 ht="21.75" customHeight="1">
      <c r="A592" s="85"/>
      <c r="B592" s="85"/>
      <c r="C592" s="85"/>
      <c r="D592" s="75"/>
      <c r="E592" s="91"/>
      <c r="F592" s="12">
        <f t="shared" si="3"/>
        <v>0</v>
      </c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 ht="21.75" customHeight="1">
      <c r="A593" s="85"/>
      <c r="B593" s="85"/>
      <c r="C593" s="85"/>
      <c r="D593" s="75"/>
      <c r="E593" s="91"/>
      <c r="F593" s="12">
        <f t="shared" si="3"/>
        <v>0</v>
      </c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 ht="21.75" customHeight="1">
      <c r="A594" s="85"/>
      <c r="B594" s="85"/>
      <c r="C594" s="85"/>
      <c r="D594" s="75"/>
      <c r="E594" s="91"/>
      <c r="F594" s="12">
        <f t="shared" si="3"/>
        <v>0</v>
      </c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 ht="21.75" customHeight="1">
      <c r="A595" s="85"/>
      <c r="B595" s="85"/>
      <c r="C595" s="85"/>
      <c r="D595" s="75"/>
      <c r="E595" s="91"/>
      <c r="F595" s="12">
        <f t="shared" si="3"/>
        <v>0</v>
      </c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 ht="21.75" customHeight="1">
      <c r="A596" s="85"/>
      <c r="B596" s="85"/>
      <c r="C596" s="85"/>
      <c r="D596" s="75"/>
      <c r="E596" s="91"/>
      <c r="F596" s="12">
        <f t="shared" si="3"/>
        <v>0</v>
      </c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 ht="21.75" customHeight="1">
      <c r="A597" s="85"/>
      <c r="B597" s="85"/>
      <c r="C597" s="85"/>
      <c r="D597" s="75"/>
      <c r="E597" s="91"/>
      <c r="F597" s="12">
        <f t="shared" si="3"/>
        <v>0</v>
      </c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 ht="21.75" customHeight="1">
      <c r="A598" s="85"/>
      <c r="B598" s="85"/>
      <c r="C598" s="85"/>
      <c r="D598" s="75"/>
      <c r="E598" s="91"/>
      <c r="F598" s="12">
        <f t="shared" si="3"/>
        <v>0</v>
      </c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 ht="21.75" customHeight="1">
      <c r="A599" s="85"/>
      <c r="B599" s="85"/>
      <c r="C599" s="85"/>
      <c r="D599" s="75"/>
      <c r="E599" s="91"/>
      <c r="F599" s="12">
        <f t="shared" si="3"/>
        <v>0</v>
      </c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 ht="21.75" customHeight="1">
      <c r="A600" s="85"/>
      <c r="B600" s="85"/>
      <c r="C600" s="85"/>
      <c r="D600" s="75"/>
      <c r="E600" s="91"/>
      <c r="F600" s="12">
        <f t="shared" si="3"/>
        <v>0</v>
      </c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 ht="21.75" customHeight="1">
      <c r="A601" s="85"/>
      <c r="B601" s="85"/>
      <c r="C601" s="85"/>
      <c r="D601" s="75"/>
      <c r="E601" s="91"/>
      <c r="F601" s="12">
        <f t="shared" si="3"/>
        <v>0</v>
      </c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 ht="21.75" customHeight="1">
      <c r="A602" s="85"/>
      <c r="B602" s="85"/>
      <c r="C602" s="85"/>
      <c r="D602" s="75"/>
      <c r="E602" s="91"/>
      <c r="F602" s="12">
        <f t="shared" si="3"/>
        <v>0</v>
      </c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 ht="21.75" customHeight="1">
      <c r="A603" s="85"/>
      <c r="B603" s="85"/>
      <c r="C603" s="85"/>
      <c r="D603" s="75"/>
      <c r="E603" s="91"/>
      <c r="F603" s="12">
        <f t="shared" si="3"/>
        <v>0</v>
      </c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 ht="21.75" customHeight="1">
      <c r="A604" s="85"/>
      <c r="B604" s="85"/>
      <c r="C604" s="85"/>
      <c r="D604" s="75"/>
      <c r="E604" s="91"/>
      <c r="F604" s="12">
        <f t="shared" si="3"/>
        <v>0</v>
      </c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 ht="21.75" customHeight="1">
      <c r="A605" s="85"/>
      <c r="B605" s="85"/>
      <c r="C605" s="85"/>
      <c r="D605" s="75"/>
      <c r="E605" s="91"/>
      <c r="F605" s="12">
        <f t="shared" si="3"/>
        <v>0</v>
      </c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 ht="21.75" customHeight="1">
      <c r="A606" s="85"/>
      <c r="B606" s="85"/>
      <c r="C606" s="85"/>
      <c r="D606" s="75"/>
      <c r="E606" s="91"/>
      <c r="F606" s="12">
        <f t="shared" si="3"/>
        <v>0</v>
      </c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 ht="21.75" customHeight="1">
      <c r="A607" s="85"/>
      <c r="B607" s="85"/>
      <c r="C607" s="85"/>
      <c r="D607" s="75"/>
      <c r="E607" s="91"/>
      <c r="F607" s="12">
        <f t="shared" si="3"/>
        <v>0</v>
      </c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 ht="21.75" customHeight="1">
      <c r="A608" s="85"/>
      <c r="B608" s="85"/>
      <c r="C608" s="85"/>
      <c r="D608" s="75"/>
      <c r="E608" s="91"/>
      <c r="F608" s="12">
        <f t="shared" si="3"/>
        <v>0</v>
      </c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 ht="21.75" customHeight="1">
      <c r="A609" s="85"/>
      <c r="B609" s="85"/>
      <c r="C609" s="85"/>
      <c r="D609" s="75"/>
      <c r="E609" s="91"/>
      <c r="F609" s="12">
        <f t="shared" si="3"/>
        <v>0</v>
      </c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 ht="21.75" customHeight="1">
      <c r="A610" s="85"/>
      <c r="B610" s="85"/>
      <c r="C610" s="85"/>
      <c r="D610" s="75"/>
      <c r="E610" s="91"/>
      <c r="F610" s="12">
        <f t="shared" si="3"/>
        <v>0</v>
      </c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 ht="21.75" customHeight="1">
      <c r="A611" s="85"/>
      <c r="B611" s="85"/>
      <c r="C611" s="85"/>
      <c r="D611" s="75"/>
      <c r="E611" s="91"/>
      <c r="F611" s="12">
        <f t="shared" si="3"/>
        <v>0</v>
      </c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 ht="21.75" customHeight="1">
      <c r="A612" s="85"/>
      <c r="B612" s="85"/>
      <c r="C612" s="85"/>
      <c r="D612" s="75"/>
      <c r="E612" s="91"/>
      <c r="F612" s="12">
        <f t="shared" si="3"/>
        <v>0</v>
      </c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 ht="21.75" customHeight="1">
      <c r="A613" s="85"/>
      <c r="B613" s="85"/>
      <c r="C613" s="85"/>
      <c r="D613" s="75"/>
      <c r="E613" s="91"/>
      <c r="F613" s="12">
        <f t="shared" si="3"/>
        <v>0</v>
      </c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spans="1:21" ht="21.75" customHeight="1">
      <c r="A614" s="85"/>
      <c r="B614" s="85"/>
      <c r="C614" s="85"/>
      <c r="D614" s="75"/>
      <c r="E614" s="91"/>
      <c r="F614" s="12">
        <f t="shared" si="3"/>
        <v>0</v>
      </c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 ht="21.75" customHeight="1">
      <c r="A615" s="85"/>
      <c r="B615" s="85"/>
      <c r="C615" s="85"/>
      <c r="D615" s="75"/>
      <c r="E615" s="91"/>
      <c r="F615" s="12">
        <f t="shared" si="3"/>
        <v>0</v>
      </c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 ht="21.75" customHeight="1">
      <c r="A616" s="85"/>
      <c r="B616" s="85"/>
      <c r="C616" s="85"/>
      <c r="D616" s="75"/>
      <c r="E616" s="91"/>
      <c r="F616" s="12">
        <f t="shared" si="3"/>
        <v>0</v>
      </c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 ht="21.75" customHeight="1">
      <c r="A617" s="85"/>
      <c r="B617" s="85"/>
      <c r="C617" s="85"/>
      <c r="D617" s="75"/>
      <c r="E617" s="91"/>
      <c r="F617" s="12">
        <f t="shared" si="3"/>
        <v>0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 ht="21.75" customHeight="1">
      <c r="A618" s="85"/>
      <c r="B618" s="85"/>
      <c r="C618" s="85"/>
      <c r="D618" s="75"/>
      <c r="E618" s="91"/>
      <c r="F618" s="12">
        <f t="shared" si="3"/>
        <v>0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 ht="21.75" customHeight="1">
      <c r="A619" s="85"/>
      <c r="B619" s="85"/>
      <c r="C619" s="85"/>
      <c r="D619" s="75"/>
      <c r="E619" s="91"/>
      <c r="F619" s="12">
        <f t="shared" si="3"/>
        <v>0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 ht="21.75" customHeight="1">
      <c r="A620" s="85"/>
      <c r="B620" s="85"/>
      <c r="C620" s="85"/>
      <c r="D620" s="75"/>
      <c r="E620" s="91"/>
      <c r="F620" s="12">
        <f t="shared" si="3"/>
        <v>0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 ht="21.75" customHeight="1">
      <c r="A621" s="85"/>
      <c r="B621" s="85"/>
      <c r="C621" s="85"/>
      <c r="D621" s="75"/>
      <c r="E621" s="91"/>
      <c r="F621" s="12">
        <f t="shared" si="3"/>
        <v>0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 ht="21.75" customHeight="1">
      <c r="A622" s="85"/>
      <c r="B622" s="85"/>
      <c r="C622" s="85"/>
      <c r="D622" s="75"/>
      <c r="E622" s="91"/>
      <c r="F622" s="12">
        <f t="shared" si="3"/>
        <v>0</v>
      </c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 ht="21.75" customHeight="1">
      <c r="A623" s="85"/>
      <c r="B623" s="85"/>
      <c r="C623" s="85"/>
      <c r="D623" s="75"/>
      <c r="E623" s="91"/>
      <c r="F623" s="12">
        <f t="shared" si="3"/>
        <v>0</v>
      </c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 ht="21.75" customHeight="1">
      <c r="A624" s="85"/>
      <c r="B624" s="85"/>
      <c r="C624" s="85"/>
      <c r="D624" s="75"/>
      <c r="E624" s="91"/>
      <c r="F624" s="12">
        <f t="shared" si="3"/>
        <v>0</v>
      </c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 ht="21.75" customHeight="1">
      <c r="A625" s="85"/>
      <c r="B625" s="85"/>
      <c r="C625" s="85"/>
      <c r="D625" s="75"/>
      <c r="E625" s="91"/>
      <c r="F625" s="12">
        <f t="shared" si="3"/>
        <v>0</v>
      </c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 ht="21.75" customHeight="1">
      <c r="A626" s="85"/>
      <c r="B626" s="85"/>
      <c r="C626" s="85"/>
      <c r="D626" s="75"/>
      <c r="E626" s="91"/>
      <c r="F626" s="12">
        <f t="shared" si="3"/>
        <v>0</v>
      </c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 ht="21.75" customHeight="1">
      <c r="A627" s="85"/>
      <c r="B627" s="85"/>
      <c r="C627" s="85"/>
      <c r="D627" s="75"/>
      <c r="E627" s="91"/>
      <c r="F627" s="12">
        <f t="shared" si="3"/>
        <v>0</v>
      </c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 ht="21.75" customHeight="1">
      <c r="A628" s="85"/>
      <c r="B628" s="85"/>
      <c r="C628" s="85"/>
      <c r="D628" s="75"/>
      <c r="E628" s="91"/>
      <c r="F628" s="12">
        <f t="shared" si="3"/>
        <v>0</v>
      </c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 ht="21.75" customHeight="1">
      <c r="A629" s="85"/>
      <c r="B629" s="85"/>
      <c r="C629" s="85"/>
      <c r="D629" s="75"/>
      <c r="E629" s="91"/>
      <c r="F629" s="12">
        <f t="shared" si="3"/>
        <v>0</v>
      </c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 ht="21.75" customHeight="1">
      <c r="A630" s="85"/>
      <c r="B630" s="85"/>
      <c r="C630" s="85"/>
      <c r="D630" s="75"/>
      <c r="E630" s="91"/>
      <c r="F630" s="12">
        <f t="shared" si="3"/>
        <v>0</v>
      </c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 ht="21.75" customHeight="1">
      <c r="A631" s="85"/>
      <c r="B631" s="85"/>
      <c r="C631" s="85"/>
      <c r="D631" s="75"/>
      <c r="E631" s="91"/>
      <c r="F631" s="12">
        <f t="shared" si="3"/>
        <v>0</v>
      </c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 ht="21.75" customHeight="1">
      <c r="A632" s="85"/>
      <c r="B632" s="85"/>
      <c r="C632" s="85"/>
      <c r="D632" s="75"/>
      <c r="E632" s="91"/>
      <c r="F632" s="12">
        <f t="shared" si="3"/>
        <v>0</v>
      </c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 ht="21.75" customHeight="1">
      <c r="A633" s="85"/>
      <c r="B633" s="85"/>
      <c r="C633" s="85"/>
      <c r="D633" s="75"/>
      <c r="E633" s="91"/>
      <c r="F633" s="12">
        <f t="shared" si="3"/>
        <v>0</v>
      </c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 ht="21.75" customHeight="1">
      <c r="A634" s="85"/>
      <c r="B634" s="85"/>
      <c r="C634" s="85"/>
      <c r="D634" s="75"/>
      <c r="E634" s="91"/>
      <c r="F634" s="12">
        <f t="shared" si="3"/>
        <v>0</v>
      </c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 ht="21.75" customHeight="1">
      <c r="A635" s="85"/>
      <c r="B635" s="85"/>
      <c r="C635" s="85"/>
      <c r="D635" s="75"/>
      <c r="E635" s="91"/>
      <c r="F635" s="12">
        <f t="shared" si="3"/>
        <v>0</v>
      </c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 ht="21.75" customHeight="1">
      <c r="A636" s="85"/>
      <c r="B636" s="85"/>
      <c r="C636" s="85"/>
      <c r="D636" s="75"/>
      <c r="E636" s="91"/>
      <c r="F636" s="12">
        <f t="shared" si="3"/>
        <v>0</v>
      </c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 ht="21.75" customHeight="1">
      <c r="A637" s="85"/>
      <c r="B637" s="85"/>
      <c r="C637" s="85"/>
      <c r="D637" s="75"/>
      <c r="E637" s="91"/>
      <c r="F637" s="12">
        <f t="shared" si="3"/>
        <v>0</v>
      </c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 ht="21.75" customHeight="1">
      <c r="A638" s="85"/>
      <c r="B638" s="85"/>
      <c r="C638" s="85"/>
      <c r="D638" s="75"/>
      <c r="E638" s="91"/>
      <c r="F638" s="12">
        <f t="shared" si="3"/>
        <v>0</v>
      </c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 ht="21.75" customHeight="1">
      <c r="A639" s="85"/>
      <c r="B639" s="85"/>
      <c r="C639" s="85"/>
      <c r="D639" s="75"/>
      <c r="E639" s="91"/>
      <c r="F639" s="12">
        <f t="shared" si="3"/>
        <v>0</v>
      </c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 ht="21.75" customHeight="1">
      <c r="A640" s="85"/>
      <c r="B640" s="85"/>
      <c r="C640" s="85"/>
      <c r="D640" s="75"/>
      <c r="E640" s="91"/>
      <c r="F640" s="12">
        <f t="shared" si="3"/>
        <v>0</v>
      </c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 ht="21.75" customHeight="1">
      <c r="A641" s="85"/>
      <c r="B641" s="85"/>
      <c r="C641" s="85"/>
      <c r="D641" s="75"/>
      <c r="E641" s="91"/>
      <c r="F641" s="12">
        <f t="shared" si="3"/>
        <v>0</v>
      </c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 ht="21.75" customHeight="1">
      <c r="A642" s="85"/>
      <c r="B642" s="85"/>
      <c r="C642" s="85"/>
      <c r="D642" s="75"/>
      <c r="E642" s="91"/>
      <c r="F642" s="12">
        <f t="shared" si="3"/>
        <v>0</v>
      </c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 ht="21.75" customHeight="1">
      <c r="A643" s="85"/>
      <c r="B643" s="85"/>
      <c r="C643" s="85"/>
      <c r="D643" s="75"/>
      <c r="E643" s="91"/>
      <c r="F643" s="12">
        <f t="shared" si="3"/>
        <v>0</v>
      </c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 ht="21.75" customHeight="1">
      <c r="A644" s="85"/>
      <c r="B644" s="85"/>
      <c r="C644" s="85"/>
      <c r="D644" s="75"/>
      <c r="E644" s="91"/>
      <c r="F644" s="12">
        <f t="shared" si="3"/>
        <v>0</v>
      </c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 ht="21.75" customHeight="1">
      <c r="A645" s="85"/>
      <c r="B645" s="85"/>
      <c r="C645" s="85"/>
      <c r="D645" s="75"/>
      <c r="E645" s="91"/>
      <c r="F645" s="12">
        <f t="shared" si="3"/>
        <v>0</v>
      </c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 ht="21.75" customHeight="1">
      <c r="A646" s="85"/>
      <c r="B646" s="85"/>
      <c r="C646" s="85"/>
      <c r="D646" s="75"/>
      <c r="E646" s="91"/>
      <c r="F646" s="12">
        <f t="shared" si="3"/>
        <v>0</v>
      </c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 ht="21.75" customHeight="1">
      <c r="A647" s="85"/>
      <c r="B647" s="85"/>
      <c r="C647" s="85"/>
      <c r="D647" s="75"/>
      <c r="E647" s="91"/>
      <c r="F647" s="12">
        <f t="shared" si="3"/>
        <v>0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 ht="21.75" customHeight="1">
      <c r="A648" s="85"/>
      <c r="B648" s="85"/>
      <c r="C648" s="85"/>
      <c r="D648" s="75"/>
      <c r="E648" s="91"/>
      <c r="F648" s="12">
        <f t="shared" si="3"/>
        <v>0</v>
      </c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 ht="21.75" customHeight="1">
      <c r="A649" s="85"/>
      <c r="B649" s="85"/>
      <c r="C649" s="85"/>
      <c r="D649" s="75"/>
      <c r="E649" s="91"/>
      <c r="F649" s="12">
        <f t="shared" si="3"/>
        <v>0</v>
      </c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 ht="21.75" customHeight="1">
      <c r="A650" s="85"/>
      <c r="B650" s="85"/>
      <c r="C650" s="85"/>
      <c r="D650" s="75"/>
      <c r="E650" s="91"/>
      <c r="F650" s="12">
        <f t="shared" si="3"/>
        <v>0</v>
      </c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 ht="21.75" customHeight="1">
      <c r="A651" s="85"/>
      <c r="B651" s="85"/>
      <c r="C651" s="85"/>
      <c r="D651" s="75"/>
      <c r="E651" s="91"/>
      <c r="F651" s="12">
        <f t="shared" si="3"/>
        <v>0</v>
      </c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 ht="21.75" customHeight="1">
      <c r="A652" s="85"/>
      <c r="B652" s="85"/>
      <c r="C652" s="85"/>
      <c r="D652" s="75"/>
      <c r="E652" s="91"/>
      <c r="F652" s="12">
        <f t="shared" si="3"/>
        <v>0</v>
      </c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 ht="21.75" customHeight="1">
      <c r="A653" s="85"/>
      <c r="B653" s="85"/>
      <c r="C653" s="85"/>
      <c r="D653" s="75"/>
      <c r="E653" s="91"/>
      <c r="F653" s="12">
        <f t="shared" si="3"/>
        <v>0</v>
      </c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 ht="21.75" customHeight="1">
      <c r="A654" s="85"/>
      <c r="B654" s="85"/>
      <c r="C654" s="85"/>
      <c r="D654" s="75"/>
      <c r="E654" s="91"/>
      <c r="F654" s="12">
        <f t="shared" si="3"/>
        <v>0</v>
      </c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 ht="21.75" customHeight="1">
      <c r="A655" s="85"/>
      <c r="B655" s="85"/>
      <c r="C655" s="85"/>
      <c r="D655" s="75"/>
      <c r="E655" s="91"/>
      <c r="F655" s="12">
        <f t="shared" si="3"/>
        <v>0</v>
      </c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 ht="21.75" customHeight="1">
      <c r="A656" s="85"/>
      <c r="B656" s="85"/>
      <c r="C656" s="85"/>
      <c r="D656" s="75"/>
      <c r="E656" s="91"/>
      <c r="F656" s="12">
        <f t="shared" si="3"/>
        <v>0</v>
      </c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 ht="21.75" customHeight="1">
      <c r="A657" s="85"/>
      <c r="B657" s="85"/>
      <c r="C657" s="85"/>
      <c r="D657" s="75"/>
      <c r="E657" s="91"/>
      <c r="F657" s="12">
        <f t="shared" si="3"/>
        <v>0</v>
      </c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 ht="21.75" customHeight="1">
      <c r="A658" s="85"/>
      <c r="B658" s="85"/>
      <c r="C658" s="85"/>
      <c r="D658" s="75"/>
      <c r="E658" s="91"/>
      <c r="F658" s="12">
        <f t="shared" si="3"/>
        <v>0</v>
      </c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 ht="21.75" customHeight="1">
      <c r="A659" s="85"/>
      <c r="B659" s="85"/>
      <c r="C659" s="85"/>
      <c r="D659" s="75"/>
      <c r="E659" s="91"/>
      <c r="F659" s="12">
        <f t="shared" si="3"/>
        <v>0</v>
      </c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 ht="21.75" customHeight="1">
      <c r="A660" s="85"/>
      <c r="B660" s="85"/>
      <c r="C660" s="85"/>
      <c r="D660" s="75"/>
      <c r="E660" s="91"/>
      <c r="F660" s="12">
        <f t="shared" si="3"/>
        <v>0</v>
      </c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 ht="21.75" customHeight="1">
      <c r="A661" s="85"/>
      <c r="B661" s="85"/>
      <c r="C661" s="85"/>
      <c r="D661" s="75"/>
      <c r="E661" s="91"/>
      <c r="F661" s="12">
        <f t="shared" si="3"/>
        <v>0</v>
      </c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 ht="21.75" customHeight="1">
      <c r="A662" s="85"/>
      <c r="B662" s="85"/>
      <c r="C662" s="85"/>
      <c r="D662" s="75"/>
      <c r="E662" s="91"/>
      <c r="F662" s="12">
        <f t="shared" si="3"/>
        <v>0</v>
      </c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 ht="21.75" customHeight="1">
      <c r="A663" s="85"/>
      <c r="B663" s="85"/>
      <c r="C663" s="85"/>
      <c r="D663" s="75"/>
      <c r="E663" s="91"/>
      <c r="F663" s="12">
        <f t="shared" si="3"/>
        <v>0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 ht="21.75" customHeight="1">
      <c r="A664" s="85"/>
      <c r="B664" s="85"/>
      <c r="C664" s="85"/>
      <c r="D664" s="75"/>
      <c r="E664" s="91"/>
      <c r="F664" s="12">
        <f t="shared" si="3"/>
        <v>0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 ht="21.75" customHeight="1">
      <c r="A665" s="85"/>
      <c r="B665" s="85"/>
      <c r="C665" s="85"/>
      <c r="D665" s="75"/>
      <c r="E665" s="91"/>
      <c r="F665" s="12">
        <f t="shared" si="3"/>
        <v>0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 ht="21.75" customHeight="1">
      <c r="A666" s="85"/>
      <c r="B666" s="85"/>
      <c r="C666" s="85"/>
      <c r="D666" s="75"/>
      <c r="E666" s="91"/>
      <c r="F666" s="12">
        <f t="shared" si="3"/>
        <v>0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 ht="21.75" customHeight="1">
      <c r="A667" s="85"/>
      <c r="B667" s="85"/>
      <c r="C667" s="85"/>
      <c r="D667" s="75"/>
      <c r="E667" s="91"/>
      <c r="F667" s="12">
        <f t="shared" si="3"/>
        <v>0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 ht="21.75" customHeight="1">
      <c r="A668" s="85"/>
      <c r="B668" s="85"/>
      <c r="C668" s="85"/>
      <c r="D668" s="75"/>
      <c r="E668" s="91"/>
      <c r="F668" s="12">
        <f t="shared" si="3"/>
        <v>0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 ht="21.75" customHeight="1">
      <c r="A669" s="85"/>
      <c r="B669" s="85"/>
      <c r="C669" s="85"/>
      <c r="D669" s="75"/>
      <c r="E669" s="91"/>
      <c r="F669" s="12">
        <f t="shared" si="3"/>
        <v>0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 ht="21.75" customHeight="1">
      <c r="A670" s="85"/>
      <c r="B670" s="85"/>
      <c r="C670" s="85"/>
      <c r="D670" s="75"/>
      <c r="E670" s="91"/>
      <c r="F670" s="12">
        <f t="shared" si="3"/>
        <v>0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 ht="21.75" customHeight="1">
      <c r="A671" s="85"/>
      <c r="B671" s="85"/>
      <c r="C671" s="85"/>
      <c r="D671" s="75"/>
      <c r="E671" s="91"/>
      <c r="F671" s="12">
        <f t="shared" si="3"/>
        <v>0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 ht="21.75" customHeight="1">
      <c r="A672" s="85"/>
      <c r="B672" s="85"/>
      <c r="C672" s="85"/>
      <c r="D672" s="75"/>
      <c r="E672" s="91"/>
      <c r="F672" s="12">
        <f t="shared" si="3"/>
        <v>0</v>
      </c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 ht="21.75" customHeight="1">
      <c r="A673" s="85"/>
      <c r="B673" s="85"/>
      <c r="C673" s="85"/>
      <c r="D673" s="75"/>
      <c r="E673" s="91"/>
      <c r="F673" s="12">
        <f t="shared" si="3"/>
        <v>0</v>
      </c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 ht="21.75" customHeight="1">
      <c r="A674" s="85"/>
      <c r="B674" s="85"/>
      <c r="C674" s="85"/>
      <c r="D674" s="75"/>
      <c r="E674" s="91"/>
      <c r="F674" s="12">
        <f t="shared" si="3"/>
        <v>0</v>
      </c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 ht="21.75" customHeight="1">
      <c r="A675" s="85"/>
      <c r="B675" s="85"/>
      <c r="C675" s="85"/>
      <c r="D675" s="75"/>
      <c r="E675" s="91"/>
      <c r="F675" s="12">
        <f t="shared" si="3"/>
        <v>0</v>
      </c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 ht="21.75" customHeight="1">
      <c r="A676" s="85"/>
      <c r="B676" s="85"/>
      <c r="C676" s="85"/>
      <c r="D676" s="75"/>
      <c r="E676" s="91"/>
      <c r="F676" s="12">
        <f t="shared" si="3"/>
        <v>0</v>
      </c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 ht="21.75" customHeight="1">
      <c r="A677" s="85"/>
      <c r="B677" s="85"/>
      <c r="C677" s="85"/>
      <c r="D677" s="75"/>
      <c r="E677" s="91"/>
      <c r="F677" s="12">
        <f t="shared" si="3"/>
        <v>0</v>
      </c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 ht="21.75" customHeight="1">
      <c r="A678" s="85"/>
      <c r="B678" s="85"/>
      <c r="C678" s="85"/>
      <c r="D678" s="75"/>
      <c r="E678" s="91"/>
      <c r="F678" s="12">
        <f t="shared" si="3"/>
        <v>0</v>
      </c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 ht="21.75" customHeight="1">
      <c r="A679" s="85"/>
      <c r="B679" s="85"/>
      <c r="C679" s="85"/>
      <c r="D679" s="75"/>
      <c r="E679" s="91"/>
      <c r="F679" s="12">
        <f t="shared" si="3"/>
        <v>0</v>
      </c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 ht="21.75" customHeight="1">
      <c r="A680" s="85"/>
      <c r="B680" s="85"/>
      <c r="C680" s="85"/>
      <c r="D680" s="75"/>
      <c r="E680" s="91"/>
      <c r="F680" s="12">
        <f t="shared" si="3"/>
        <v>0</v>
      </c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 ht="21.75" customHeight="1">
      <c r="A681" s="85"/>
      <c r="B681" s="85"/>
      <c r="C681" s="85"/>
      <c r="D681" s="75"/>
      <c r="E681" s="91"/>
      <c r="F681" s="12">
        <f t="shared" si="3"/>
        <v>0</v>
      </c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 ht="21.75" customHeight="1">
      <c r="A682" s="85"/>
      <c r="B682" s="85"/>
      <c r="C682" s="85"/>
      <c r="D682" s="75"/>
      <c r="E682" s="91"/>
      <c r="F682" s="12">
        <f t="shared" si="3"/>
        <v>0</v>
      </c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 ht="21.75" customHeight="1">
      <c r="A683" s="85"/>
      <c r="B683" s="85"/>
      <c r="C683" s="85"/>
      <c r="D683" s="75"/>
      <c r="E683" s="91"/>
      <c r="F683" s="12">
        <f t="shared" si="3"/>
        <v>0</v>
      </c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 ht="21.75" customHeight="1">
      <c r="A684" s="85"/>
      <c r="B684" s="85"/>
      <c r="C684" s="85"/>
      <c r="D684" s="75"/>
      <c r="E684" s="91"/>
      <c r="F684" s="12">
        <f t="shared" si="3"/>
        <v>0</v>
      </c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 ht="21.75" customHeight="1">
      <c r="A685" s="85"/>
      <c r="B685" s="85"/>
      <c r="C685" s="85"/>
      <c r="D685" s="75"/>
      <c r="E685" s="91"/>
      <c r="F685" s="12">
        <f t="shared" si="3"/>
        <v>0</v>
      </c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 ht="21.75" customHeight="1">
      <c r="A686" s="85"/>
      <c r="B686" s="85"/>
      <c r="C686" s="85"/>
      <c r="D686" s="75"/>
      <c r="E686" s="91"/>
      <c r="F686" s="12">
        <f t="shared" si="3"/>
        <v>0</v>
      </c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 ht="21.75" customHeight="1">
      <c r="A687" s="85"/>
      <c r="B687" s="85"/>
      <c r="C687" s="85"/>
      <c r="D687" s="75"/>
      <c r="E687" s="91"/>
      <c r="F687" s="12">
        <f t="shared" si="3"/>
        <v>0</v>
      </c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 ht="21.75" customHeight="1">
      <c r="A688" s="85"/>
      <c r="B688" s="85"/>
      <c r="C688" s="85"/>
      <c r="D688" s="75"/>
      <c r="E688" s="91"/>
      <c r="F688" s="12">
        <f t="shared" si="3"/>
        <v>0</v>
      </c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 ht="21.75" customHeight="1">
      <c r="A689" s="85"/>
      <c r="B689" s="85"/>
      <c r="C689" s="85"/>
      <c r="D689" s="75"/>
      <c r="E689" s="91"/>
      <c r="F689" s="12">
        <f t="shared" si="3"/>
        <v>0</v>
      </c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 ht="21.75" customHeight="1">
      <c r="A690" s="85"/>
      <c r="B690" s="85"/>
      <c r="C690" s="85"/>
      <c r="D690" s="75"/>
      <c r="E690" s="91"/>
      <c r="F690" s="12">
        <f t="shared" si="3"/>
        <v>0</v>
      </c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 ht="21.75" customHeight="1">
      <c r="A691" s="85"/>
      <c r="B691" s="85"/>
      <c r="C691" s="85"/>
      <c r="D691" s="75"/>
      <c r="E691" s="91"/>
      <c r="F691" s="12">
        <f t="shared" si="3"/>
        <v>0</v>
      </c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 ht="21.75" customHeight="1">
      <c r="A692" s="85"/>
      <c r="B692" s="85"/>
      <c r="C692" s="85"/>
      <c r="D692" s="75"/>
      <c r="E692" s="91"/>
      <c r="F692" s="12">
        <f t="shared" si="3"/>
        <v>0</v>
      </c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 ht="21.75" customHeight="1">
      <c r="A693" s="85"/>
      <c r="B693" s="85"/>
      <c r="C693" s="85"/>
      <c r="D693" s="75"/>
      <c r="E693" s="91"/>
      <c r="F693" s="12">
        <f t="shared" si="3"/>
        <v>0</v>
      </c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 ht="21.75" customHeight="1">
      <c r="A694" s="85"/>
      <c r="B694" s="85"/>
      <c r="C694" s="85"/>
      <c r="D694" s="75"/>
      <c r="E694" s="91"/>
      <c r="F694" s="12">
        <f t="shared" si="3"/>
        <v>0</v>
      </c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 ht="21.75" customHeight="1">
      <c r="A695" s="85"/>
      <c r="B695" s="85"/>
      <c r="C695" s="85"/>
      <c r="D695" s="75"/>
      <c r="E695" s="91"/>
      <c r="F695" s="12">
        <f t="shared" si="3"/>
        <v>0</v>
      </c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 ht="21.75" customHeight="1">
      <c r="A696" s="85"/>
      <c r="B696" s="85"/>
      <c r="C696" s="85"/>
      <c r="D696" s="75"/>
      <c r="E696" s="91"/>
      <c r="F696" s="12">
        <f t="shared" si="3"/>
        <v>0</v>
      </c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 ht="21.75" customHeight="1">
      <c r="A697" s="85"/>
      <c r="B697" s="85"/>
      <c r="C697" s="85"/>
      <c r="D697" s="75"/>
      <c r="E697" s="91"/>
      <c r="F697" s="12">
        <f t="shared" si="3"/>
        <v>0</v>
      </c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spans="1:21" ht="21.75" customHeight="1">
      <c r="A698" s="85"/>
      <c r="B698" s="85"/>
      <c r="C698" s="85"/>
      <c r="D698" s="75"/>
      <c r="E698" s="91"/>
      <c r="F698" s="12">
        <f t="shared" si="3"/>
        <v>0</v>
      </c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spans="1:21" ht="21.75" customHeight="1">
      <c r="A699" s="85"/>
      <c r="B699" s="85"/>
      <c r="C699" s="85"/>
      <c r="D699" s="75"/>
      <c r="E699" s="91"/>
      <c r="F699" s="12">
        <f t="shared" si="3"/>
        <v>0</v>
      </c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spans="1:21" ht="21.75" customHeight="1">
      <c r="A700" s="85"/>
      <c r="B700" s="85"/>
      <c r="C700" s="85"/>
      <c r="D700" s="75"/>
      <c r="E700" s="91"/>
      <c r="F700" s="12">
        <f t="shared" si="3"/>
        <v>0</v>
      </c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spans="1:21" ht="21.75" customHeight="1">
      <c r="A701" s="85"/>
      <c r="B701" s="85"/>
      <c r="C701" s="85"/>
      <c r="D701" s="75"/>
      <c r="E701" s="91"/>
      <c r="F701" s="12">
        <f t="shared" si="3"/>
        <v>0</v>
      </c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spans="1:21" ht="21.75" customHeight="1">
      <c r="A702" s="85"/>
      <c r="B702" s="85"/>
      <c r="C702" s="85"/>
      <c r="D702" s="75"/>
      <c r="E702" s="91"/>
      <c r="F702" s="12">
        <f t="shared" si="3"/>
        <v>0</v>
      </c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spans="1:21" ht="21.75" customHeight="1">
      <c r="A703" s="85"/>
      <c r="B703" s="85"/>
      <c r="C703" s="85"/>
      <c r="D703" s="75"/>
      <c r="E703" s="91"/>
      <c r="F703" s="12">
        <f t="shared" si="3"/>
        <v>0</v>
      </c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spans="1:21" ht="21.75" customHeight="1">
      <c r="A704" s="85"/>
      <c r="B704" s="85"/>
      <c r="C704" s="85"/>
      <c r="D704" s="75"/>
      <c r="E704" s="91"/>
      <c r="F704" s="12">
        <f t="shared" si="3"/>
        <v>0</v>
      </c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spans="1:21" ht="21.75" customHeight="1">
      <c r="A705" s="85"/>
      <c r="B705" s="85"/>
      <c r="C705" s="85"/>
      <c r="D705" s="75"/>
      <c r="E705" s="91"/>
      <c r="F705" s="12">
        <f t="shared" si="3"/>
        <v>0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spans="1:21" ht="21.75" customHeight="1">
      <c r="A706" s="85"/>
      <c r="B706" s="85"/>
      <c r="C706" s="85"/>
      <c r="D706" s="75"/>
      <c r="E706" s="91"/>
      <c r="F706" s="12">
        <f t="shared" si="3"/>
        <v>0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spans="1:21" ht="21.75" customHeight="1">
      <c r="A707" s="85"/>
      <c r="B707" s="85"/>
      <c r="C707" s="85"/>
      <c r="D707" s="75"/>
      <c r="E707" s="91"/>
      <c r="F707" s="12">
        <f t="shared" si="3"/>
        <v>0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spans="1:21" ht="21.75" customHeight="1">
      <c r="A708" s="85"/>
      <c r="B708" s="85"/>
      <c r="C708" s="85"/>
      <c r="D708" s="75"/>
      <c r="E708" s="91"/>
      <c r="F708" s="12">
        <f t="shared" si="3"/>
        <v>0</v>
      </c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spans="1:21" ht="21.75" customHeight="1">
      <c r="A709" s="85"/>
      <c r="B709" s="85"/>
      <c r="C709" s="85"/>
      <c r="D709" s="75"/>
      <c r="E709" s="91"/>
      <c r="F709" s="12">
        <f t="shared" si="3"/>
        <v>0</v>
      </c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spans="1:21" ht="21.75" customHeight="1">
      <c r="A710" s="85"/>
      <c r="B710" s="85"/>
      <c r="C710" s="85"/>
      <c r="D710" s="75"/>
      <c r="E710" s="91"/>
      <c r="F710" s="12">
        <f t="shared" si="3"/>
        <v>0</v>
      </c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spans="1:21" ht="21.75" customHeight="1">
      <c r="A711" s="85"/>
      <c r="B711" s="85"/>
      <c r="C711" s="85"/>
      <c r="D711" s="75"/>
      <c r="E711" s="91"/>
      <c r="F711" s="12">
        <f t="shared" si="3"/>
        <v>0</v>
      </c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spans="1:21" ht="21.75" customHeight="1">
      <c r="A712" s="85"/>
      <c r="B712" s="85"/>
      <c r="C712" s="85"/>
      <c r="D712" s="75"/>
      <c r="E712" s="91"/>
      <c r="F712" s="12">
        <f t="shared" si="3"/>
        <v>0</v>
      </c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spans="1:21" ht="21.75" customHeight="1">
      <c r="A713" s="85"/>
      <c r="B713" s="85"/>
      <c r="C713" s="85"/>
      <c r="D713" s="75"/>
      <c r="E713" s="91"/>
      <c r="F713" s="12">
        <f t="shared" si="3"/>
        <v>0</v>
      </c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spans="1:21" ht="21.75" customHeight="1">
      <c r="A714" s="85"/>
      <c r="B714" s="85"/>
      <c r="C714" s="85"/>
      <c r="D714" s="75"/>
      <c r="E714" s="91"/>
      <c r="F714" s="12">
        <f t="shared" si="3"/>
        <v>0</v>
      </c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spans="1:21" ht="21.75" customHeight="1">
      <c r="A715" s="85"/>
      <c r="B715" s="85"/>
      <c r="C715" s="85"/>
      <c r="D715" s="75"/>
      <c r="E715" s="91"/>
      <c r="F715" s="12">
        <f t="shared" si="3"/>
        <v>0</v>
      </c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spans="1:21" ht="21.75" customHeight="1">
      <c r="A716" s="85"/>
      <c r="B716" s="85"/>
      <c r="C716" s="85"/>
      <c r="D716" s="75"/>
      <c r="E716" s="91"/>
      <c r="F716" s="12">
        <f t="shared" si="3"/>
        <v>0</v>
      </c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spans="1:21" ht="21.75" customHeight="1">
      <c r="A717" s="85"/>
      <c r="B717" s="85"/>
      <c r="C717" s="85"/>
      <c r="D717" s="75"/>
      <c r="E717" s="91"/>
      <c r="F717" s="12">
        <f t="shared" si="3"/>
        <v>0</v>
      </c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spans="1:21" ht="21.75" customHeight="1">
      <c r="A718" s="85"/>
      <c r="B718" s="85"/>
      <c r="C718" s="85"/>
      <c r="D718" s="75"/>
      <c r="E718" s="91"/>
      <c r="F718" s="12">
        <f t="shared" si="3"/>
        <v>0</v>
      </c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spans="1:21" ht="21.75" customHeight="1">
      <c r="A719" s="85"/>
      <c r="B719" s="85"/>
      <c r="C719" s="85"/>
      <c r="D719" s="75"/>
      <c r="E719" s="91"/>
      <c r="F719" s="12">
        <f t="shared" si="3"/>
        <v>0</v>
      </c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spans="1:21" ht="21.75" customHeight="1">
      <c r="A720" s="85"/>
      <c r="B720" s="85"/>
      <c r="C720" s="85"/>
      <c r="D720" s="75"/>
      <c r="E720" s="91"/>
      <c r="F720" s="12">
        <f t="shared" si="3"/>
        <v>0</v>
      </c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spans="1:21" ht="21.75" customHeight="1">
      <c r="A721" s="85"/>
      <c r="B721" s="85"/>
      <c r="C721" s="85"/>
      <c r="D721" s="75"/>
      <c r="E721" s="91"/>
      <c r="F721" s="12">
        <f t="shared" si="3"/>
        <v>0</v>
      </c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spans="1:21" ht="21.75" customHeight="1">
      <c r="A722" s="85"/>
      <c r="B722" s="85"/>
      <c r="C722" s="85"/>
      <c r="D722" s="75"/>
      <c r="E722" s="91"/>
      <c r="F722" s="12">
        <f t="shared" si="3"/>
        <v>0</v>
      </c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spans="1:21" ht="21.75" customHeight="1">
      <c r="A723" s="85"/>
      <c r="B723" s="85"/>
      <c r="C723" s="85"/>
      <c r="D723" s="75"/>
      <c r="E723" s="91"/>
      <c r="F723" s="12">
        <f t="shared" si="3"/>
        <v>0</v>
      </c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spans="1:21" ht="21.75" customHeight="1">
      <c r="A724" s="85"/>
      <c r="B724" s="85"/>
      <c r="C724" s="85"/>
      <c r="D724" s="75"/>
      <c r="E724" s="91"/>
      <c r="F724" s="12">
        <f t="shared" si="3"/>
        <v>0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spans="1:21" ht="21.75" customHeight="1">
      <c r="A725" s="85"/>
      <c r="B725" s="85"/>
      <c r="C725" s="85"/>
      <c r="D725" s="75"/>
      <c r="E725" s="91"/>
      <c r="F725" s="12">
        <f t="shared" si="3"/>
        <v>0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spans="1:21" ht="21.75" customHeight="1">
      <c r="A726" s="85"/>
      <c r="B726" s="85"/>
      <c r="C726" s="85"/>
      <c r="D726" s="75"/>
      <c r="E726" s="91"/>
      <c r="F726" s="12">
        <f t="shared" si="3"/>
        <v>0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spans="1:21" ht="21.75" customHeight="1">
      <c r="A727" s="85"/>
      <c r="B727" s="85"/>
      <c r="C727" s="85"/>
      <c r="D727" s="75"/>
      <c r="E727" s="91"/>
      <c r="F727" s="12">
        <f t="shared" si="3"/>
        <v>0</v>
      </c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spans="1:21" ht="21.75" customHeight="1">
      <c r="A728" s="85"/>
      <c r="B728" s="85"/>
      <c r="C728" s="85"/>
      <c r="D728" s="75"/>
      <c r="E728" s="91"/>
      <c r="F728" s="12">
        <f t="shared" si="3"/>
        <v>0</v>
      </c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spans="1:21" ht="21.75" customHeight="1">
      <c r="A729" s="85"/>
      <c r="B729" s="85"/>
      <c r="C729" s="85"/>
      <c r="D729" s="75"/>
      <c r="E729" s="91"/>
      <c r="F729" s="12">
        <f t="shared" si="3"/>
        <v>0</v>
      </c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spans="1:21" ht="21.75" customHeight="1">
      <c r="A730" s="85"/>
      <c r="B730" s="85"/>
      <c r="C730" s="85"/>
      <c r="D730" s="75"/>
      <c r="E730" s="91"/>
      <c r="F730" s="12">
        <f t="shared" si="3"/>
        <v>0</v>
      </c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spans="1:21" ht="21.75" customHeight="1">
      <c r="A731" s="85"/>
      <c r="B731" s="85"/>
      <c r="C731" s="85"/>
      <c r="D731" s="75"/>
      <c r="E731" s="91"/>
      <c r="F731" s="12">
        <f t="shared" si="3"/>
        <v>0</v>
      </c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spans="1:21" ht="21.75" customHeight="1">
      <c r="A732" s="85"/>
      <c r="B732" s="85"/>
      <c r="C732" s="85"/>
      <c r="D732" s="75"/>
      <c r="E732" s="91"/>
      <c r="F732" s="12">
        <f t="shared" si="3"/>
        <v>0</v>
      </c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spans="1:21" ht="21.75" customHeight="1">
      <c r="A733" s="85"/>
      <c r="B733" s="85"/>
      <c r="C733" s="85"/>
      <c r="D733" s="75"/>
      <c r="E733" s="91"/>
      <c r="F733" s="12">
        <f t="shared" si="3"/>
        <v>0</v>
      </c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spans="1:21" ht="21.75" customHeight="1">
      <c r="A734" s="85"/>
      <c r="B734" s="85"/>
      <c r="C734" s="85"/>
      <c r="D734" s="75"/>
      <c r="E734" s="91"/>
      <c r="F734" s="12">
        <f t="shared" si="3"/>
        <v>0</v>
      </c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spans="1:21" ht="21.75" customHeight="1">
      <c r="A735" s="85"/>
      <c r="B735" s="85"/>
      <c r="C735" s="85"/>
      <c r="D735" s="75"/>
      <c r="E735" s="91"/>
      <c r="F735" s="12">
        <f t="shared" si="3"/>
        <v>0</v>
      </c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spans="1:21" ht="21.75" customHeight="1">
      <c r="A736" s="85"/>
      <c r="B736" s="85"/>
      <c r="C736" s="85"/>
      <c r="D736" s="75"/>
      <c r="E736" s="91"/>
      <c r="F736" s="12">
        <f t="shared" si="3"/>
        <v>0</v>
      </c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spans="1:21" ht="21.75" customHeight="1">
      <c r="A737" s="85"/>
      <c r="B737" s="85"/>
      <c r="C737" s="85"/>
      <c r="D737" s="75"/>
      <c r="E737" s="91"/>
      <c r="F737" s="12">
        <f t="shared" si="3"/>
        <v>0</v>
      </c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spans="1:21" ht="21.75" customHeight="1">
      <c r="A738" s="85"/>
      <c r="B738" s="85"/>
      <c r="C738" s="85"/>
      <c r="D738" s="75"/>
      <c r="E738" s="91"/>
      <c r="F738" s="12">
        <f t="shared" si="3"/>
        <v>0</v>
      </c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spans="1:21" ht="21.75" customHeight="1">
      <c r="A739" s="85"/>
      <c r="B739" s="85"/>
      <c r="C739" s="85"/>
      <c r="D739" s="75"/>
      <c r="E739" s="91"/>
      <c r="F739" s="12">
        <f t="shared" si="3"/>
        <v>0</v>
      </c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spans="1:21" ht="21.75" customHeight="1">
      <c r="A740" s="85"/>
      <c r="B740" s="85"/>
      <c r="C740" s="85"/>
      <c r="D740" s="75"/>
      <c r="E740" s="91"/>
      <c r="F740" s="12">
        <f t="shared" si="3"/>
        <v>0</v>
      </c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spans="1:21" ht="21.75" customHeight="1">
      <c r="A741" s="85"/>
      <c r="B741" s="85"/>
      <c r="C741" s="85"/>
      <c r="D741" s="75"/>
      <c r="E741" s="91"/>
      <c r="F741" s="12">
        <f t="shared" si="3"/>
        <v>0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spans="1:21" ht="21.75" customHeight="1">
      <c r="A742" s="85"/>
      <c r="B742" s="85"/>
      <c r="C742" s="85"/>
      <c r="D742" s="75"/>
      <c r="E742" s="91"/>
      <c r="F742" s="12">
        <f t="shared" si="3"/>
        <v>0</v>
      </c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spans="1:21" ht="21.75" customHeight="1">
      <c r="A743" s="85"/>
      <c r="B743" s="85"/>
      <c r="C743" s="85"/>
      <c r="D743" s="75"/>
      <c r="E743" s="91"/>
      <c r="F743" s="12">
        <f t="shared" si="3"/>
        <v>0</v>
      </c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spans="1:21" ht="21.75" customHeight="1">
      <c r="A744" s="85"/>
      <c r="B744" s="85"/>
      <c r="C744" s="85"/>
      <c r="D744" s="75"/>
      <c r="E744" s="91"/>
      <c r="F744" s="12">
        <f t="shared" si="3"/>
        <v>0</v>
      </c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spans="1:21" ht="21.75" customHeight="1">
      <c r="A745" s="85"/>
      <c r="B745" s="85"/>
      <c r="C745" s="85"/>
      <c r="D745" s="75"/>
      <c r="E745" s="91"/>
      <c r="F745" s="12">
        <f t="shared" si="3"/>
        <v>0</v>
      </c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spans="1:21" ht="21.75" customHeight="1">
      <c r="A746" s="85"/>
      <c r="B746" s="85"/>
      <c r="C746" s="85"/>
      <c r="D746" s="75"/>
      <c r="E746" s="91"/>
      <c r="F746" s="12">
        <f t="shared" si="3"/>
        <v>0</v>
      </c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spans="1:21" ht="21.75" customHeight="1">
      <c r="A747" s="85"/>
      <c r="B747" s="85"/>
      <c r="C747" s="85"/>
      <c r="D747" s="75"/>
      <c r="E747" s="91"/>
      <c r="F747" s="12">
        <f t="shared" si="3"/>
        <v>0</v>
      </c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spans="1:21" ht="21.75" customHeight="1">
      <c r="A748" s="85"/>
      <c r="B748" s="85"/>
      <c r="C748" s="85"/>
      <c r="D748" s="75"/>
      <c r="E748" s="91"/>
      <c r="F748" s="12">
        <f t="shared" si="3"/>
        <v>0</v>
      </c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spans="1:21" ht="21.75" customHeight="1">
      <c r="A749" s="85"/>
      <c r="B749" s="85"/>
      <c r="C749" s="85"/>
      <c r="D749" s="75"/>
      <c r="E749" s="91"/>
      <c r="F749" s="12">
        <f t="shared" si="3"/>
        <v>0</v>
      </c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spans="1:21" ht="21.75" customHeight="1">
      <c r="A750" s="85"/>
      <c r="B750" s="85"/>
      <c r="C750" s="85"/>
      <c r="D750" s="75"/>
      <c r="E750" s="91"/>
      <c r="F750" s="12">
        <f t="shared" si="3"/>
        <v>0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spans="1:21" ht="21.75" customHeight="1">
      <c r="A751" s="85"/>
      <c r="B751" s="85"/>
      <c r="C751" s="85"/>
      <c r="D751" s="75"/>
      <c r="E751" s="91"/>
      <c r="F751" s="12">
        <f t="shared" si="3"/>
        <v>0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spans="1:21" ht="21.75" customHeight="1">
      <c r="A752" s="85"/>
      <c r="B752" s="85"/>
      <c r="C752" s="85"/>
      <c r="D752" s="75"/>
      <c r="E752" s="91"/>
      <c r="F752" s="12">
        <f t="shared" si="3"/>
        <v>0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spans="1:21" ht="21.75" customHeight="1">
      <c r="A753" s="85"/>
      <c r="B753" s="85"/>
      <c r="C753" s="85"/>
      <c r="D753" s="75"/>
      <c r="E753" s="91"/>
      <c r="F753" s="12">
        <f t="shared" si="3"/>
        <v>0</v>
      </c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spans="1:21" ht="21.75" customHeight="1">
      <c r="A754" s="85"/>
      <c r="B754" s="85"/>
      <c r="C754" s="85"/>
      <c r="D754" s="75"/>
      <c r="E754" s="91"/>
      <c r="F754" s="12">
        <f t="shared" si="3"/>
        <v>0</v>
      </c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spans="1:21" ht="21.75" customHeight="1">
      <c r="A755" s="85"/>
      <c r="B755" s="85"/>
      <c r="C755" s="85"/>
      <c r="D755" s="75"/>
      <c r="E755" s="91"/>
      <c r="F755" s="12">
        <f t="shared" si="3"/>
        <v>0</v>
      </c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spans="1:21" ht="21.75" customHeight="1">
      <c r="A756" s="85"/>
      <c r="B756" s="85"/>
      <c r="C756" s="85"/>
      <c r="D756" s="75"/>
      <c r="E756" s="91"/>
      <c r="F756" s="12">
        <f t="shared" si="3"/>
        <v>0</v>
      </c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spans="1:21" ht="21.75" customHeight="1">
      <c r="A757" s="85"/>
      <c r="B757" s="85"/>
      <c r="C757" s="85"/>
      <c r="D757" s="75"/>
      <c r="E757" s="91"/>
      <c r="F757" s="12">
        <f t="shared" si="3"/>
        <v>0</v>
      </c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spans="1:21" ht="21.75" customHeight="1">
      <c r="A758" s="85"/>
      <c r="B758" s="85"/>
      <c r="C758" s="85"/>
      <c r="D758" s="75"/>
      <c r="E758" s="91"/>
      <c r="F758" s="12">
        <f t="shared" si="3"/>
        <v>0</v>
      </c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spans="1:21" ht="21.75" customHeight="1">
      <c r="A759" s="85"/>
      <c r="B759" s="85"/>
      <c r="C759" s="85"/>
      <c r="D759" s="75"/>
      <c r="E759" s="91"/>
      <c r="F759" s="12">
        <f t="shared" si="3"/>
        <v>0</v>
      </c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spans="1:21" ht="21.75" customHeight="1">
      <c r="A760" s="85"/>
      <c r="B760" s="85"/>
      <c r="C760" s="85"/>
      <c r="D760" s="75"/>
      <c r="E760" s="91"/>
      <c r="F760" s="12">
        <f t="shared" si="3"/>
        <v>0</v>
      </c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spans="1:21" ht="21.75" customHeight="1">
      <c r="A761" s="85"/>
      <c r="B761" s="85"/>
      <c r="C761" s="85"/>
      <c r="D761" s="75"/>
      <c r="E761" s="91"/>
      <c r="F761" s="12">
        <f t="shared" si="3"/>
        <v>0</v>
      </c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spans="1:21" ht="21.75" customHeight="1">
      <c r="A762" s="85"/>
      <c r="B762" s="85"/>
      <c r="C762" s="85"/>
      <c r="D762" s="75"/>
      <c r="E762" s="91"/>
      <c r="F762" s="12">
        <f t="shared" si="3"/>
        <v>0</v>
      </c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spans="1:21" ht="21.75" customHeight="1">
      <c r="A763" s="85"/>
      <c r="B763" s="85"/>
      <c r="C763" s="85"/>
      <c r="D763" s="75"/>
      <c r="E763" s="91"/>
      <c r="F763" s="12">
        <f t="shared" si="3"/>
        <v>0</v>
      </c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spans="1:21" ht="21.75" customHeight="1">
      <c r="A764" s="85"/>
      <c r="B764" s="85"/>
      <c r="C764" s="85"/>
      <c r="D764" s="75"/>
      <c r="E764" s="91"/>
      <c r="F764" s="12">
        <f t="shared" si="3"/>
        <v>0</v>
      </c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spans="1:21" ht="21.75" customHeight="1">
      <c r="A765" s="85"/>
      <c r="B765" s="85"/>
      <c r="C765" s="85"/>
      <c r="D765" s="75"/>
      <c r="E765" s="91"/>
      <c r="F765" s="12">
        <f t="shared" si="3"/>
        <v>0</v>
      </c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spans="1:21" ht="21.75" customHeight="1">
      <c r="A766" s="85"/>
      <c r="B766" s="85"/>
      <c r="C766" s="85"/>
      <c r="D766" s="75"/>
      <c r="E766" s="91"/>
      <c r="F766" s="12">
        <f t="shared" si="3"/>
        <v>0</v>
      </c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spans="1:21" ht="21.75" customHeight="1">
      <c r="A767" s="85"/>
      <c r="B767" s="85"/>
      <c r="C767" s="85"/>
      <c r="D767" s="75"/>
      <c r="E767" s="91"/>
      <c r="F767" s="12">
        <f t="shared" si="3"/>
        <v>0</v>
      </c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 spans="1:21" ht="21.75" customHeight="1">
      <c r="A768" s="85"/>
      <c r="B768" s="85"/>
      <c r="C768" s="85"/>
      <c r="D768" s="75"/>
      <c r="E768" s="91"/>
      <c r="F768" s="12">
        <f t="shared" si="3"/>
        <v>0</v>
      </c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 spans="1:21" ht="21.75" customHeight="1">
      <c r="A769" s="85"/>
      <c r="B769" s="85"/>
      <c r="C769" s="85"/>
      <c r="D769" s="75"/>
      <c r="E769" s="91"/>
      <c r="F769" s="12">
        <f t="shared" si="3"/>
        <v>0</v>
      </c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 spans="1:21" ht="21.75" customHeight="1">
      <c r="A770" s="85"/>
      <c r="B770" s="85"/>
      <c r="C770" s="85"/>
      <c r="D770" s="75"/>
      <c r="E770" s="91"/>
      <c r="F770" s="12">
        <f t="shared" si="3"/>
        <v>0</v>
      </c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 spans="1:21" ht="21.75" customHeight="1">
      <c r="A771" s="85"/>
      <c r="B771" s="85"/>
      <c r="C771" s="85"/>
      <c r="D771" s="75"/>
      <c r="E771" s="91"/>
      <c r="F771" s="12">
        <f t="shared" si="3"/>
        <v>0</v>
      </c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 spans="1:21" ht="21.75" customHeight="1">
      <c r="A772" s="85"/>
      <c r="B772" s="85"/>
      <c r="C772" s="85"/>
      <c r="D772" s="75"/>
      <c r="E772" s="91"/>
      <c r="F772" s="12">
        <f t="shared" si="3"/>
        <v>0</v>
      </c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spans="1:21" ht="21.75" customHeight="1">
      <c r="A773" s="85"/>
      <c r="B773" s="85"/>
      <c r="C773" s="85"/>
      <c r="D773" s="75"/>
      <c r="E773" s="91"/>
      <c r="F773" s="12">
        <f t="shared" si="3"/>
        <v>0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spans="1:21" ht="21.75" customHeight="1">
      <c r="A774" s="85"/>
      <c r="B774" s="85"/>
      <c r="C774" s="85"/>
      <c r="D774" s="75"/>
      <c r="E774" s="91"/>
      <c r="F774" s="12">
        <f t="shared" si="3"/>
        <v>0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spans="1:21" ht="21.75" customHeight="1">
      <c r="A775" s="85"/>
      <c r="B775" s="85"/>
      <c r="C775" s="85"/>
      <c r="D775" s="75"/>
      <c r="E775" s="91"/>
      <c r="F775" s="12">
        <f t="shared" si="3"/>
        <v>0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spans="1:21" ht="21.75" customHeight="1">
      <c r="A776" s="85"/>
      <c r="B776" s="85"/>
      <c r="C776" s="85"/>
      <c r="D776" s="75"/>
      <c r="E776" s="91"/>
      <c r="F776" s="12">
        <f t="shared" si="3"/>
        <v>0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spans="1:21" ht="21.75" customHeight="1">
      <c r="A777" s="85"/>
      <c r="B777" s="85"/>
      <c r="C777" s="85"/>
      <c r="D777" s="75"/>
      <c r="E777" s="91"/>
      <c r="F777" s="12">
        <f t="shared" si="3"/>
        <v>0</v>
      </c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spans="1:21" ht="21.75" customHeight="1">
      <c r="A778" s="85"/>
      <c r="B778" s="85"/>
      <c r="C778" s="85"/>
      <c r="D778" s="75"/>
      <c r="E778" s="91"/>
      <c r="F778" s="12">
        <f t="shared" si="3"/>
        <v>0</v>
      </c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spans="1:21" ht="21.75" customHeight="1">
      <c r="A779" s="85"/>
      <c r="B779" s="85"/>
      <c r="C779" s="85"/>
      <c r="D779" s="75"/>
      <c r="E779" s="91"/>
      <c r="F779" s="12">
        <f t="shared" si="3"/>
        <v>0</v>
      </c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spans="1:21" ht="21.75" customHeight="1">
      <c r="A780" s="85"/>
      <c r="B780" s="85"/>
      <c r="C780" s="85"/>
      <c r="D780" s="75"/>
      <c r="E780" s="91"/>
      <c r="F780" s="12">
        <f t="shared" si="3"/>
        <v>0</v>
      </c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spans="1:21" ht="21.75" customHeight="1">
      <c r="A781" s="85"/>
      <c r="B781" s="85"/>
      <c r="C781" s="85"/>
      <c r="D781" s="75"/>
      <c r="E781" s="91"/>
      <c r="F781" s="12">
        <f t="shared" si="3"/>
        <v>0</v>
      </c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spans="1:21" ht="21.75" customHeight="1">
      <c r="A782" s="85"/>
      <c r="B782" s="85"/>
      <c r="C782" s="85"/>
      <c r="D782" s="75"/>
      <c r="E782" s="91"/>
      <c r="F782" s="12">
        <f t="shared" si="3"/>
        <v>0</v>
      </c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spans="1:21" ht="21.75" customHeight="1">
      <c r="A783" s="85"/>
      <c r="B783" s="85"/>
      <c r="C783" s="85"/>
      <c r="D783" s="75"/>
      <c r="E783" s="91"/>
      <c r="F783" s="12">
        <f t="shared" si="3"/>
        <v>0</v>
      </c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 spans="1:21" ht="21.75" customHeight="1">
      <c r="A784" s="85"/>
      <c r="B784" s="85"/>
      <c r="C784" s="85"/>
      <c r="D784" s="75"/>
      <c r="E784" s="91"/>
      <c r="F784" s="12">
        <f t="shared" si="3"/>
        <v>0</v>
      </c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 spans="1:21" ht="21.75" customHeight="1">
      <c r="A785" s="85"/>
      <c r="B785" s="85"/>
      <c r="C785" s="85"/>
      <c r="D785" s="75"/>
      <c r="E785" s="91"/>
      <c r="F785" s="12">
        <f t="shared" si="3"/>
        <v>0</v>
      </c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 spans="1:21" ht="21.75" customHeight="1">
      <c r="A786" s="85"/>
      <c r="B786" s="85"/>
      <c r="C786" s="85"/>
      <c r="D786" s="75"/>
      <c r="E786" s="91"/>
      <c r="F786" s="12">
        <f t="shared" si="3"/>
        <v>0</v>
      </c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 spans="1:21" ht="21.75" customHeight="1">
      <c r="A787" s="85"/>
      <c r="B787" s="85"/>
      <c r="C787" s="85"/>
      <c r="D787" s="75"/>
      <c r="E787" s="91"/>
      <c r="F787" s="12">
        <f t="shared" si="3"/>
        <v>0</v>
      </c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 spans="1:21" ht="21.75" customHeight="1">
      <c r="A788" s="85"/>
      <c r="B788" s="85"/>
      <c r="C788" s="85"/>
      <c r="D788" s="75"/>
      <c r="E788" s="91"/>
      <c r="F788" s="12">
        <f t="shared" si="3"/>
        <v>0</v>
      </c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spans="1:21" ht="21.75" customHeight="1">
      <c r="A789" s="85"/>
      <c r="B789" s="85"/>
      <c r="C789" s="85"/>
      <c r="D789" s="75"/>
      <c r="E789" s="91"/>
      <c r="F789" s="12">
        <f t="shared" si="3"/>
        <v>0</v>
      </c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spans="1:21" ht="21.75" customHeight="1">
      <c r="A790" s="85"/>
      <c r="B790" s="85"/>
      <c r="C790" s="85"/>
      <c r="D790" s="75"/>
      <c r="E790" s="91"/>
      <c r="F790" s="12">
        <f t="shared" si="3"/>
        <v>0</v>
      </c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spans="1:21" ht="21.75" customHeight="1">
      <c r="A791" s="85"/>
      <c r="B791" s="85"/>
      <c r="C791" s="85"/>
      <c r="D791" s="75"/>
      <c r="E791" s="91"/>
      <c r="F791" s="12">
        <f t="shared" si="3"/>
        <v>0</v>
      </c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spans="1:21" ht="21.75" customHeight="1">
      <c r="A792" s="85"/>
      <c r="B792" s="85"/>
      <c r="C792" s="85"/>
      <c r="D792" s="75"/>
      <c r="E792" s="91"/>
      <c r="F792" s="12">
        <f t="shared" si="3"/>
        <v>0</v>
      </c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spans="1:21" ht="21.75" customHeight="1">
      <c r="A793" s="85"/>
      <c r="B793" s="85"/>
      <c r="C793" s="85"/>
      <c r="D793" s="75"/>
      <c r="E793" s="91"/>
      <c r="F793" s="12">
        <f t="shared" si="3"/>
        <v>0</v>
      </c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spans="1:21" ht="21.75" customHeight="1">
      <c r="A794" s="85"/>
      <c r="B794" s="85"/>
      <c r="C794" s="85"/>
      <c r="D794" s="75"/>
      <c r="E794" s="91"/>
      <c r="F794" s="12">
        <f t="shared" si="3"/>
        <v>0</v>
      </c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spans="1:21" ht="21.75" customHeight="1">
      <c r="A795" s="85"/>
      <c r="B795" s="85"/>
      <c r="C795" s="85"/>
      <c r="D795" s="75"/>
      <c r="E795" s="91"/>
      <c r="F795" s="12">
        <f t="shared" si="3"/>
        <v>0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spans="1:21" ht="21.75" customHeight="1">
      <c r="A796" s="85"/>
      <c r="B796" s="85"/>
      <c r="C796" s="85"/>
      <c r="D796" s="75"/>
      <c r="E796" s="91"/>
      <c r="F796" s="12">
        <f t="shared" si="3"/>
        <v>0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spans="1:21" ht="21.75" customHeight="1">
      <c r="A797" s="85"/>
      <c r="B797" s="85"/>
      <c r="C797" s="85"/>
      <c r="D797" s="75"/>
      <c r="E797" s="91"/>
      <c r="F797" s="12">
        <f t="shared" si="3"/>
        <v>0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spans="1:21" ht="21.75" customHeight="1">
      <c r="A798" s="85"/>
      <c r="B798" s="85"/>
      <c r="C798" s="85"/>
      <c r="D798" s="75"/>
      <c r="E798" s="91"/>
      <c r="F798" s="12">
        <f t="shared" si="3"/>
        <v>0</v>
      </c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spans="1:21" ht="21.75" customHeight="1">
      <c r="A799" s="85"/>
      <c r="B799" s="85"/>
      <c r="C799" s="85"/>
      <c r="D799" s="75"/>
      <c r="E799" s="91"/>
      <c r="F799" s="12">
        <f t="shared" si="3"/>
        <v>0</v>
      </c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 spans="1:21" ht="21.75" customHeight="1">
      <c r="A800" s="85"/>
      <c r="B800" s="85"/>
      <c r="C800" s="85"/>
      <c r="D800" s="75"/>
      <c r="E800" s="91"/>
      <c r="F800" s="12">
        <f t="shared" si="3"/>
        <v>0</v>
      </c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 spans="1:21" ht="21.75" customHeight="1">
      <c r="A801" s="85"/>
      <c r="B801" s="85"/>
      <c r="C801" s="85"/>
      <c r="D801" s="75"/>
      <c r="E801" s="91"/>
      <c r="F801" s="12">
        <f t="shared" si="3"/>
        <v>0</v>
      </c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 spans="1:21" ht="21.75" customHeight="1">
      <c r="A802" s="85"/>
      <c r="B802" s="85"/>
      <c r="C802" s="85"/>
      <c r="D802" s="75"/>
      <c r="E802" s="91"/>
      <c r="F802" s="12">
        <f t="shared" si="3"/>
        <v>0</v>
      </c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 spans="1:21" ht="21.75" customHeight="1">
      <c r="A803" s="85"/>
      <c r="B803" s="85"/>
      <c r="C803" s="85"/>
      <c r="D803" s="75"/>
      <c r="E803" s="91"/>
      <c r="F803" s="12">
        <f t="shared" si="3"/>
        <v>0</v>
      </c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 spans="1:21" ht="21.75" customHeight="1">
      <c r="A804" s="85"/>
      <c r="B804" s="85"/>
      <c r="C804" s="85"/>
      <c r="D804" s="75"/>
      <c r="E804" s="91"/>
      <c r="F804" s="12">
        <f t="shared" si="3"/>
        <v>0</v>
      </c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spans="1:21" ht="21.75" customHeight="1">
      <c r="A805" s="85"/>
      <c r="B805" s="85"/>
      <c r="C805" s="85"/>
      <c r="D805" s="75"/>
      <c r="E805" s="91"/>
      <c r="F805" s="12">
        <f t="shared" si="3"/>
        <v>0</v>
      </c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spans="1:21" ht="21.75" customHeight="1">
      <c r="A806" s="85"/>
      <c r="B806" s="85"/>
      <c r="C806" s="85"/>
      <c r="D806" s="75"/>
      <c r="E806" s="91"/>
      <c r="F806" s="12">
        <f t="shared" si="3"/>
        <v>0</v>
      </c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spans="1:21" ht="21.75" customHeight="1">
      <c r="A807" s="85"/>
      <c r="B807" s="85"/>
      <c r="C807" s="85"/>
      <c r="D807" s="75"/>
      <c r="E807" s="91"/>
      <c r="F807" s="12">
        <f t="shared" si="3"/>
        <v>0</v>
      </c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spans="1:21" ht="21.75" customHeight="1">
      <c r="A808" s="85"/>
      <c r="B808" s="85"/>
      <c r="C808" s="85"/>
      <c r="D808" s="75"/>
      <c r="E808" s="91"/>
      <c r="F808" s="12">
        <f t="shared" si="3"/>
        <v>0</v>
      </c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spans="1:21" ht="21.75" customHeight="1">
      <c r="A809" s="85"/>
      <c r="B809" s="85"/>
      <c r="C809" s="85"/>
      <c r="D809" s="75"/>
      <c r="E809" s="91"/>
      <c r="F809" s="12">
        <f t="shared" si="3"/>
        <v>0</v>
      </c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spans="1:21" ht="21.75" customHeight="1">
      <c r="A810" s="85"/>
      <c r="B810" s="85"/>
      <c r="C810" s="85"/>
      <c r="D810" s="75"/>
      <c r="E810" s="91"/>
      <c r="F810" s="12">
        <f t="shared" si="3"/>
        <v>0</v>
      </c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spans="1:21" ht="21.75" customHeight="1">
      <c r="A811" s="85"/>
      <c r="B811" s="85"/>
      <c r="C811" s="85"/>
      <c r="D811" s="75"/>
      <c r="E811" s="91"/>
      <c r="F811" s="12">
        <f t="shared" si="3"/>
        <v>0</v>
      </c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spans="1:21" ht="21.75" customHeight="1">
      <c r="A812" s="85"/>
      <c r="B812" s="85"/>
      <c r="C812" s="85"/>
      <c r="D812" s="75"/>
      <c r="E812" s="91"/>
      <c r="F812" s="12">
        <f t="shared" si="3"/>
        <v>0</v>
      </c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spans="1:21" ht="21.75" customHeight="1">
      <c r="A813" s="85"/>
      <c r="B813" s="85"/>
      <c r="C813" s="85"/>
      <c r="D813" s="75"/>
      <c r="E813" s="91"/>
      <c r="F813" s="12">
        <f t="shared" si="3"/>
        <v>0</v>
      </c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spans="1:21" ht="21.75" customHeight="1">
      <c r="A814" s="85"/>
      <c r="B814" s="85"/>
      <c r="C814" s="85"/>
      <c r="D814" s="75"/>
      <c r="E814" s="91"/>
      <c r="F814" s="12">
        <f t="shared" si="3"/>
        <v>0</v>
      </c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spans="1:21" ht="21.75" customHeight="1">
      <c r="A815" s="85"/>
      <c r="B815" s="85"/>
      <c r="C815" s="85"/>
      <c r="D815" s="75"/>
      <c r="E815" s="91"/>
      <c r="F815" s="12">
        <f t="shared" si="3"/>
        <v>0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 spans="1:21" ht="21.75" customHeight="1">
      <c r="A816" s="85"/>
      <c r="B816" s="85"/>
      <c r="C816" s="85"/>
      <c r="D816" s="75"/>
      <c r="E816" s="91"/>
      <c r="F816" s="12">
        <f t="shared" si="3"/>
        <v>0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 spans="1:21" ht="21.75" customHeight="1">
      <c r="A817" s="85"/>
      <c r="B817" s="85"/>
      <c r="C817" s="85"/>
      <c r="D817" s="75"/>
      <c r="E817" s="91"/>
      <c r="F817" s="12">
        <f t="shared" si="3"/>
        <v>0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 spans="1:21" ht="21.75" customHeight="1">
      <c r="A818" s="85"/>
      <c r="B818" s="85"/>
      <c r="C818" s="85"/>
      <c r="D818" s="75"/>
      <c r="E818" s="91"/>
      <c r="F818" s="12">
        <f t="shared" si="3"/>
        <v>0</v>
      </c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 spans="1:21" ht="21.75" customHeight="1">
      <c r="A819" s="85"/>
      <c r="B819" s="85"/>
      <c r="C819" s="85"/>
      <c r="D819" s="75"/>
      <c r="E819" s="91"/>
      <c r="F819" s="12">
        <f t="shared" si="3"/>
        <v>0</v>
      </c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 spans="1:21" ht="21.75" customHeight="1">
      <c r="A820" s="85"/>
      <c r="B820" s="85"/>
      <c r="C820" s="85"/>
      <c r="D820" s="75"/>
      <c r="E820" s="91"/>
      <c r="F820" s="12">
        <f t="shared" si="3"/>
        <v>0</v>
      </c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spans="1:21" ht="21.75" customHeight="1">
      <c r="A821" s="85"/>
      <c r="B821" s="85"/>
      <c r="C821" s="85"/>
      <c r="D821" s="75"/>
      <c r="E821" s="91"/>
      <c r="F821" s="12">
        <f t="shared" si="3"/>
        <v>0</v>
      </c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spans="1:21" ht="21.75" customHeight="1">
      <c r="A822" s="85"/>
      <c r="B822" s="85"/>
      <c r="C822" s="85"/>
      <c r="D822" s="75"/>
      <c r="E822" s="91"/>
      <c r="F822" s="12">
        <f t="shared" si="3"/>
        <v>0</v>
      </c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spans="1:21" ht="21.75" customHeight="1">
      <c r="A823" s="85"/>
      <c r="B823" s="85"/>
      <c r="C823" s="85"/>
      <c r="D823" s="75"/>
      <c r="E823" s="91"/>
      <c r="F823" s="12">
        <f t="shared" si="3"/>
        <v>0</v>
      </c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spans="1:21" ht="21.75" customHeight="1">
      <c r="A824" s="85"/>
      <c r="B824" s="85"/>
      <c r="C824" s="85"/>
      <c r="D824" s="75"/>
      <c r="E824" s="91"/>
      <c r="F824" s="12">
        <f t="shared" si="3"/>
        <v>0</v>
      </c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spans="1:21" ht="21.75" customHeight="1">
      <c r="A825" s="85"/>
      <c r="B825" s="85"/>
      <c r="C825" s="85"/>
      <c r="D825" s="75"/>
      <c r="E825" s="91"/>
      <c r="F825" s="12">
        <f t="shared" si="3"/>
        <v>0</v>
      </c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spans="1:21" ht="21.75" customHeight="1">
      <c r="A826" s="85"/>
      <c r="B826" s="85"/>
      <c r="C826" s="85"/>
      <c r="D826" s="75"/>
      <c r="E826" s="91"/>
      <c r="F826" s="12">
        <f t="shared" ref="F826:F980" si="4">SUM(G826:K826)</f>
        <v>0</v>
      </c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spans="1:21" ht="21.75" customHeight="1">
      <c r="A827" s="85"/>
      <c r="B827" s="85"/>
      <c r="C827" s="85"/>
      <c r="D827" s="75"/>
      <c r="E827" s="91"/>
      <c r="F827" s="12">
        <f t="shared" si="4"/>
        <v>0</v>
      </c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spans="1:21" ht="21.75" customHeight="1">
      <c r="A828" s="85"/>
      <c r="B828" s="85"/>
      <c r="C828" s="85"/>
      <c r="D828" s="75"/>
      <c r="E828" s="91"/>
      <c r="F828" s="12">
        <f t="shared" si="4"/>
        <v>0</v>
      </c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spans="1:21" ht="21.75" customHeight="1">
      <c r="A829" s="85"/>
      <c r="B829" s="85"/>
      <c r="C829" s="85"/>
      <c r="D829" s="75"/>
      <c r="E829" s="91"/>
      <c r="F829" s="12">
        <f t="shared" si="4"/>
        <v>0</v>
      </c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spans="1:21" ht="21.75" customHeight="1">
      <c r="A830" s="85"/>
      <c r="B830" s="85"/>
      <c r="C830" s="85"/>
      <c r="D830" s="75"/>
      <c r="E830" s="91"/>
      <c r="F830" s="12">
        <f t="shared" si="4"/>
        <v>0</v>
      </c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spans="1:21" ht="21.75" customHeight="1">
      <c r="A831" s="85"/>
      <c r="B831" s="85"/>
      <c r="C831" s="85"/>
      <c r="D831" s="75"/>
      <c r="E831" s="91"/>
      <c r="F831" s="12">
        <f t="shared" si="4"/>
        <v>0</v>
      </c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 spans="1:21" ht="21.75" customHeight="1">
      <c r="A832" s="85"/>
      <c r="B832" s="85"/>
      <c r="C832" s="85"/>
      <c r="D832" s="75"/>
      <c r="E832" s="91"/>
      <c r="F832" s="12">
        <f t="shared" si="4"/>
        <v>0</v>
      </c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 spans="1:21" ht="21.75" customHeight="1">
      <c r="A833" s="85"/>
      <c r="B833" s="85"/>
      <c r="C833" s="85"/>
      <c r="D833" s="75"/>
      <c r="E833" s="91"/>
      <c r="F833" s="12">
        <f t="shared" si="4"/>
        <v>0</v>
      </c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 spans="1:21" ht="21.75" customHeight="1">
      <c r="A834" s="85"/>
      <c r="B834" s="85"/>
      <c r="C834" s="85"/>
      <c r="D834" s="75"/>
      <c r="E834" s="91"/>
      <c r="F834" s="12">
        <f t="shared" si="4"/>
        <v>0</v>
      </c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 spans="1:21" ht="21.75" customHeight="1">
      <c r="A835" s="85"/>
      <c r="B835" s="85"/>
      <c r="C835" s="85"/>
      <c r="D835" s="75"/>
      <c r="E835" s="91"/>
      <c r="F835" s="12">
        <f t="shared" si="4"/>
        <v>0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 spans="1:21" ht="21.75" customHeight="1">
      <c r="A836" s="85"/>
      <c r="B836" s="85"/>
      <c r="C836" s="85"/>
      <c r="D836" s="75"/>
      <c r="E836" s="91"/>
      <c r="F836" s="12">
        <f t="shared" si="4"/>
        <v>0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spans="1:21" ht="21.75" customHeight="1">
      <c r="A837" s="85"/>
      <c r="B837" s="85"/>
      <c r="C837" s="85"/>
      <c r="D837" s="75"/>
      <c r="E837" s="91"/>
      <c r="F837" s="12">
        <f t="shared" si="4"/>
        <v>0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spans="1:21" ht="21.75" customHeight="1">
      <c r="A838" s="85"/>
      <c r="B838" s="85"/>
      <c r="C838" s="85"/>
      <c r="D838" s="75"/>
      <c r="E838" s="91"/>
      <c r="F838" s="12">
        <f t="shared" si="4"/>
        <v>0</v>
      </c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spans="1:21" ht="21.75" customHeight="1">
      <c r="A839" s="85"/>
      <c r="B839" s="85"/>
      <c r="C839" s="85"/>
      <c r="D839" s="75"/>
      <c r="E839" s="91"/>
      <c r="F839" s="12">
        <f t="shared" si="4"/>
        <v>0</v>
      </c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spans="1:21" ht="21.75" customHeight="1">
      <c r="A840" s="85"/>
      <c r="B840" s="85"/>
      <c r="C840" s="85"/>
      <c r="D840" s="75"/>
      <c r="E840" s="91"/>
      <c r="F840" s="12">
        <f t="shared" si="4"/>
        <v>0</v>
      </c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spans="1:21" ht="21.75" customHeight="1">
      <c r="A841" s="85"/>
      <c r="B841" s="85"/>
      <c r="C841" s="85"/>
      <c r="D841" s="75"/>
      <c r="E841" s="91"/>
      <c r="F841" s="12">
        <f t="shared" si="4"/>
        <v>0</v>
      </c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spans="1:21" ht="21.75" customHeight="1">
      <c r="A842" s="85"/>
      <c r="B842" s="85"/>
      <c r="C842" s="85"/>
      <c r="D842" s="75"/>
      <c r="E842" s="91"/>
      <c r="F842" s="12">
        <f t="shared" si="4"/>
        <v>0</v>
      </c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spans="1:21" ht="21.75" customHeight="1">
      <c r="A843" s="85"/>
      <c r="B843" s="85"/>
      <c r="C843" s="85"/>
      <c r="D843" s="75"/>
      <c r="E843" s="91"/>
      <c r="F843" s="12">
        <f t="shared" si="4"/>
        <v>0</v>
      </c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spans="1:21" ht="21.75" customHeight="1">
      <c r="A844" s="85"/>
      <c r="B844" s="85"/>
      <c r="C844" s="85"/>
      <c r="D844" s="75"/>
      <c r="E844" s="91"/>
      <c r="F844" s="12">
        <f t="shared" si="4"/>
        <v>0</v>
      </c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spans="1:21" ht="21.75" customHeight="1">
      <c r="A845" s="85"/>
      <c r="B845" s="85"/>
      <c r="C845" s="85"/>
      <c r="D845" s="75"/>
      <c r="E845" s="91"/>
      <c r="F845" s="12">
        <f t="shared" si="4"/>
        <v>0</v>
      </c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 spans="1:21" ht="21.75" customHeight="1">
      <c r="A846" s="85"/>
      <c r="B846" s="85"/>
      <c r="C846" s="85"/>
      <c r="D846" s="75"/>
      <c r="E846" s="91"/>
      <c r="F846" s="12">
        <f t="shared" si="4"/>
        <v>0</v>
      </c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 spans="1:21" ht="21.75" customHeight="1">
      <c r="A847" s="85"/>
      <c r="B847" s="85"/>
      <c r="C847" s="85"/>
      <c r="D847" s="75"/>
      <c r="E847" s="91"/>
      <c r="F847" s="12">
        <f t="shared" si="4"/>
        <v>0</v>
      </c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 spans="1:21" ht="21.75" customHeight="1">
      <c r="A848" s="85"/>
      <c r="B848" s="85"/>
      <c r="C848" s="85"/>
      <c r="D848" s="75"/>
      <c r="E848" s="91"/>
      <c r="F848" s="12">
        <f t="shared" si="4"/>
        <v>0</v>
      </c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 spans="1:21" ht="21.75" customHeight="1">
      <c r="A849" s="85"/>
      <c r="B849" s="85"/>
      <c r="C849" s="85"/>
      <c r="D849" s="75"/>
      <c r="E849" s="91"/>
      <c r="F849" s="12">
        <f t="shared" si="4"/>
        <v>0</v>
      </c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 spans="1:21" ht="21.75" customHeight="1">
      <c r="A850" s="85"/>
      <c r="B850" s="85"/>
      <c r="C850" s="85"/>
      <c r="D850" s="75"/>
      <c r="E850" s="91"/>
      <c r="F850" s="12">
        <f t="shared" si="4"/>
        <v>0</v>
      </c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spans="1:21" ht="21.75" customHeight="1">
      <c r="A851" s="85"/>
      <c r="B851" s="85"/>
      <c r="C851" s="85"/>
      <c r="D851" s="75"/>
      <c r="E851" s="91"/>
      <c r="F851" s="12">
        <f t="shared" si="4"/>
        <v>0</v>
      </c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spans="1:21" ht="21.75" customHeight="1">
      <c r="A852" s="85"/>
      <c r="B852" s="85"/>
      <c r="C852" s="85"/>
      <c r="D852" s="75"/>
      <c r="E852" s="91"/>
      <c r="F852" s="12">
        <f t="shared" si="4"/>
        <v>0</v>
      </c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spans="1:21" ht="21.75" customHeight="1">
      <c r="A853" s="85"/>
      <c r="B853" s="85"/>
      <c r="C853" s="85"/>
      <c r="D853" s="75"/>
      <c r="E853" s="91"/>
      <c r="F853" s="12">
        <f t="shared" si="4"/>
        <v>0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spans="1:21" ht="21.75" customHeight="1">
      <c r="A854" s="85"/>
      <c r="B854" s="85"/>
      <c r="C854" s="85"/>
      <c r="D854" s="75"/>
      <c r="E854" s="91"/>
      <c r="F854" s="12">
        <f t="shared" si="4"/>
        <v>0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spans="1:21" ht="21.75" customHeight="1">
      <c r="A855" s="85"/>
      <c r="B855" s="85"/>
      <c r="C855" s="85"/>
      <c r="D855" s="75"/>
      <c r="E855" s="91"/>
      <c r="F855" s="12">
        <f t="shared" si="4"/>
        <v>0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spans="1:21" ht="21.75" customHeight="1">
      <c r="A856" s="85"/>
      <c r="B856" s="85"/>
      <c r="C856" s="85"/>
      <c r="D856" s="75"/>
      <c r="E856" s="91"/>
      <c r="F856" s="12">
        <f t="shared" si="4"/>
        <v>0</v>
      </c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spans="1:21" ht="21.75" customHeight="1">
      <c r="A857" s="85"/>
      <c r="B857" s="85"/>
      <c r="C857" s="85"/>
      <c r="D857" s="75"/>
      <c r="E857" s="91"/>
      <c r="F857" s="12">
        <f t="shared" si="4"/>
        <v>0</v>
      </c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spans="1:21" ht="21.75" customHeight="1">
      <c r="A858" s="85"/>
      <c r="B858" s="85"/>
      <c r="C858" s="85"/>
      <c r="D858" s="75"/>
      <c r="E858" s="91"/>
      <c r="F858" s="12">
        <f t="shared" si="4"/>
        <v>0</v>
      </c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spans="1:21" ht="21.75" customHeight="1">
      <c r="A859" s="85"/>
      <c r="B859" s="85"/>
      <c r="C859" s="85"/>
      <c r="D859" s="75"/>
      <c r="E859" s="91"/>
      <c r="F859" s="12">
        <f t="shared" si="4"/>
        <v>0</v>
      </c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 spans="1:21" ht="21.75" customHeight="1">
      <c r="A860" s="85"/>
      <c r="B860" s="85"/>
      <c r="C860" s="85"/>
      <c r="D860" s="75"/>
      <c r="E860" s="91"/>
      <c r="F860" s="12">
        <f t="shared" si="4"/>
        <v>0</v>
      </c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 spans="1:21" ht="21.75" customHeight="1">
      <c r="A861" s="85"/>
      <c r="B861" s="85"/>
      <c r="C861" s="85"/>
      <c r="D861" s="75"/>
      <c r="E861" s="91"/>
      <c r="F861" s="12">
        <f t="shared" si="4"/>
        <v>0</v>
      </c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 spans="1:21" ht="21.75" customHeight="1">
      <c r="A862" s="85"/>
      <c r="B862" s="85"/>
      <c r="C862" s="85"/>
      <c r="D862" s="75"/>
      <c r="E862" s="91"/>
      <c r="F862" s="12">
        <f t="shared" si="4"/>
        <v>0</v>
      </c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 spans="1:21" ht="21.75" customHeight="1">
      <c r="A863" s="85"/>
      <c r="B863" s="85"/>
      <c r="C863" s="85"/>
      <c r="D863" s="75"/>
      <c r="E863" s="91"/>
      <c r="F863" s="12">
        <f t="shared" si="4"/>
        <v>0</v>
      </c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 spans="1:21" ht="21.75" customHeight="1">
      <c r="A864" s="85"/>
      <c r="B864" s="85"/>
      <c r="C864" s="85"/>
      <c r="D864" s="75"/>
      <c r="E864" s="91"/>
      <c r="F864" s="12">
        <f t="shared" si="4"/>
        <v>0</v>
      </c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spans="1:21" ht="21.75" customHeight="1">
      <c r="A865" s="85"/>
      <c r="B865" s="85"/>
      <c r="C865" s="85"/>
      <c r="D865" s="75"/>
      <c r="E865" s="91"/>
      <c r="F865" s="12">
        <f t="shared" si="4"/>
        <v>0</v>
      </c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spans="1:21" ht="21.75" customHeight="1">
      <c r="A866" s="85"/>
      <c r="B866" s="85"/>
      <c r="C866" s="85"/>
      <c r="D866" s="75"/>
      <c r="E866" s="91"/>
      <c r="F866" s="12">
        <f t="shared" si="4"/>
        <v>0</v>
      </c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spans="1:21" ht="21.75" customHeight="1">
      <c r="A867" s="85"/>
      <c r="B867" s="85"/>
      <c r="C867" s="85"/>
      <c r="D867" s="75"/>
      <c r="E867" s="91"/>
      <c r="F867" s="12">
        <f t="shared" si="4"/>
        <v>0</v>
      </c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spans="1:21" ht="21.75" customHeight="1">
      <c r="A868" s="85"/>
      <c r="B868" s="85"/>
      <c r="C868" s="85"/>
      <c r="D868" s="75"/>
      <c r="E868" s="91"/>
      <c r="F868" s="12">
        <f t="shared" si="4"/>
        <v>0</v>
      </c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spans="1:21" ht="21.75" customHeight="1">
      <c r="A869" s="85"/>
      <c r="B869" s="85"/>
      <c r="C869" s="85"/>
      <c r="D869" s="75"/>
      <c r="E869" s="91"/>
      <c r="F869" s="12">
        <f t="shared" si="4"/>
        <v>0</v>
      </c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spans="1:21" ht="21.75" customHeight="1">
      <c r="A870" s="85"/>
      <c r="B870" s="85"/>
      <c r="C870" s="85"/>
      <c r="D870" s="75"/>
      <c r="E870" s="91"/>
      <c r="F870" s="12">
        <f t="shared" si="4"/>
        <v>0</v>
      </c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spans="1:21" ht="21.75" customHeight="1">
      <c r="A871" s="85"/>
      <c r="B871" s="85"/>
      <c r="C871" s="85"/>
      <c r="D871" s="75"/>
      <c r="E871" s="91"/>
      <c r="F871" s="12">
        <f t="shared" si="4"/>
        <v>0</v>
      </c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spans="1:21" ht="21.75" customHeight="1">
      <c r="A872" s="85"/>
      <c r="B872" s="85"/>
      <c r="C872" s="85"/>
      <c r="D872" s="75"/>
      <c r="E872" s="91"/>
      <c r="F872" s="12">
        <f t="shared" si="4"/>
        <v>0</v>
      </c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spans="1:21" ht="21.75" customHeight="1">
      <c r="A873" s="85"/>
      <c r="B873" s="85"/>
      <c r="C873" s="85"/>
      <c r="D873" s="75"/>
      <c r="E873" s="91"/>
      <c r="F873" s="12">
        <f t="shared" si="4"/>
        <v>0</v>
      </c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 spans="1:21" ht="21.75" customHeight="1">
      <c r="A874" s="85"/>
      <c r="B874" s="85"/>
      <c r="C874" s="85"/>
      <c r="D874" s="75"/>
      <c r="E874" s="91"/>
      <c r="F874" s="12">
        <f t="shared" si="4"/>
        <v>0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 spans="1:21" ht="21.75" customHeight="1">
      <c r="A875" s="85"/>
      <c r="B875" s="85"/>
      <c r="C875" s="85"/>
      <c r="D875" s="75"/>
      <c r="E875" s="91"/>
      <c r="F875" s="12">
        <f t="shared" si="4"/>
        <v>0</v>
      </c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 spans="1:21" ht="21.75" customHeight="1">
      <c r="A876" s="85"/>
      <c r="B876" s="85"/>
      <c r="C876" s="85"/>
      <c r="D876" s="75"/>
      <c r="E876" s="91"/>
      <c r="F876" s="12">
        <f t="shared" si="4"/>
        <v>0</v>
      </c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 spans="1:21" ht="21.75" customHeight="1">
      <c r="A877" s="85"/>
      <c r="B877" s="85"/>
      <c r="C877" s="85"/>
      <c r="D877" s="75"/>
      <c r="E877" s="91"/>
      <c r="F877" s="12">
        <f t="shared" si="4"/>
        <v>0</v>
      </c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 spans="1:21" ht="21.75" customHeight="1">
      <c r="A878" s="85"/>
      <c r="B878" s="85"/>
      <c r="C878" s="85"/>
      <c r="D878" s="75"/>
      <c r="E878" s="91"/>
      <c r="F878" s="12">
        <f t="shared" si="4"/>
        <v>0</v>
      </c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spans="1:21" ht="21.75" customHeight="1">
      <c r="A879" s="85"/>
      <c r="B879" s="85"/>
      <c r="C879" s="85"/>
      <c r="D879" s="75"/>
      <c r="E879" s="91"/>
      <c r="F879" s="12">
        <f t="shared" si="4"/>
        <v>0</v>
      </c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spans="1:21" ht="21.75" customHeight="1">
      <c r="A880" s="85"/>
      <c r="B880" s="85"/>
      <c r="C880" s="85"/>
      <c r="D880" s="75"/>
      <c r="E880" s="91"/>
      <c r="F880" s="12">
        <f t="shared" si="4"/>
        <v>0</v>
      </c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spans="1:21" ht="21.75" customHeight="1">
      <c r="A881" s="85"/>
      <c r="B881" s="85"/>
      <c r="C881" s="85"/>
      <c r="D881" s="75"/>
      <c r="E881" s="91"/>
      <c r="F881" s="12">
        <f t="shared" si="4"/>
        <v>0</v>
      </c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spans="1:21" ht="21.75" customHeight="1">
      <c r="A882" s="85"/>
      <c r="B882" s="85"/>
      <c r="C882" s="85"/>
      <c r="D882" s="75"/>
      <c r="E882" s="91"/>
      <c r="F882" s="12">
        <f t="shared" si="4"/>
        <v>0</v>
      </c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spans="1:21" ht="21.75" customHeight="1">
      <c r="A883" s="85"/>
      <c r="B883" s="85"/>
      <c r="C883" s="85"/>
      <c r="D883" s="75"/>
      <c r="E883" s="91"/>
      <c r="F883" s="12">
        <f t="shared" si="4"/>
        <v>0</v>
      </c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spans="1:21" ht="21.75" customHeight="1">
      <c r="A884" s="85"/>
      <c r="B884" s="85"/>
      <c r="C884" s="85"/>
      <c r="D884" s="75"/>
      <c r="E884" s="91"/>
      <c r="F884" s="12">
        <f t="shared" si="4"/>
        <v>0</v>
      </c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spans="1:21" ht="21.75" customHeight="1">
      <c r="A885" s="85"/>
      <c r="B885" s="85"/>
      <c r="C885" s="85"/>
      <c r="D885" s="75"/>
      <c r="E885" s="91"/>
      <c r="F885" s="12">
        <f t="shared" si="4"/>
        <v>0</v>
      </c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spans="1:21" ht="21.75" customHeight="1">
      <c r="A886" s="85"/>
      <c r="B886" s="85"/>
      <c r="C886" s="85"/>
      <c r="D886" s="75"/>
      <c r="E886" s="91"/>
      <c r="F886" s="12">
        <f t="shared" si="4"/>
        <v>0</v>
      </c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spans="1:21" ht="21.75" customHeight="1">
      <c r="A887" s="85"/>
      <c r="B887" s="85"/>
      <c r="C887" s="85"/>
      <c r="D887" s="75"/>
      <c r="E887" s="91"/>
      <c r="F887" s="12">
        <f t="shared" si="4"/>
        <v>0</v>
      </c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 spans="1:21" ht="21.75" customHeight="1">
      <c r="A888" s="85"/>
      <c r="B888" s="85"/>
      <c r="C888" s="85"/>
      <c r="D888" s="75"/>
      <c r="E888" s="91"/>
      <c r="F888" s="12">
        <f t="shared" si="4"/>
        <v>0</v>
      </c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 spans="1:21" ht="21.75" customHeight="1">
      <c r="A889" s="85"/>
      <c r="B889" s="85"/>
      <c r="C889" s="85"/>
      <c r="D889" s="75"/>
      <c r="E889" s="91"/>
      <c r="F889" s="12">
        <f t="shared" si="4"/>
        <v>0</v>
      </c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 spans="1:21" ht="21.75" customHeight="1">
      <c r="A890" s="85"/>
      <c r="B890" s="85"/>
      <c r="C890" s="85"/>
      <c r="D890" s="75"/>
      <c r="E890" s="91"/>
      <c r="F890" s="12">
        <f t="shared" si="4"/>
        <v>0</v>
      </c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 spans="1:21" ht="21.75" customHeight="1">
      <c r="A891" s="85"/>
      <c r="B891" s="85"/>
      <c r="C891" s="85"/>
      <c r="D891" s="75"/>
      <c r="E891" s="91"/>
      <c r="F891" s="12">
        <f t="shared" si="4"/>
        <v>0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 spans="1:21" ht="21.75" customHeight="1">
      <c r="A892" s="85"/>
      <c r="B892" s="85"/>
      <c r="C892" s="85"/>
      <c r="D892" s="75"/>
      <c r="E892" s="91"/>
      <c r="F892" s="12">
        <f t="shared" si="4"/>
        <v>0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spans="1:21" ht="21.75" customHeight="1">
      <c r="A893" s="85"/>
      <c r="B893" s="85"/>
      <c r="C893" s="85"/>
      <c r="D893" s="75"/>
      <c r="E893" s="91"/>
      <c r="F893" s="12">
        <f t="shared" si="4"/>
        <v>0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spans="1:21" ht="21.75" customHeight="1">
      <c r="A894" s="85"/>
      <c r="B894" s="85"/>
      <c r="C894" s="85"/>
      <c r="D894" s="75"/>
      <c r="E894" s="91"/>
      <c r="F894" s="12">
        <f t="shared" si="4"/>
        <v>0</v>
      </c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spans="1:21" ht="21.75" customHeight="1">
      <c r="A895" s="85"/>
      <c r="B895" s="85"/>
      <c r="C895" s="85"/>
      <c r="D895" s="75"/>
      <c r="E895" s="91"/>
      <c r="F895" s="12">
        <f t="shared" si="4"/>
        <v>0</v>
      </c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spans="1:21" ht="21.75" customHeight="1">
      <c r="A896" s="85"/>
      <c r="B896" s="85"/>
      <c r="C896" s="85"/>
      <c r="D896" s="75"/>
      <c r="E896" s="91"/>
      <c r="F896" s="12">
        <f t="shared" si="4"/>
        <v>0</v>
      </c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spans="1:21" ht="21.75" customHeight="1">
      <c r="A897" s="85"/>
      <c r="B897" s="85"/>
      <c r="C897" s="85"/>
      <c r="D897" s="75"/>
      <c r="E897" s="91"/>
      <c r="F897" s="12">
        <f t="shared" si="4"/>
        <v>0</v>
      </c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spans="1:21" ht="21.75" customHeight="1">
      <c r="A898" s="85"/>
      <c r="B898" s="85"/>
      <c r="C898" s="85"/>
      <c r="D898" s="75"/>
      <c r="E898" s="91"/>
      <c r="F898" s="12">
        <f t="shared" si="4"/>
        <v>0</v>
      </c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spans="1:21" ht="21.75" customHeight="1">
      <c r="A899" s="85"/>
      <c r="B899" s="85"/>
      <c r="C899" s="85"/>
      <c r="D899" s="75"/>
      <c r="E899" s="91"/>
      <c r="F899" s="12">
        <f t="shared" si="4"/>
        <v>0</v>
      </c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spans="1:21" ht="21.75" customHeight="1">
      <c r="A900" s="85"/>
      <c r="B900" s="85"/>
      <c r="C900" s="85"/>
      <c r="D900" s="75"/>
      <c r="E900" s="91"/>
      <c r="F900" s="12">
        <f t="shared" si="4"/>
        <v>0</v>
      </c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spans="1:21" ht="21.75" customHeight="1">
      <c r="A901" s="85"/>
      <c r="B901" s="85"/>
      <c r="C901" s="85"/>
      <c r="D901" s="75"/>
      <c r="E901" s="91"/>
      <c r="F901" s="12">
        <f t="shared" si="4"/>
        <v>0</v>
      </c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 spans="1:21" ht="21.75" customHeight="1">
      <c r="A902" s="85"/>
      <c r="B902" s="85"/>
      <c r="C902" s="85"/>
      <c r="D902" s="75"/>
      <c r="E902" s="91"/>
      <c r="F902" s="12">
        <f t="shared" si="4"/>
        <v>0</v>
      </c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 spans="1:21" ht="21.75" customHeight="1">
      <c r="A903" s="85"/>
      <c r="B903" s="85"/>
      <c r="C903" s="85"/>
      <c r="D903" s="75"/>
      <c r="E903" s="91"/>
      <c r="F903" s="12">
        <f t="shared" si="4"/>
        <v>0</v>
      </c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 spans="1:21" ht="21.75" customHeight="1">
      <c r="A904" s="85"/>
      <c r="B904" s="85"/>
      <c r="C904" s="85"/>
      <c r="D904" s="75"/>
      <c r="E904" s="91"/>
      <c r="F904" s="12">
        <f t="shared" si="4"/>
        <v>0</v>
      </c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 spans="1:21" ht="21.75" customHeight="1">
      <c r="A905" s="85"/>
      <c r="B905" s="85"/>
      <c r="C905" s="85"/>
      <c r="D905" s="75"/>
      <c r="E905" s="91"/>
      <c r="F905" s="12">
        <f t="shared" si="4"/>
        <v>0</v>
      </c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 spans="1:21" ht="21.75" customHeight="1">
      <c r="A906" s="85"/>
      <c r="B906" s="85"/>
      <c r="C906" s="85"/>
      <c r="D906" s="75"/>
      <c r="E906" s="91"/>
      <c r="F906" s="12">
        <f t="shared" si="4"/>
        <v>0</v>
      </c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spans="1:21" ht="21.75" customHeight="1">
      <c r="A907" s="85"/>
      <c r="B907" s="85"/>
      <c r="C907" s="85"/>
      <c r="D907" s="75"/>
      <c r="E907" s="91"/>
      <c r="F907" s="12">
        <f t="shared" si="4"/>
        <v>0</v>
      </c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spans="1:21" ht="21.75" customHeight="1">
      <c r="A908" s="85"/>
      <c r="B908" s="85"/>
      <c r="C908" s="85"/>
      <c r="D908" s="75"/>
      <c r="E908" s="91"/>
      <c r="F908" s="12">
        <f t="shared" si="4"/>
        <v>0</v>
      </c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spans="1:21" ht="21.75" customHeight="1">
      <c r="A909" s="85"/>
      <c r="B909" s="85"/>
      <c r="C909" s="85"/>
      <c r="D909" s="75"/>
      <c r="E909" s="91"/>
      <c r="F909" s="12">
        <f t="shared" si="4"/>
        <v>0</v>
      </c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spans="1:21" ht="21.75" customHeight="1">
      <c r="A910" s="85"/>
      <c r="B910" s="85"/>
      <c r="C910" s="85"/>
      <c r="D910" s="75"/>
      <c r="E910" s="91"/>
      <c r="F910" s="12">
        <f t="shared" si="4"/>
        <v>0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spans="1:21" ht="21.75" customHeight="1">
      <c r="A911" s="85"/>
      <c r="B911" s="85"/>
      <c r="C911" s="85"/>
      <c r="D911" s="75"/>
      <c r="E911" s="91"/>
      <c r="F911" s="12">
        <f t="shared" si="4"/>
        <v>0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spans="1:21" ht="21.75" customHeight="1">
      <c r="A912" s="85"/>
      <c r="B912" s="85"/>
      <c r="C912" s="85"/>
      <c r="D912" s="75"/>
      <c r="E912" s="91"/>
      <c r="F912" s="12">
        <f t="shared" si="4"/>
        <v>0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spans="1:21" ht="21.75" customHeight="1">
      <c r="A913" s="85"/>
      <c r="B913" s="85"/>
      <c r="C913" s="85"/>
      <c r="D913" s="75"/>
      <c r="E913" s="91"/>
      <c r="F913" s="12">
        <f t="shared" si="4"/>
        <v>0</v>
      </c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spans="1:21" ht="21.75" customHeight="1">
      <c r="A914" s="85"/>
      <c r="B914" s="85"/>
      <c r="C914" s="85"/>
      <c r="D914" s="75"/>
      <c r="E914" s="91"/>
      <c r="F914" s="12">
        <f t="shared" si="4"/>
        <v>0</v>
      </c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spans="1:21" ht="21.75" customHeight="1">
      <c r="A915" s="85"/>
      <c r="B915" s="85"/>
      <c r="C915" s="85"/>
      <c r="D915" s="75"/>
      <c r="E915" s="91"/>
      <c r="F915" s="12">
        <f t="shared" si="4"/>
        <v>0</v>
      </c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 spans="1:21" ht="21.75" customHeight="1">
      <c r="A916" s="85"/>
      <c r="B916" s="85"/>
      <c r="C916" s="85"/>
      <c r="D916" s="75"/>
      <c r="E916" s="91"/>
      <c r="F916" s="12">
        <f t="shared" si="4"/>
        <v>0</v>
      </c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 spans="1:21" ht="21.75" customHeight="1">
      <c r="A917" s="85"/>
      <c r="B917" s="85"/>
      <c r="C917" s="85"/>
      <c r="D917" s="75"/>
      <c r="E917" s="91"/>
      <c r="F917" s="12">
        <f t="shared" si="4"/>
        <v>0</v>
      </c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 spans="1:21" ht="21.75" customHeight="1">
      <c r="A918" s="85"/>
      <c r="B918" s="85"/>
      <c r="C918" s="85"/>
      <c r="D918" s="75"/>
      <c r="E918" s="91"/>
      <c r="F918" s="12">
        <f t="shared" si="4"/>
        <v>0</v>
      </c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 spans="1:21" ht="21.75" customHeight="1">
      <c r="A919" s="85"/>
      <c r="B919" s="85"/>
      <c r="C919" s="85"/>
      <c r="D919" s="75"/>
      <c r="E919" s="91"/>
      <c r="F919" s="12">
        <f t="shared" si="4"/>
        <v>0</v>
      </c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 spans="1:21" ht="21.75" customHeight="1">
      <c r="A920" s="85"/>
      <c r="B920" s="85"/>
      <c r="C920" s="85"/>
      <c r="D920" s="75"/>
      <c r="E920" s="91"/>
      <c r="F920" s="12">
        <f t="shared" si="4"/>
        <v>0</v>
      </c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spans="1:21" ht="21.75" customHeight="1">
      <c r="A921" s="85"/>
      <c r="B921" s="85"/>
      <c r="C921" s="85"/>
      <c r="D921" s="75"/>
      <c r="E921" s="91"/>
      <c r="F921" s="12">
        <f t="shared" si="4"/>
        <v>0</v>
      </c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spans="1:21" ht="21.75" customHeight="1">
      <c r="A922" s="85"/>
      <c r="B922" s="85"/>
      <c r="C922" s="85"/>
      <c r="D922" s="75"/>
      <c r="E922" s="91"/>
      <c r="F922" s="12">
        <f t="shared" si="4"/>
        <v>0</v>
      </c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spans="1:21" ht="21.75" customHeight="1">
      <c r="A923" s="85"/>
      <c r="B923" s="85"/>
      <c r="C923" s="85"/>
      <c r="D923" s="75"/>
      <c r="E923" s="91"/>
      <c r="F923" s="12">
        <f t="shared" si="4"/>
        <v>0</v>
      </c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spans="1:21" ht="21.75" customHeight="1">
      <c r="A924" s="85"/>
      <c r="B924" s="85"/>
      <c r="C924" s="85"/>
      <c r="D924" s="75"/>
      <c r="E924" s="91"/>
      <c r="F924" s="12">
        <f t="shared" si="4"/>
        <v>0</v>
      </c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spans="1:21" ht="21.75" customHeight="1">
      <c r="A925" s="85"/>
      <c r="B925" s="85"/>
      <c r="C925" s="85"/>
      <c r="D925" s="75"/>
      <c r="E925" s="91"/>
      <c r="F925" s="12">
        <f t="shared" si="4"/>
        <v>0</v>
      </c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spans="1:21" ht="21.75" customHeight="1">
      <c r="A926" s="85"/>
      <c r="B926" s="85"/>
      <c r="C926" s="85"/>
      <c r="D926" s="75"/>
      <c r="E926" s="91"/>
      <c r="F926" s="12">
        <f t="shared" si="4"/>
        <v>0</v>
      </c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spans="1:21" ht="21.75" customHeight="1">
      <c r="A927" s="85"/>
      <c r="B927" s="85"/>
      <c r="C927" s="85"/>
      <c r="D927" s="75"/>
      <c r="E927" s="91"/>
      <c r="F927" s="12">
        <f t="shared" si="4"/>
        <v>0</v>
      </c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spans="1:21" ht="21.75" customHeight="1">
      <c r="A928" s="85"/>
      <c r="B928" s="85"/>
      <c r="C928" s="85"/>
      <c r="D928" s="75"/>
      <c r="E928" s="91"/>
      <c r="F928" s="12">
        <f t="shared" si="4"/>
        <v>0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spans="1:21" ht="21.75" customHeight="1">
      <c r="A929" s="85"/>
      <c r="B929" s="85"/>
      <c r="C929" s="85"/>
      <c r="D929" s="75"/>
      <c r="E929" s="91"/>
      <c r="F929" s="12">
        <f t="shared" si="4"/>
        <v>0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 spans="1:21" ht="21.75" customHeight="1">
      <c r="A930" s="85"/>
      <c r="B930" s="85"/>
      <c r="C930" s="85"/>
      <c r="D930" s="75"/>
      <c r="E930" s="91"/>
      <c r="F930" s="12">
        <f t="shared" si="4"/>
        <v>0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 spans="1:21" ht="21.75" customHeight="1">
      <c r="A931" s="85"/>
      <c r="B931" s="85"/>
      <c r="C931" s="85"/>
      <c r="D931" s="75"/>
      <c r="E931" s="91"/>
      <c r="F931" s="12">
        <f t="shared" si="4"/>
        <v>0</v>
      </c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 spans="1:21" ht="21.75" customHeight="1">
      <c r="A932" s="85"/>
      <c r="B932" s="85"/>
      <c r="C932" s="85"/>
      <c r="D932" s="75"/>
      <c r="E932" s="91"/>
      <c r="F932" s="12">
        <f t="shared" si="4"/>
        <v>0</v>
      </c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 spans="1:21" ht="21.75" customHeight="1">
      <c r="A933" s="85"/>
      <c r="B933" s="85"/>
      <c r="C933" s="85"/>
      <c r="D933" s="75"/>
      <c r="E933" s="91"/>
      <c r="F933" s="12">
        <f t="shared" si="4"/>
        <v>0</v>
      </c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 spans="1:21" ht="21.75" customHeight="1">
      <c r="A934" s="85"/>
      <c r="B934" s="85"/>
      <c r="C934" s="85"/>
      <c r="D934" s="75"/>
      <c r="E934" s="91"/>
      <c r="F934" s="12">
        <f t="shared" si="4"/>
        <v>0</v>
      </c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spans="1:21" ht="21.75" customHeight="1">
      <c r="A935" s="85"/>
      <c r="B935" s="85"/>
      <c r="C935" s="85"/>
      <c r="D935" s="75"/>
      <c r="E935" s="91"/>
      <c r="F935" s="12">
        <f t="shared" si="4"/>
        <v>0</v>
      </c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spans="1:21" ht="21.75" customHeight="1">
      <c r="A936" s="85"/>
      <c r="B936" s="85"/>
      <c r="C936" s="85"/>
      <c r="D936" s="75"/>
      <c r="E936" s="91"/>
      <c r="F936" s="12">
        <f t="shared" si="4"/>
        <v>0</v>
      </c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spans="1:21" ht="21.75" customHeight="1">
      <c r="A937" s="85"/>
      <c r="B937" s="85"/>
      <c r="C937" s="85"/>
      <c r="D937" s="75"/>
      <c r="E937" s="91"/>
      <c r="F937" s="12">
        <f t="shared" si="4"/>
        <v>0</v>
      </c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spans="1:21" ht="21.75" customHeight="1">
      <c r="A938" s="85"/>
      <c r="B938" s="85"/>
      <c r="C938" s="85"/>
      <c r="D938" s="75"/>
      <c r="E938" s="91"/>
      <c r="F938" s="12">
        <f t="shared" si="4"/>
        <v>0</v>
      </c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spans="1:21" ht="21.75" customHeight="1">
      <c r="A939" s="85"/>
      <c r="B939" s="85"/>
      <c r="C939" s="85"/>
      <c r="D939" s="75"/>
      <c r="E939" s="91"/>
      <c r="F939" s="12">
        <f t="shared" si="4"/>
        <v>0</v>
      </c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spans="1:21" ht="21.75" customHeight="1">
      <c r="A940" s="85"/>
      <c r="B940" s="85"/>
      <c r="C940" s="85"/>
      <c r="D940" s="75"/>
      <c r="E940" s="91"/>
      <c r="F940" s="12">
        <f t="shared" si="4"/>
        <v>0</v>
      </c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spans="1:21" ht="21.75" customHeight="1">
      <c r="A941" s="85"/>
      <c r="B941" s="85"/>
      <c r="C941" s="85"/>
      <c r="D941" s="75"/>
      <c r="E941" s="91"/>
      <c r="F941" s="12">
        <f t="shared" si="4"/>
        <v>0</v>
      </c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spans="1:21" ht="21.75" customHeight="1">
      <c r="A942" s="85"/>
      <c r="B942" s="85"/>
      <c r="C942" s="85"/>
      <c r="D942" s="75"/>
      <c r="E942" s="91"/>
      <c r="F942" s="12">
        <f t="shared" si="4"/>
        <v>0</v>
      </c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spans="1:21" ht="21.75" customHeight="1">
      <c r="A943" s="85"/>
      <c r="B943" s="85"/>
      <c r="C943" s="85"/>
      <c r="D943" s="75"/>
      <c r="E943" s="91"/>
      <c r="F943" s="12">
        <f t="shared" si="4"/>
        <v>0</v>
      </c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 spans="1:21" ht="21.75" customHeight="1">
      <c r="A944" s="85"/>
      <c r="B944" s="85"/>
      <c r="C944" s="85"/>
      <c r="D944" s="75"/>
      <c r="E944" s="91"/>
      <c r="F944" s="12">
        <f t="shared" si="4"/>
        <v>0</v>
      </c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 spans="1:21" ht="21.75" customHeight="1">
      <c r="A945" s="85"/>
      <c r="B945" s="85"/>
      <c r="C945" s="85"/>
      <c r="D945" s="75"/>
      <c r="E945" s="91"/>
      <c r="F945" s="12">
        <f t="shared" si="4"/>
        <v>0</v>
      </c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 spans="1:21" ht="21.75" customHeight="1">
      <c r="A946" s="85"/>
      <c r="B946" s="85"/>
      <c r="C946" s="85"/>
      <c r="D946" s="75"/>
      <c r="E946" s="91"/>
      <c r="F946" s="12">
        <f t="shared" si="4"/>
        <v>0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 spans="1:21" ht="21.75" customHeight="1">
      <c r="A947" s="85"/>
      <c r="B947" s="85"/>
      <c r="C947" s="85"/>
      <c r="D947" s="75"/>
      <c r="E947" s="91"/>
      <c r="F947" s="12">
        <f t="shared" si="4"/>
        <v>0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 spans="1:21" ht="21.75" customHeight="1">
      <c r="A948" s="85"/>
      <c r="B948" s="85"/>
      <c r="C948" s="85"/>
      <c r="D948" s="75"/>
      <c r="E948" s="91"/>
      <c r="F948" s="12">
        <f t="shared" si="4"/>
        <v>0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spans="1:21" ht="21.75" customHeight="1">
      <c r="A949" s="85"/>
      <c r="B949" s="85"/>
      <c r="C949" s="85"/>
      <c r="D949" s="75"/>
      <c r="E949" s="91"/>
      <c r="F949" s="12">
        <f t="shared" si="4"/>
        <v>0</v>
      </c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spans="1:21" ht="21.75" customHeight="1">
      <c r="A950" s="85"/>
      <c r="B950" s="85"/>
      <c r="C950" s="85"/>
      <c r="D950" s="75"/>
      <c r="E950" s="91"/>
      <c r="F950" s="12">
        <f t="shared" si="4"/>
        <v>0</v>
      </c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spans="1:21" ht="21.75" customHeight="1">
      <c r="A951" s="85"/>
      <c r="B951" s="85"/>
      <c r="C951" s="85"/>
      <c r="D951" s="75"/>
      <c r="E951" s="91"/>
      <c r="F951" s="12">
        <f t="shared" si="4"/>
        <v>0</v>
      </c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spans="1:21" ht="21.75" customHeight="1">
      <c r="A952" s="85"/>
      <c r="B952" s="85"/>
      <c r="C952" s="85"/>
      <c r="D952" s="75"/>
      <c r="E952" s="91"/>
      <c r="F952" s="12">
        <f t="shared" si="4"/>
        <v>0</v>
      </c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spans="1:21" ht="21.75" customHeight="1">
      <c r="A953" s="85"/>
      <c r="B953" s="85"/>
      <c r="C953" s="85"/>
      <c r="D953" s="75"/>
      <c r="E953" s="91"/>
      <c r="F953" s="12">
        <f t="shared" si="4"/>
        <v>0</v>
      </c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spans="1:21" ht="21.75" customHeight="1">
      <c r="A954" s="85"/>
      <c r="B954" s="85"/>
      <c r="C954" s="85"/>
      <c r="D954" s="75"/>
      <c r="E954" s="91"/>
      <c r="F954" s="12">
        <f t="shared" si="4"/>
        <v>0</v>
      </c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spans="1:21" ht="21.75" customHeight="1">
      <c r="A955" s="85"/>
      <c r="B955" s="85"/>
      <c r="C955" s="85"/>
      <c r="D955" s="75"/>
      <c r="E955" s="91"/>
      <c r="F955" s="12">
        <f t="shared" si="4"/>
        <v>0</v>
      </c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spans="1:21" ht="21.75" customHeight="1">
      <c r="A956" s="85"/>
      <c r="B956" s="85"/>
      <c r="C956" s="85"/>
      <c r="D956" s="75"/>
      <c r="E956" s="91"/>
      <c r="F956" s="12">
        <f t="shared" si="4"/>
        <v>0</v>
      </c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spans="1:21" ht="21.75" customHeight="1">
      <c r="A957" s="85"/>
      <c r="B957" s="85"/>
      <c r="C957" s="85"/>
      <c r="D957" s="75"/>
      <c r="E957" s="91"/>
      <c r="F957" s="12">
        <f t="shared" si="4"/>
        <v>0</v>
      </c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 spans="1:21" ht="21.75" customHeight="1">
      <c r="A958" s="85"/>
      <c r="B958" s="85"/>
      <c r="C958" s="85"/>
      <c r="D958" s="75"/>
      <c r="E958" s="91"/>
      <c r="F958" s="12">
        <f t="shared" si="4"/>
        <v>0</v>
      </c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 spans="1:21" ht="21.75" customHeight="1">
      <c r="A959" s="85"/>
      <c r="B959" s="85"/>
      <c r="C959" s="85"/>
      <c r="D959" s="75"/>
      <c r="E959" s="91"/>
      <c r="F959" s="12">
        <f t="shared" si="4"/>
        <v>0</v>
      </c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 spans="1:21" ht="21.75" customHeight="1">
      <c r="A960" s="85"/>
      <c r="B960" s="85"/>
      <c r="C960" s="85"/>
      <c r="D960" s="75"/>
      <c r="E960" s="91"/>
      <c r="F960" s="12">
        <f t="shared" si="4"/>
        <v>0</v>
      </c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 spans="1:21" ht="21.75" customHeight="1">
      <c r="A961" s="85"/>
      <c r="B961" s="85"/>
      <c r="C961" s="85"/>
      <c r="D961" s="75"/>
      <c r="E961" s="91"/>
      <c r="F961" s="12">
        <f t="shared" si="4"/>
        <v>0</v>
      </c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 spans="1:21" ht="21.75" customHeight="1">
      <c r="A962" s="85"/>
      <c r="B962" s="85"/>
      <c r="C962" s="85"/>
      <c r="D962" s="75"/>
      <c r="E962" s="91"/>
      <c r="F962" s="12">
        <f t="shared" si="4"/>
        <v>0</v>
      </c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spans="1:21" ht="21.75" customHeight="1">
      <c r="A963" s="85"/>
      <c r="B963" s="85"/>
      <c r="C963" s="85"/>
      <c r="D963" s="75"/>
      <c r="E963" s="91"/>
      <c r="F963" s="12">
        <f t="shared" si="4"/>
        <v>0</v>
      </c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spans="1:21" ht="21.75" customHeight="1">
      <c r="A964" s="85"/>
      <c r="B964" s="85"/>
      <c r="C964" s="85"/>
      <c r="D964" s="75"/>
      <c r="E964" s="91"/>
      <c r="F964" s="12">
        <f t="shared" si="4"/>
        <v>0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spans="1:21" ht="21.75" customHeight="1">
      <c r="A965" s="85"/>
      <c r="B965" s="85"/>
      <c r="C965" s="85"/>
      <c r="D965" s="75"/>
      <c r="E965" s="91"/>
      <c r="F965" s="12">
        <f t="shared" si="4"/>
        <v>0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spans="1:21" ht="21.75" customHeight="1">
      <c r="A966" s="85"/>
      <c r="B966" s="85"/>
      <c r="C966" s="85"/>
      <c r="D966" s="75"/>
      <c r="E966" s="91"/>
      <c r="F966" s="12">
        <f t="shared" si="4"/>
        <v>0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spans="1:21" ht="21.75" customHeight="1">
      <c r="A967" s="85"/>
      <c r="B967" s="85"/>
      <c r="C967" s="85"/>
      <c r="D967" s="75"/>
      <c r="E967" s="91"/>
      <c r="F967" s="12">
        <f t="shared" si="4"/>
        <v>0</v>
      </c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spans="1:21" ht="21.75" customHeight="1">
      <c r="A968" s="85"/>
      <c r="B968" s="85"/>
      <c r="C968" s="85"/>
      <c r="D968" s="75"/>
      <c r="E968" s="91"/>
      <c r="F968" s="12">
        <f t="shared" si="4"/>
        <v>0</v>
      </c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spans="1:21" ht="21.75" customHeight="1">
      <c r="A969" s="85"/>
      <c r="B969" s="85"/>
      <c r="C969" s="85"/>
      <c r="D969" s="75"/>
      <c r="E969" s="91"/>
      <c r="F969" s="12">
        <f t="shared" si="4"/>
        <v>0</v>
      </c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spans="1:21" ht="21.75" customHeight="1">
      <c r="A970" s="85"/>
      <c r="B970" s="85"/>
      <c r="C970" s="85"/>
      <c r="D970" s="75"/>
      <c r="E970" s="91"/>
      <c r="F970" s="12">
        <f t="shared" si="4"/>
        <v>0</v>
      </c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spans="1:21" ht="21.75" customHeight="1">
      <c r="A971" s="85"/>
      <c r="B971" s="85"/>
      <c r="C971" s="85"/>
      <c r="D971" s="75"/>
      <c r="E971" s="91"/>
      <c r="F971" s="12">
        <f t="shared" si="4"/>
        <v>0</v>
      </c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 spans="1:21" ht="21.75" customHeight="1">
      <c r="A972" s="85"/>
      <c r="B972" s="85"/>
      <c r="C972" s="85"/>
      <c r="D972" s="75"/>
      <c r="E972" s="91"/>
      <c r="F972" s="12">
        <f t="shared" si="4"/>
        <v>0</v>
      </c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 spans="1:21" ht="21.75" customHeight="1">
      <c r="A973" s="85"/>
      <c r="B973" s="85"/>
      <c r="C973" s="85"/>
      <c r="D973" s="75"/>
      <c r="E973" s="91"/>
      <c r="F973" s="12">
        <f t="shared" si="4"/>
        <v>0</v>
      </c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 spans="1:21" ht="21.75" customHeight="1">
      <c r="A974" s="85"/>
      <c r="B974" s="85"/>
      <c r="C974" s="85"/>
      <c r="D974" s="75"/>
      <c r="E974" s="91"/>
      <c r="F974" s="12">
        <f t="shared" si="4"/>
        <v>0</v>
      </c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 spans="1:21" ht="21.75" customHeight="1">
      <c r="A975" s="85"/>
      <c r="B975" s="85"/>
      <c r="C975" s="85"/>
      <c r="D975" s="75"/>
      <c r="E975" s="91"/>
      <c r="F975" s="12">
        <f t="shared" si="4"/>
        <v>0</v>
      </c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 spans="1:21" ht="21.75" customHeight="1">
      <c r="A976" s="85"/>
      <c r="B976" s="85"/>
      <c r="C976" s="85"/>
      <c r="D976" s="75"/>
      <c r="E976" s="91"/>
      <c r="F976" s="12">
        <f t="shared" si="4"/>
        <v>0</v>
      </c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 spans="1:21" ht="21.75" customHeight="1">
      <c r="A977" s="85"/>
      <c r="B977" s="85"/>
      <c r="C977" s="85"/>
      <c r="D977" s="75"/>
      <c r="E977" s="91"/>
      <c r="F977" s="12">
        <f t="shared" si="4"/>
        <v>0</v>
      </c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 spans="1:21" ht="21.75" customHeight="1">
      <c r="A978" s="85"/>
      <c r="B978" s="85"/>
      <c r="C978" s="85"/>
      <c r="D978" s="75"/>
      <c r="E978" s="91"/>
      <c r="F978" s="12">
        <f t="shared" si="4"/>
        <v>0</v>
      </c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spans="1:21" ht="21.75" customHeight="1">
      <c r="A979" s="85"/>
      <c r="B979" s="85"/>
      <c r="C979" s="85"/>
      <c r="D979" s="75"/>
      <c r="E979" s="91"/>
      <c r="F979" s="12">
        <f t="shared" si="4"/>
        <v>0</v>
      </c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 spans="1:21" ht="21.75" customHeight="1">
      <c r="A980" s="85"/>
      <c r="B980" s="85"/>
      <c r="C980" s="85"/>
      <c r="D980" s="75"/>
      <c r="E980" s="91"/>
      <c r="F980" s="12">
        <f t="shared" si="4"/>
        <v>0</v>
      </c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</sheetData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0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8.83203125" customWidth="1"/>
    <col min="4" max="4" width="12.1640625" customWidth="1"/>
    <col min="12" max="12" width="11" customWidth="1"/>
    <col min="13" max="13" width="13.1640625" customWidth="1"/>
  </cols>
  <sheetData>
    <row r="1" spans="1:13" ht="15" customHeight="1">
      <c r="A1" s="66" t="s">
        <v>236</v>
      </c>
      <c r="B1" s="67"/>
      <c r="D1" s="66" t="s">
        <v>309</v>
      </c>
      <c r="L1" s="66"/>
    </row>
    <row r="2" spans="1:13" ht="15" customHeight="1">
      <c r="A2" s="66" t="s">
        <v>253</v>
      </c>
      <c r="B2" s="67">
        <f>SUMIF(BD!D6:D300,A2,BD!E6:E300)</f>
        <v>294500</v>
      </c>
      <c r="D2" s="66" t="s">
        <v>310</v>
      </c>
      <c r="L2" s="66" t="s">
        <v>311</v>
      </c>
      <c r="M2" s="68" t="e">
        <f>SUM (BD!E6:E1001)</f>
        <v>#NAME?</v>
      </c>
    </row>
    <row r="3" spans="1:13" ht="15" customHeight="1">
      <c r="A3" s="66" t="s">
        <v>243</v>
      </c>
      <c r="B3" s="67">
        <f>SUMIF(BD!D6:D300,A3,BD!E6:E300)</f>
        <v>397200</v>
      </c>
      <c r="D3" s="66" t="s">
        <v>60</v>
      </c>
    </row>
    <row r="4" spans="1:13" ht="15" customHeight="1">
      <c r="A4" s="66" t="s">
        <v>248</v>
      </c>
      <c r="B4" s="67">
        <f>SUMIF(BD!D6:D300,A4,BD!E6:E300)</f>
        <v>646775</v>
      </c>
      <c r="D4" s="66" t="s">
        <v>312</v>
      </c>
    </row>
    <row r="5" spans="1:13" ht="15" customHeight="1">
      <c r="A5" s="66" t="s">
        <v>240</v>
      </c>
      <c r="B5" s="67">
        <f>SUMIF(BD!D6:D300,A5,BD!E6:E300)</f>
        <v>51000</v>
      </c>
      <c r="D5" s="66"/>
    </row>
    <row r="6" spans="1:13" ht="15" customHeight="1">
      <c r="A6" s="66" t="s">
        <v>260</v>
      </c>
      <c r="B6" s="67">
        <f>SUMIF(BD!D6:D300,A6,BD!E6:E300)</f>
        <v>1174844.98</v>
      </c>
      <c r="D6" s="66"/>
    </row>
    <row r="7" spans="1:13" ht="15" customHeight="1">
      <c r="A7" s="66" t="s">
        <v>291</v>
      </c>
      <c r="B7" s="67">
        <f>SUMIF(BD!D7:D301,A7,BD!E7:E301)</f>
        <v>35300</v>
      </c>
    </row>
    <row r="8" spans="1:13" ht="15" customHeight="1">
      <c r="A8" s="66" t="s">
        <v>286</v>
      </c>
      <c r="B8" s="67">
        <f>SUMIF(BD!D8:D302,A8,BD!E8:E302)</f>
        <v>300000</v>
      </c>
    </row>
    <row r="9" spans="1:13" ht="15" customHeight="1">
      <c r="B9" s="67"/>
    </row>
    <row r="10" spans="1:13" ht="15" customHeight="1">
      <c r="B10" s="67"/>
    </row>
    <row r="11" spans="1:13" ht="15" customHeight="1">
      <c r="B11" s="67"/>
    </row>
    <row r="12" spans="1:13" ht="15" customHeight="1">
      <c r="B12" s="67"/>
    </row>
    <row r="13" spans="1:13" ht="15" customHeight="1">
      <c r="B13" s="67"/>
    </row>
    <row r="14" spans="1:13" ht="15" customHeight="1">
      <c r="B14" s="67"/>
    </row>
    <row r="15" spans="1:13" ht="15" customHeight="1">
      <c r="B15" s="67"/>
    </row>
    <row r="16" spans="1:13" ht="15" customHeight="1">
      <c r="B16" s="67"/>
    </row>
    <row r="17" spans="2:2" ht="15" customHeight="1">
      <c r="B17" s="67"/>
    </row>
    <row r="18" spans="2:2" ht="15" customHeight="1">
      <c r="B18" s="67"/>
    </row>
    <row r="19" spans="2:2" ht="15" customHeight="1">
      <c r="B19" s="67"/>
    </row>
    <row r="20" spans="2:2" ht="15" customHeight="1">
      <c r="B20" s="67"/>
    </row>
    <row r="21" spans="2:2" ht="15" customHeight="1">
      <c r="B21" s="67"/>
    </row>
    <row r="22" spans="2:2" ht="15" customHeight="1">
      <c r="B22" s="67"/>
    </row>
    <row r="23" spans="2:2" ht="15" customHeight="1">
      <c r="B23" s="67"/>
    </row>
    <row r="24" spans="2:2" ht="15" customHeight="1">
      <c r="B24" s="67"/>
    </row>
    <row r="25" spans="2:2" ht="15" customHeight="1">
      <c r="B25" s="67"/>
    </row>
    <row r="26" spans="2:2" ht="15" customHeight="1">
      <c r="B26" s="67"/>
    </row>
    <row r="27" spans="2:2" ht="15" customHeight="1">
      <c r="B27" s="67"/>
    </row>
    <row r="28" spans="2:2" ht="15" customHeight="1">
      <c r="B28" s="67"/>
    </row>
    <row r="29" spans="2:2" ht="15" customHeight="1">
      <c r="B29" s="67"/>
    </row>
    <row r="30" spans="2:2" ht="15" customHeight="1">
      <c r="B30" s="67"/>
    </row>
    <row r="31" spans="2:2" ht="15" customHeight="1">
      <c r="B31" s="67"/>
    </row>
    <row r="32" spans="2:2" ht="15" customHeight="1">
      <c r="B32" s="67"/>
    </row>
    <row r="33" spans="2:2" ht="15" customHeight="1">
      <c r="B33" s="67"/>
    </row>
    <row r="34" spans="2:2" ht="15" customHeight="1">
      <c r="B34" s="67"/>
    </row>
    <row r="35" spans="2:2">
      <c r="B35" s="67"/>
    </row>
    <row r="36" spans="2:2">
      <c r="B36" s="67"/>
    </row>
    <row r="37" spans="2:2">
      <c r="B37" s="67"/>
    </row>
    <row r="38" spans="2:2">
      <c r="B38" s="67"/>
    </row>
    <row r="39" spans="2:2">
      <c r="B39" s="67"/>
    </row>
    <row r="40" spans="2:2">
      <c r="B40" s="67"/>
    </row>
    <row r="41" spans="2:2">
      <c r="B41" s="67"/>
    </row>
    <row r="42" spans="2:2">
      <c r="B42" s="67"/>
    </row>
    <row r="43" spans="2:2">
      <c r="B43" s="67"/>
    </row>
    <row r="44" spans="2:2">
      <c r="B44" s="67"/>
    </row>
    <row r="45" spans="2:2">
      <c r="B45" s="67"/>
    </row>
    <row r="46" spans="2:2">
      <c r="B46" s="67"/>
    </row>
    <row r="47" spans="2:2">
      <c r="B47" s="67"/>
    </row>
    <row r="48" spans="2:2">
      <c r="B48" s="67"/>
    </row>
    <row r="49" spans="2:2">
      <c r="B49" s="67"/>
    </row>
    <row r="50" spans="2:2">
      <c r="B50" s="67"/>
    </row>
    <row r="51" spans="2:2">
      <c r="B51" s="67"/>
    </row>
    <row r="52" spans="2:2">
      <c r="B52" s="67"/>
    </row>
    <row r="53" spans="2:2">
      <c r="B53" s="67"/>
    </row>
    <row r="54" spans="2:2">
      <c r="B54" s="67"/>
    </row>
    <row r="55" spans="2:2">
      <c r="B55" s="67"/>
    </row>
    <row r="56" spans="2:2">
      <c r="B56" s="67"/>
    </row>
    <row r="57" spans="2:2">
      <c r="B57" s="67"/>
    </row>
    <row r="58" spans="2:2">
      <c r="B58" s="67"/>
    </row>
    <row r="59" spans="2:2">
      <c r="B59" s="67"/>
    </row>
    <row r="60" spans="2:2">
      <c r="B60" s="67"/>
    </row>
    <row r="61" spans="2:2">
      <c r="B61" s="67"/>
    </row>
    <row r="62" spans="2:2">
      <c r="B62" s="67"/>
    </row>
    <row r="63" spans="2:2">
      <c r="B63" s="67"/>
    </row>
    <row r="64" spans="2:2">
      <c r="B64" s="67"/>
    </row>
    <row r="65" spans="2:2">
      <c r="B65" s="67"/>
    </row>
    <row r="66" spans="2:2">
      <c r="B66" s="67"/>
    </row>
    <row r="67" spans="2:2">
      <c r="B67" s="67"/>
    </row>
    <row r="68" spans="2:2">
      <c r="B68" s="67"/>
    </row>
    <row r="69" spans="2:2">
      <c r="B69" s="67"/>
    </row>
    <row r="70" spans="2:2">
      <c r="B70" s="67"/>
    </row>
    <row r="71" spans="2:2">
      <c r="B71" s="67"/>
    </row>
    <row r="72" spans="2:2">
      <c r="B72" s="67"/>
    </row>
    <row r="73" spans="2:2">
      <c r="B73" s="67"/>
    </row>
    <row r="74" spans="2:2">
      <c r="B74" s="67"/>
    </row>
    <row r="75" spans="2:2">
      <c r="B75" s="67"/>
    </row>
    <row r="76" spans="2:2">
      <c r="B76" s="67"/>
    </row>
    <row r="77" spans="2:2">
      <c r="B77" s="67"/>
    </row>
    <row r="78" spans="2:2">
      <c r="B78" s="67"/>
    </row>
    <row r="79" spans="2:2">
      <c r="B79" s="67"/>
    </row>
    <row r="80" spans="2:2">
      <c r="B80" s="67"/>
    </row>
    <row r="81" spans="2:2">
      <c r="B81" s="67"/>
    </row>
    <row r="82" spans="2:2">
      <c r="B82" s="67"/>
    </row>
    <row r="83" spans="2:2">
      <c r="B83" s="67"/>
    </row>
    <row r="84" spans="2:2">
      <c r="B84" s="67"/>
    </row>
    <row r="85" spans="2:2">
      <c r="B85" s="67"/>
    </row>
    <row r="86" spans="2:2">
      <c r="B86" s="67"/>
    </row>
    <row r="87" spans="2:2">
      <c r="B87" s="67"/>
    </row>
    <row r="88" spans="2:2">
      <c r="B88" s="67"/>
    </row>
    <row r="89" spans="2:2">
      <c r="B89" s="67"/>
    </row>
    <row r="90" spans="2:2">
      <c r="B90" s="67"/>
    </row>
    <row r="91" spans="2:2">
      <c r="B91" s="67"/>
    </row>
    <row r="92" spans="2:2">
      <c r="B92" s="67"/>
    </row>
    <row r="93" spans="2:2">
      <c r="B93" s="67"/>
    </row>
    <row r="94" spans="2:2">
      <c r="B94" s="67"/>
    </row>
    <row r="95" spans="2:2">
      <c r="B95" s="67"/>
    </row>
    <row r="96" spans="2:2">
      <c r="B96" s="67"/>
    </row>
    <row r="97" spans="2:2">
      <c r="B97" s="67"/>
    </row>
    <row r="98" spans="2:2">
      <c r="B98" s="67"/>
    </row>
    <row r="99" spans="2:2">
      <c r="B99" s="67"/>
    </row>
    <row r="100" spans="2:2">
      <c r="B100" s="67"/>
    </row>
    <row r="101" spans="2:2">
      <c r="B101" s="67"/>
    </row>
    <row r="102" spans="2:2">
      <c r="B102" s="67"/>
    </row>
    <row r="103" spans="2:2">
      <c r="B103" s="67"/>
    </row>
    <row r="104" spans="2:2">
      <c r="B104" s="67"/>
    </row>
    <row r="105" spans="2:2">
      <c r="B105" s="67"/>
    </row>
    <row r="106" spans="2:2">
      <c r="B106" s="67"/>
    </row>
    <row r="107" spans="2:2">
      <c r="B107" s="67"/>
    </row>
    <row r="108" spans="2:2">
      <c r="B108" s="67"/>
    </row>
    <row r="109" spans="2:2">
      <c r="B109" s="67"/>
    </row>
    <row r="110" spans="2:2">
      <c r="B110" s="67"/>
    </row>
    <row r="111" spans="2:2">
      <c r="B111" s="67"/>
    </row>
    <row r="112" spans="2:2">
      <c r="B112" s="67"/>
    </row>
    <row r="113" spans="2:2">
      <c r="B113" s="67"/>
    </row>
    <row r="114" spans="2:2">
      <c r="B114" s="67"/>
    </row>
    <row r="115" spans="2:2">
      <c r="B115" s="67"/>
    </row>
    <row r="116" spans="2:2">
      <c r="B116" s="67"/>
    </row>
    <row r="117" spans="2:2">
      <c r="B117" s="67"/>
    </row>
    <row r="118" spans="2:2">
      <c r="B118" s="67"/>
    </row>
    <row r="119" spans="2:2">
      <c r="B119" s="67"/>
    </row>
    <row r="120" spans="2:2">
      <c r="B120" s="67"/>
    </row>
    <row r="121" spans="2:2">
      <c r="B121" s="67"/>
    </row>
    <row r="122" spans="2:2">
      <c r="B122" s="67"/>
    </row>
    <row r="123" spans="2:2">
      <c r="B123" s="67"/>
    </row>
    <row r="124" spans="2:2">
      <c r="B124" s="67"/>
    </row>
    <row r="125" spans="2:2">
      <c r="B125" s="67"/>
    </row>
    <row r="126" spans="2:2">
      <c r="B126" s="67"/>
    </row>
    <row r="127" spans="2:2">
      <c r="B127" s="67"/>
    </row>
    <row r="128" spans="2:2">
      <c r="B128" s="67"/>
    </row>
    <row r="129" spans="2:2">
      <c r="B129" s="67"/>
    </row>
    <row r="130" spans="2:2">
      <c r="B130" s="67"/>
    </row>
    <row r="131" spans="2:2">
      <c r="B131" s="67"/>
    </row>
    <row r="132" spans="2:2">
      <c r="B132" s="67"/>
    </row>
    <row r="133" spans="2:2">
      <c r="B133" s="67"/>
    </row>
    <row r="134" spans="2:2">
      <c r="B134" s="67"/>
    </row>
    <row r="135" spans="2:2">
      <c r="B135" s="67"/>
    </row>
    <row r="136" spans="2:2">
      <c r="B136" s="67"/>
    </row>
    <row r="137" spans="2:2">
      <c r="B137" s="67"/>
    </row>
    <row r="138" spans="2:2">
      <c r="B138" s="67"/>
    </row>
    <row r="139" spans="2:2">
      <c r="B139" s="67"/>
    </row>
    <row r="140" spans="2:2">
      <c r="B140" s="67"/>
    </row>
    <row r="141" spans="2:2">
      <c r="B141" s="67"/>
    </row>
    <row r="142" spans="2:2">
      <c r="B142" s="67"/>
    </row>
    <row r="143" spans="2:2">
      <c r="B143" s="67"/>
    </row>
    <row r="144" spans="2:2">
      <c r="B144" s="67"/>
    </row>
    <row r="145" spans="2:2">
      <c r="B145" s="67"/>
    </row>
    <row r="146" spans="2:2">
      <c r="B146" s="67"/>
    </row>
    <row r="147" spans="2:2">
      <c r="B147" s="67"/>
    </row>
    <row r="148" spans="2:2">
      <c r="B148" s="67"/>
    </row>
    <row r="149" spans="2:2">
      <c r="B149" s="67"/>
    </row>
    <row r="150" spans="2:2">
      <c r="B150" s="67"/>
    </row>
    <row r="151" spans="2:2">
      <c r="B151" s="67"/>
    </row>
    <row r="152" spans="2:2">
      <c r="B152" s="67"/>
    </row>
    <row r="153" spans="2:2">
      <c r="B153" s="67"/>
    </row>
    <row r="154" spans="2:2">
      <c r="B154" s="67"/>
    </row>
    <row r="155" spans="2:2">
      <c r="B155" s="67"/>
    </row>
    <row r="156" spans="2:2">
      <c r="B156" s="67"/>
    </row>
    <row r="157" spans="2:2">
      <c r="B157" s="67"/>
    </row>
    <row r="158" spans="2:2">
      <c r="B158" s="67"/>
    </row>
    <row r="159" spans="2:2">
      <c r="B159" s="67"/>
    </row>
    <row r="160" spans="2:2">
      <c r="B160" s="67"/>
    </row>
    <row r="161" spans="2:2">
      <c r="B161" s="67"/>
    </row>
    <row r="162" spans="2:2">
      <c r="B162" s="67"/>
    </row>
    <row r="163" spans="2:2">
      <c r="B163" s="67"/>
    </row>
    <row r="164" spans="2:2">
      <c r="B164" s="67"/>
    </row>
    <row r="165" spans="2:2">
      <c r="B165" s="67"/>
    </row>
    <row r="166" spans="2:2">
      <c r="B166" s="67"/>
    </row>
    <row r="167" spans="2:2">
      <c r="B167" s="67"/>
    </row>
    <row r="168" spans="2:2">
      <c r="B168" s="67"/>
    </row>
    <row r="169" spans="2:2">
      <c r="B169" s="67"/>
    </row>
    <row r="170" spans="2:2">
      <c r="B170" s="67"/>
    </row>
    <row r="171" spans="2:2">
      <c r="B171" s="67"/>
    </row>
    <row r="172" spans="2:2">
      <c r="B172" s="67"/>
    </row>
    <row r="173" spans="2:2">
      <c r="B173" s="67"/>
    </row>
    <row r="174" spans="2:2">
      <c r="B174" s="67"/>
    </row>
    <row r="175" spans="2:2">
      <c r="B175" s="67"/>
    </row>
    <row r="176" spans="2:2">
      <c r="B176" s="67"/>
    </row>
    <row r="177" spans="2:2">
      <c r="B177" s="67"/>
    </row>
    <row r="178" spans="2:2">
      <c r="B178" s="67"/>
    </row>
    <row r="179" spans="2:2">
      <c r="B179" s="67"/>
    </row>
    <row r="180" spans="2:2">
      <c r="B180" s="67"/>
    </row>
    <row r="181" spans="2:2">
      <c r="B181" s="67"/>
    </row>
    <row r="182" spans="2:2">
      <c r="B182" s="67"/>
    </row>
    <row r="183" spans="2:2">
      <c r="B183" s="67"/>
    </row>
    <row r="184" spans="2:2">
      <c r="B184" s="67"/>
    </row>
    <row r="185" spans="2:2">
      <c r="B185" s="67"/>
    </row>
    <row r="186" spans="2:2">
      <c r="B186" s="67"/>
    </row>
    <row r="187" spans="2:2">
      <c r="B187" s="67"/>
    </row>
    <row r="188" spans="2:2">
      <c r="B188" s="67"/>
    </row>
    <row r="189" spans="2:2">
      <c r="B189" s="67"/>
    </row>
    <row r="190" spans="2:2">
      <c r="B190" s="67"/>
    </row>
    <row r="191" spans="2:2">
      <c r="B191" s="67"/>
    </row>
    <row r="192" spans="2:2">
      <c r="B192" s="67"/>
    </row>
    <row r="193" spans="2:2">
      <c r="B193" s="67"/>
    </row>
    <row r="194" spans="2:2">
      <c r="B194" s="67"/>
    </row>
    <row r="195" spans="2:2">
      <c r="B195" s="67"/>
    </row>
    <row r="196" spans="2:2">
      <c r="B196" s="67"/>
    </row>
    <row r="197" spans="2:2">
      <c r="B197" s="67"/>
    </row>
    <row r="198" spans="2:2">
      <c r="B198" s="67"/>
    </row>
    <row r="199" spans="2:2">
      <c r="B199" s="67"/>
    </row>
    <row r="200" spans="2:2">
      <c r="B200" s="67"/>
    </row>
    <row r="201" spans="2:2">
      <c r="B201" s="67"/>
    </row>
    <row r="202" spans="2:2">
      <c r="B202" s="67"/>
    </row>
    <row r="203" spans="2:2">
      <c r="B203" s="67"/>
    </row>
    <row r="204" spans="2:2">
      <c r="B204" s="67"/>
    </row>
    <row r="205" spans="2:2">
      <c r="B205" s="67"/>
    </row>
    <row r="206" spans="2:2">
      <c r="B206" s="67"/>
    </row>
    <row r="207" spans="2:2">
      <c r="B207" s="67"/>
    </row>
    <row r="208" spans="2:2">
      <c r="B208" s="67"/>
    </row>
    <row r="209" spans="2:2">
      <c r="B209" s="67"/>
    </row>
    <row r="210" spans="2:2">
      <c r="B210" s="67"/>
    </row>
    <row r="211" spans="2:2">
      <c r="B211" s="67"/>
    </row>
    <row r="212" spans="2:2">
      <c r="B212" s="67"/>
    </row>
    <row r="213" spans="2:2">
      <c r="B213" s="67"/>
    </row>
    <row r="214" spans="2:2">
      <c r="B214" s="67"/>
    </row>
    <row r="215" spans="2:2">
      <c r="B215" s="67"/>
    </row>
    <row r="216" spans="2:2">
      <c r="B216" s="67"/>
    </row>
    <row r="217" spans="2:2">
      <c r="B217" s="67"/>
    </row>
    <row r="218" spans="2:2">
      <c r="B218" s="67"/>
    </row>
    <row r="219" spans="2:2">
      <c r="B219" s="67"/>
    </row>
    <row r="220" spans="2:2">
      <c r="B220" s="67"/>
    </row>
    <row r="221" spans="2:2">
      <c r="B221" s="67"/>
    </row>
    <row r="222" spans="2:2">
      <c r="B222" s="67"/>
    </row>
    <row r="223" spans="2:2">
      <c r="B223" s="67"/>
    </row>
    <row r="224" spans="2:2">
      <c r="B224" s="67"/>
    </row>
    <row r="225" spans="2:2">
      <c r="B225" s="67"/>
    </row>
    <row r="226" spans="2:2">
      <c r="B226" s="67"/>
    </row>
    <row r="227" spans="2:2">
      <c r="B227" s="67"/>
    </row>
    <row r="228" spans="2:2">
      <c r="B228" s="67"/>
    </row>
    <row r="229" spans="2:2">
      <c r="B229" s="67"/>
    </row>
    <row r="230" spans="2:2">
      <c r="B230" s="67"/>
    </row>
    <row r="231" spans="2:2">
      <c r="B231" s="67"/>
    </row>
    <row r="232" spans="2:2">
      <c r="B232" s="67"/>
    </row>
    <row r="233" spans="2:2">
      <c r="B233" s="67"/>
    </row>
    <row r="234" spans="2:2">
      <c r="B234" s="67"/>
    </row>
    <row r="235" spans="2:2">
      <c r="B235" s="67"/>
    </row>
    <row r="236" spans="2:2">
      <c r="B236" s="67"/>
    </row>
    <row r="237" spans="2:2">
      <c r="B237" s="67"/>
    </row>
    <row r="238" spans="2:2">
      <c r="B238" s="67"/>
    </row>
    <row r="239" spans="2:2">
      <c r="B239" s="67"/>
    </row>
    <row r="240" spans="2:2">
      <c r="B240" s="67"/>
    </row>
    <row r="241" spans="2:2">
      <c r="B241" s="67"/>
    </row>
    <row r="242" spans="2:2">
      <c r="B242" s="67"/>
    </row>
    <row r="243" spans="2:2">
      <c r="B243" s="67"/>
    </row>
    <row r="244" spans="2:2">
      <c r="B244" s="67"/>
    </row>
    <row r="245" spans="2:2">
      <c r="B245" s="67"/>
    </row>
    <row r="246" spans="2:2">
      <c r="B246" s="67"/>
    </row>
    <row r="247" spans="2:2">
      <c r="B247" s="67"/>
    </row>
    <row r="248" spans="2:2">
      <c r="B248" s="67"/>
    </row>
    <row r="249" spans="2:2">
      <c r="B249" s="67"/>
    </row>
    <row r="250" spans="2:2">
      <c r="B250" s="67"/>
    </row>
    <row r="251" spans="2:2">
      <c r="B251" s="67"/>
    </row>
    <row r="252" spans="2:2">
      <c r="B252" s="67"/>
    </row>
    <row r="253" spans="2:2">
      <c r="B253" s="67"/>
    </row>
    <row r="254" spans="2:2">
      <c r="B254" s="67"/>
    </row>
    <row r="255" spans="2:2">
      <c r="B255" s="67"/>
    </row>
    <row r="256" spans="2:2">
      <c r="B256" s="67"/>
    </row>
    <row r="257" spans="2:2">
      <c r="B257" s="67"/>
    </row>
    <row r="258" spans="2:2">
      <c r="B258" s="67"/>
    </row>
    <row r="259" spans="2:2">
      <c r="B259" s="67"/>
    </row>
    <row r="260" spans="2:2">
      <c r="B260" s="67"/>
    </row>
    <row r="261" spans="2:2">
      <c r="B261" s="67"/>
    </row>
    <row r="262" spans="2:2">
      <c r="B262" s="67"/>
    </row>
    <row r="263" spans="2:2">
      <c r="B263" s="67"/>
    </row>
    <row r="264" spans="2:2">
      <c r="B264" s="67"/>
    </row>
    <row r="265" spans="2:2">
      <c r="B265" s="67"/>
    </row>
    <row r="266" spans="2:2">
      <c r="B266" s="67"/>
    </row>
    <row r="267" spans="2:2">
      <c r="B267" s="67"/>
    </row>
    <row r="268" spans="2:2">
      <c r="B268" s="67"/>
    </row>
    <row r="269" spans="2:2">
      <c r="B269" s="67"/>
    </row>
    <row r="270" spans="2:2">
      <c r="B270" s="67"/>
    </row>
    <row r="271" spans="2:2">
      <c r="B271" s="67"/>
    </row>
    <row r="272" spans="2:2">
      <c r="B272" s="67"/>
    </row>
    <row r="273" spans="2:2">
      <c r="B273" s="67"/>
    </row>
    <row r="274" spans="2:2">
      <c r="B274" s="67"/>
    </row>
    <row r="275" spans="2:2">
      <c r="B275" s="67"/>
    </row>
    <row r="276" spans="2:2">
      <c r="B276" s="67"/>
    </row>
    <row r="277" spans="2:2">
      <c r="B277" s="67"/>
    </row>
    <row r="278" spans="2:2">
      <c r="B278" s="67"/>
    </row>
    <row r="279" spans="2:2">
      <c r="B279" s="67"/>
    </row>
    <row r="280" spans="2:2">
      <c r="B280" s="67"/>
    </row>
    <row r="281" spans="2:2">
      <c r="B281" s="67"/>
    </row>
    <row r="282" spans="2:2">
      <c r="B282" s="67"/>
    </row>
    <row r="283" spans="2:2">
      <c r="B283" s="67"/>
    </row>
    <row r="284" spans="2:2">
      <c r="B284" s="67"/>
    </row>
    <row r="285" spans="2:2">
      <c r="B285" s="67"/>
    </row>
    <row r="286" spans="2:2">
      <c r="B286" s="67"/>
    </row>
    <row r="287" spans="2:2">
      <c r="B287" s="67"/>
    </row>
    <row r="288" spans="2:2">
      <c r="B288" s="67"/>
    </row>
    <row r="289" spans="2:2">
      <c r="B289" s="67"/>
    </row>
    <row r="290" spans="2:2">
      <c r="B290" s="67"/>
    </row>
    <row r="291" spans="2:2">
      <c r="B291" s="67"/>
    </row>
    <row r="292" spans="2:2">
      <c r="B292" s="67"/>
    </row>
    <row r="293" spans="2:2">
      <c r="B293" s="67"/>
    </row>
    <row r="294" spans="2:2">
      <c r="B294" s="67"/>
    </row>
    <row r="295" spans="2:2">
      <c r="B295" s="67"/>
    </row>
    <row r="296" spans="2:2">
      <c r="B296" s="67"/>
    </row>
    <row r="297" spans="2:2">
      <c r="B297" s="67"/>
    </row>
    <row r="298" spans="2:2">
      <c r="B298" s="67"/>
    </row>
    <row r="299" spans="2:2">
      <c r="B299" s="67"/>
    </row>
    <row r="300" spans="2:2">
      <c r="B300" s="67"/>
    </row>
    <row r="301" spans="2:2">
      <c r="B301" s="67"/>
    </row>
    <row r="302" spans="2:2">
      <c r="B302" s="67"/>
    </row>
    <row r="303" spans="2:2">
      <c r="B303" s="67"/>
    </row>
    <row r="304" spans="2:2">
      <c r="B304" s="67"/>
    </row>
    <row r="305" spans="2:2">
      <c r="B305" s="67"/>
    </row>
    <row r="306" spans="2:2">
      <c r="B306" s="67"/>
    </row>
    <row r="307" spans="2:2">
      <c r="B307" s="67"/>
    </row>
    <row r="308" spans="2:2">
      <c r="B308" s="67"/>
    </row>
    <row r="309" spans="2:2">
      <c r="B309" s="67"/>
    </row>
    <row r="310" spans="2:2">
      <c r="B310" s="67"/>
    </row>
    <row r="311" spans="2:2">
      <c r="B311" s="67"/>
    </row>
    <row r="312" spans="2:2">
      <c r="B312" s="67"/>
    </row>
    <row r="313" spans="2:2">
      <c r="B313" s="67"/>
    </row>
    <row r="314" spans="2:2">
      <c r="B314" s="67"/>
    </row>
    <row r="315" spans="2:2">
      <c r="B315" s="67"/>
    </row>
    <row r="316" spans="2:2">
      <c r="B316" s="67"/>
    </row>
    <row r="317" spans="2:2">
      <c r="B317" s="67"/>
    </row>
    <row r="318" spans="2:2">
      <c r="B318" s="67"/>
    </row>
    <row r="319" spans="2:2">
      <c r="B319" s="67"/>
    </row>
    <row r="320" spans="2:2">
      <c r="B320" s="67"/>
    </row>
    <row r="321" spans="2:2">
      <c r="B321" s="67"/>
    </row>
    <row r="322" spans="2:2">
      <c r="B322" s="67"/>
    </row>
    <row r="323" spans="2:2">
      <c r="B323" s="67"/>
    </row>
    <row r="324" spans="2:2">
      <c r="B324" s="67"/>
    </row>
    <row r="325" spans="2:2">
      <c r="B325" s="67"/>
    </row>
    <row r="326" spans="2:2">
      <c r="B326" s="67"/>
    </row>
    <row r="327" spans="2:2">
      <c r="B327" s="67"/>
    </row>
    <row r="328" spans="2:2">
      <c r="B328" s="67"/>
    </row>
    <row r="329" spans="2:2">
      <c r="B329" s="67"/>
    </row>
    <row r="330" spans="2:2">
      <c r="B330" s="67"/>
    </row>
    <row r="331" spans="2:2">
      <c r="B331" s="67"/>
    </row>
    <row r="332" spans="2:2">
      <c r="B332" s="67"/>
    </row>
    <row r="333" spans="2:2">
      <c r="B333" s="67"/>
    </row>
    <row r="334" spans="2:2">
      <c r="B334" s="67"/>
    </row>
    <row r="335" spans="2:2">
      <c r="B335" s="67"/>
    </row>
    <row r="336" spans="2:2">
      <c r="B336" s="67"/>
    </row>
    <row r="337" spans="2:2">
      <c r="B337" s="67"/>
    </row>
    <row r="338" spans="2:2">
      <c r="B338" s="67"/>
    </row>
    <row r="339" spans="2:2">
      <c r="B339" s="67"/>
    </row>
    <row r="340" spans="2:2">
      <c r="B340" s="67"/>
    </row>
    <row r="341" spans="2:2">
      <c r="B341" s="67"/>
    </row>
    <row r="342" spans="2:2">
      <c r="B342" s="67"/>
    </row>
    <row r="343" spans="2:2">
      <c r="B343" s="67"/>
    </row>
    <row r="344" spans="2:2">
      <c r="B344" s="67"/>
    </row>
    <row r="345" spans="2:2">
      <c r="B345" s="67"/>
    </row>
    <row r="346" spans="2:2">
      <c r="B346" s="67"/>
    </row>
    <row r="347" spans="2:2">
      <c r="B347" s="67"/>
    </row>
    <row r="348" spans="2:2">
      <c r="B348" s="67"/>
    </row>
    <row r="349" spans="2:2">
      <c r="B349" s="67"/>
    </row>
    <row r="350" spans="2:2">
      <c r="B350" s="67"/>
    </row>
    <row r="351" spans="2:2">
      <c r="B351" s="67"/>
    </row>
    <row r="352" spans="2:2">
      <c r="B352" s="67"/>
    </row>
    <row r="353" spans="2:2">
      <c r="B353" s="67"/>
    </row>
    <row r="354" spans="2:2">
      <c r="B354" s="67"/>
    </row>
    <row r="355" spans="2:2">
      <c r="B355" s="67"/>
    </row>
    <row r="356" spans="2:2">
      <c r="B356" s="67"/>
    </row>
    <row r="357" spans="2:2">
      <c r="B357" s="67"/>
    </row>
    <row r="358" spans="2:2">
      <c r="B358" s="67"/>
    </row>
    <row r="359" spans="2:2">
      <c r="B359" s="67"/>
    </row>
    <row r="360" spans="2:2">
      <c r="B360" s="67"/>
    </row>
    <row r="361" spans="2:2">
      <c r="B361" s="67"/>
    </row>
    <row r="362" spans="2:2">
      <c r="B362" s="67"/>
    </row>
    <row r="363" spans="2:2">
      <c r="B363" s="67"/>
    </row>
    <row r="364" spans="2:2">
      <c r="B364" s="67"/>
    </row>
    <row r="365" spans="2:2">
      <c r="B365" s="67"/>
    </row>
    <row r="366" spans="2:2">
      <c r="B366" s="67"/>
    </row>
    <row r="367" spans="2:2">
      <c r="B367" s="67"/>
    </row>
    <row r="368" spans="2:2">
      <c r="B368" s="67"/>
    </row>
    <row r="369" spans="2:2">
      <c r="B369" s="67"/>
    </row>
    <row r="370" spans="2:2">
      <c r="B370" s="67"/>
    </row>
    <row r="371" spans="2:2">
      <c r="B371" s="67"/>
    </row>
    <row r="372" spans="2:2">
      <c r="B372" s="67"/>
    </row>
    <row r="373" spans="2:2">
      <c r="B373" s="67"/>
    </row>
    <row r="374" spans="2:2">
      <c r="B374" s="67"/>
    </row>
    <row r="375" spans="2:2">
      <c r="B375" s="67"/>
    </row>
    <row r="376" spans="2:2">
      <c r="B376" s="67"/>
    </row>
    <row r="377" spans="2:2">
      <c r="B377" s="67"/>
    </row>
    <row r="378" spans="2:2">
      <c r="B378" s="67"/>
    </row>
    <row r="379" spans="2:2">
      <c r="B379" s="67"/>
    </row>
    <row r="380" spans="2:2">
      <c r="B380" s="67"/>
    </row>
    <row r="381" spans="2:2">
      <c r="B381" s="67"/>
    </row>
    <row r="382" spans="2:2">
      <c r="B382" s="67"/>
    </row>
    <row r="383" spans="2:2">
      <c r="B383" s="67"/>
    </row>
    <row r="384" spans="2:2">
      <c r="B384" s="67"/>
    </row>
    <row r="385" spans="2:2">
      <c r="B385" s="67"/>
    </row>
    <row r="386" spans="2:2">
      <c r="B386" s="67"/>
    </row>
    <row r="387" spans="2:2">
      <c r="B387" s="67"/>
    </row>
    <row r="388" spans="2:2">
      <c r="B388" s="67"/>
    </row>
    <row r="389" spans="2:2">
      <c r="B389" s="67"/>
    </row>
    <row r="390" spans="2:2">
      <c r="B390" s="67"/>
    </row>
    <row r="391" spans="2:2">
      <c r="B391" s="67"/>
    </row>
    <row r="392" spans="2:2">
      <c r="B392" s="67"/>
    </row>
    <row r="393" spans="2:2">
      <c r="B393" s="67"/>
    </row>
    <row r="394" spans="2:2">
      <c r="B394" s="67"/>
    </row>
    <row r="395" spans="2:2">
      <c r="B395" s="67"/>
    </row>
    <row r="396" spans="2:2">
      <c r="B396" s="67"/>
    </row>
    <row r="397" spans="2:2">
      <c r="B397" s="67"/>
    </row>
    <row r="398" spans="2:2">
      <c r="B398" s="67"/>
    </row>
    <row r="399" spans="2:2">
      <c r="B399" s="67"/>
    </row>
    <row r="400" spans="2:2">
      <c r="B400" s="67"/>
    </row>
    <row r="401" spans="2:2">
      <c r="B401" s="67"/>
    </row>
    <row r="402" spans="2:2">
      <c r="B402" s="67"/>
    </row>
    <row r="403" spans="2:2">
      <c r="B403" s="67"/>
    </row>
    <row r="404" spans="2:2">
      <c r="B404" s="67"/>
    </row>
    <row r="405" spans="2:2">
      <c r="B405" s="67"/>
    </row>
    <row r="406" spans="2:2">
      <c r="B406" s="67"/>
    </row>
    <row r="407" spans="2:2">
      <c r="B407" s="67"/>
    </row>
    <row r="408" spans="2:2">
      <c r="B408" s="67"/>
    </row>
    <row r="409" spans="2:2">
      <c r="B409" s="67"/>
    </row>
    <row r="410" spans="2:2">
      <c r="B410" s="67"/>
    </row>
    <row r="411" spans="2:2">
      <c r="B411" s="67"/>
    </row>
    <row r="412" spans="2:2">
      <c r="B412" s="67"/>
    </row>
    <row r="413" spans="2:2">
      <c r="B413" s="67"/>
    </row>
    <row r="414" spans="2:2">
      <c r="B414" s="67"/>
    </row>
    <row r="415" spans="2:2">
      <c r="B415" s="67"/>
    </row>
    <row r="416" spans="2:2">
      <c r="B416" s="67"/>
    </row>
    <row r="417" spans="2:2">
      <c r="B417" s="67"/>
    </row>
    <row r="418" spans="2:2">
      <c r="B418" s="67"/>
    </row>
    <row r="419" spans="2:2">
      <c r="B419" s="67"/>
    </row>
    <row r="420" spans="2:2">
      <c r="B420" s="67"/>
    </row>
    <row r="421" spans="2:2">
      <c r="B421" s="67"/>
    </row>
    <row r="422" spans="2:2">
      <c r="B422" s="67"/>
    </row>
    <row r="423" spans="2:2">
      <c r="B423" s="67"/>
    </row>
    <row r="424" spans="2:2">
      <c r="B424" s="67"/>
    </row>
    <row r="425" spans="2:2">
      <c r="B425" s="67"/>
    </row>
    <row r="426" spans="2:2">
      <c r="B426" s="67"/>
    </row>
    <row r="427" spans="2:2">
      <c r="B427" s="67"/>
    </row>
    <row r="428" spans="2:2">
      <c r="B428" s="67"/>
    </row>
    <row r="429" spans="2:2">
      <c r="B429" s="67"/>
    </row>
    <row r="430" spans="2:2">
      <c r="B430" s="67"/>
    </row>
    <row r="431" spans="2:2">
      <c r="B431" s="67"/>
    </row>
    <row r="432" spans="2:2">
      <c r="B432" s="67"/>
    </row>
    <row r="433" spans="2:2">
      <c r="B433" s="67"/>
    </row>
    <row r="434" spans="2:2">
      <c r="B434" s="67"/>
    </row>
    <row r="435" spans="2:2">
      <c r="B435" s="67"/>
    </row>
    <row r="436" spans="2:2">
      <c r="B436" s="67"/>
    </row>
    <row r="437" spans="2:2">
      <c r="B437" s="67"/>
    </row>
    <row r="438" spans="2:2">
      <c r="B438" s="67"/>
    </row>
    <row r="439" spans="2:2">
      <c r="B439" s="67"/>
    </row>
    <row r="440" spans="2:2">
      <c r="B440" s="67"/>
    </row>
    <row r="441" spans="2:2">
      <c r="B441" s="67"/>
    </row>
    <row r="442" spans="2:2">
      <c r="B442" s="67"/>
    </row>
    <row r="443" spans="2:2">
      <c r="B443" s="67"/>
    </row>
    <row r="444" spans="2:2">
      <c r="B444" s="67"/>
    </row>
    <row r="445" spans="2:2">
      <c r="B445" s="67"/>
    </row>
    <row r="446" spans="2:2">
      <c r="B446" s="67"/>
    </row>
    <row r="447" spans="2:2">
      <c r="B447" s="67"/>
    </row>
    <row r="448" spans="2:2">
      <c r="B448" s="67"/>
    </row>
    <row r="449" spans="2:2">
      <c r="B449" s="67"/>
    </row>
    <row r="450" spans="2:2">
      <c r="B450" s="67"/>
    </row>
    <row r="451" spans="2:2">
      <c r="B451" s="67"/>
    </row>
    <row r="452" spans="2:2">
      <c r="B452" s="67"/>
    </row>
    <row r="453" spans="2:2">
      <c r="B453" s="67"/>
    </row>
    <row r="454" spans="2:2">
      <c r="B454" s="67"/>
    </row>
    <row r="455" spans="2:2">
      <c r="B455" s="67"/>
    </row>
    <row r="456" spans="2:2">
      <c r="B456" s="67"/>
    </row>
    <row r="457" spans="2:2">
      <c r="B457" s="67"/>
    </row>
    <row r="458" spans="2:2">
      <c r="B458" s="67"/>
    </row>
    <row r="459" spans="2:2">
      <c r="B459" s="67"/>
    </row>
    <row r="460" spans="2:2">
      <c r="B460" s="67"/>
    </row>
    <row r="461" spans="2:2">
      <c r="B461" s="67"/>
    </row>
    <row r="462" spans="2:2">
      <c r="B462" s="67"/>
    </row>
    <row r="463" spans="2:2">
      <c r="B463" s="67"/>
    </row>
    <row r="464" spans="2:2">
      <c r="B464" s="67"/>
    </row>
    <row r="465" spans="2:2">
      <c r="B465" s="67"/>
    </row>
    <row r="466" spans="2:2">
      <c r="B466" s="67"/>
    </row>
    <row r="467" spans="2:2">
      <c r="B467" s="67"/>
    </row>
    <row r="468" spans="2:2">
      <c r="B468" s="67"/>
    </row>
    <row r="469" spans="2:2">
      <c r="B469" s="67"/>
    </row>
    <row r="470" spans="2:2">
      <c r="B470" s="67"/>
    </row>
    <row r="471" spans="2:2">
      <c r="B471" s="67"/>
    </row>
    <row r="472" spans="2:2">
      <c r="B472" s="67"/>
    </row>
    <row r="473" spans="2:2">
      <c r="B473" s="67"/>
    </row>
    <row r="474" spans="2:2">
      <c r="B474" s="67"/>
    </row>
    <row r="475" spans="2:2">
      <c r="B475" s="67"/>
    </row>
    <row r="476" spans="2:2">
      <c r="B476" s="67"/>
    </row>
    <row r="477" spans="2:2">
      <c r="B477" s="67"/>
    </row>
    <row r="478" spans="2:2">
      <c r="B478" s="67"/>
    </row>
    <row r="479" spans="2:2">
      <c r="B479" s="67"/>
    </row>
    <row r="480" spans="2:2">
      <c r="B480" s="67"/>
    </row>
    <row r="481" spans="2:2">
      <c r="B481" s="67"/>
    </row>
    <row r="482" spans="2:2">
      <c r="B482" s="67"/>
    </row>
    <row r="483" spans="2:2">
      <c r="B483" s="67"/>
    </row>
    <row r="484" spans="2:2">
      <c r="B484" s="67"/>
    </row>
    <row r="485" spans="2:2">
      <c r="B485" s="67"/>
    </row>
    <row r="486" spans="2:2">
      <c r="B486" s="67"/>
    </row>
    <row r="487" spans="2:2">
      <c r="B487" s="67"/>
    </row>
    <row r="488" spans="2:2">
      <c r="B488" s="67"/>
    </row>
    <row r="489" spans="2:2">
      <c r="B489" s="67"/>
    </row>
    <row r="490" spans="2:2">
      <c r="B490" s="67"/>
    </row>
    <row r="491" spans="2:2">
      <c r="B491" s="67"/>
    </row>
    <row r="492" spans="2:2">
      <c r="B492" s="67"/>
    </row>
    <row r="493" spans="2:2">
      <c r="B493" s="67"/>
    </row>
    <row r="494" spans="2:2">
      <c r="B494" s="67"/>
    </row>
    <row r="495" spans="2:2">
      <c r="B495" s="67"/>
    </row>
    <row r="496" spans="2:2">
      <c r="B496" s="67"/>
    </row>
    <row r="497" spans="2:2">
      <c r="B497" s="67"/>
    </row>
    <row r="498" spans="2:2">
      <c r="B498" s="67"/>
    </row>
    <row r="499" spans="2:2">
      <c r="B499" s="67"/>
    </row>
    <row r="500" spans="2:2">
      <c r="B500" s="67"/>
    </row>
    <row r="501" spans="2:2">
      <c r="B501" s="67"/>
    </row>
    <row r="502" spans="2:2">
      <c r="B502" s="67"/>
    </row>
    <row r="503" spans="2:2">
      <c r="B503" s="67"/>
    </row>
    <row r="504" spans="2:2">
      <c r="B504" s="67"/>
    </row>
    <row r="505" spans="2:2">
      <c r="B505" s="67"/>
    </row>
    <row r="506" spans="2:2">
      <c r="B506" s="67"/>
    </row>
    <row r="507" spans="2:2">
      <c r="B507" s="67"/>
    </row>
    <row r="508" spans="2:2">
      <c r="B508" s="67"/>
    </row>
    <row r="509" spans="2:2">
      <c r="B509" s="67"/>
    </row>
    <row r="510" spans="2:2">
      <c r="B510" s="67"/>
    </row>
    <row r="511" spans="2:2">
      <c r="B511" s="67"/>
    </row>
    <row r="512" spans="2:2">
      <c r="B512" s="67"/>
    </row>
    <row r="513" spans="2:2">
      <c r="B513" s="67"/>
    </row>
    <row r="514" spans="2:2">
      <c r="B514" s="67"/>
    </row>
    <row r="515" spans="2:2">
      <c r="B515" s="67"/>
    </row>
    <row r="516" spans="2:2">
      <c r="B516" s="67"/>
    </row>
    <row r="517" spans="2:2">
      <c r="B517" s="67"/>
    </row>
    <row r="518" spans="2:2">
      <c r="B518" s="67"/>
    </row>
    <row r="519" spans="2:2">
      <c r="B519" s="67"/>
    </row>
    <row r="520" spans="2:2">
      <c r="B520" s="67"/>
    </row>
    <row r="521" spans="2:2">
      <c r="B521" s="67"/>
    </row>
    <row r="522" spans="2:2">
      <c r="B522" s="67"/>
    </row>
    <row r="523" spans="2:2">
      <c r="B523" s="67"/>
    </row>
    <row r="524" spans="2:2">
      <c r="B524" s="67"/>
    </row>
    <row r="525" spans="2:2">
      <c r="B525" s="67"/>
    </row>
    <row r="526" spans="2:2">
      <c r="B526" s="67"/>
    </row>
    <row r="527" spans="2:2">
      <c r="B527" s="67"/>
    </row>
    <row r="528" spans="2:2">
      <c r="B528" s="67"/>
    </row>
    <row r="529" spans="2:2">
      <c r="B529" s="67"/>
    </row>
    <row r="530" spans="2:2">
      <c r="B530" s="67"/>
    </row>
    <row r="531" spans="2:2">
      <c r="B531" s="67"/>
    </row>
    <row r="532" spans="2:2">
      <c r="B532" s="67"/>
    </row>
    <row r="533" spans="2:2">
      <c r="B533" s="67"/>
    </row>
    <row r="534" spans="2:2">
      <c r="B534" s="67"/>
    </row>
    <row r="535" spans="2:2">
      <c r="B535" s="67"/>
    </row>
    <row r="536" spans="2:2">
      <c r="B536" s="67"/>
    </row>
    <row r="537" spans="2:2">
      <c r="B537" s="67"/>
    </row>
    <row r="538" spans="2:2">
      <c r="B538" s="67"/>
    </row>
    <row r="539" spans="2:2">
      <c r="B539" s="67"/>
    </row>
    <row r="540" spans="2:2">
      <c r="B540" s="67"/>
    </row>
    <row r="541" spans="2:2">
      <c r="B541" s="67"/>
    </row>
    <row r="542" spans="2:2">
      <c r="B542" s="67"/>
    </row>
    <row r="543" spans="2:2">
      <c r="B543" s="67"/>
    </row>
    <row r="544" spans="2:2">
      <c r="B544" s="67"/>
    </row>
    <row r="545" spans="2:2">
      <c r="B545" s="67"/>
    </row>
    <row r="546" spans="2:2">
      <c r="B546" s="67"/>
    </row>
    <row r="547" spans="2:2">
      <c r="B547" s="67"/>
    </row>
    <row r="548" spans="2:2">
      <c r="B548" s="67"/>
    </row>
    <row r="549" spans="2:2">
      <c r="B549" s="67"/>
    </row>
    <row r="550" spans="2:2">
      <c r="B550" s="67"/>
    </row>
    <row r="551" spans="2:2">
      <c r="B551" s="67"/>
    </row>
    <row r="552" spans="2:2">
      <c r="B552" s="67"/>
    </row>
    <row r="553" spans="2:2">
      <c r="B553" s="67"/>
    </row>
    <row r="554" spans="2:2">
      <c r="B554" s="67"/>
    </row>
    <row r="555" spans="2:2">
      <c r="B555" s="67"/>
    </row>
    <row r="556" spans="2:2">
      <c r="B556" s="67"/>
    </row>
    <row r="557" spans="2:2">
      <c r="B557" s="67"/>
    </row>
    <row r="558" spans="2:2">
      <c r="B558" s="67"/>
    </row>
    <row r="559" spans="2:2">
      <c r="B559" s="67"/>
    </row>
    <row r="560" spans="2:2">
      <c r="B560" s="67"/>
    </row>
    <row r="561" spans="2:2">
      <c r="B561" s="67"/>
    </row>
    <row r="562" spans="2:2">
      <c r="B562" s="67"/>
    </row>
    <row r="563" spans="2:2">
      <c r="B563" s="67"/>
    </row>
    <row r="564" spans="2:2">
      <c r="B564" s="67"/>
    </row>
    <row r="565" spans="2:2">
      <c r="B565" s="67"/>
    </row>
    <row r="566" spans="2:2">
      <c r="B566" s="67"/>
    </row>
    <row r="567" spans="2:2">
      <c r="B567" s="67"/>
    </row>
    <row r="568" spans="2:2">
      <c r="B568" s="67"/>
    </row>
    <row r="569" spans="2:2">
      <c r="B569" s="67"/>
    </row>
    <row r="570" spans="2:2">
      <c r="B570" s="67"/>
    </row>
    <row r="571" spans="2:2">
      <c r="B571" s="67"/>
    </row>
    <row r="572" spans="2:2">
      <c r="B572" s="67"/>
    </row>
    <row r="573" spans="2:2">
      <c r="B573" s="67"/>
    </row>
    <row r="574" spans="2:2">
      <c r="B574" s="67"/>
    </row>
    <row r="575" spans="2:2">
      <c r="B575" s="67"/>
    </row>
    <row r="576" spans="2:2">
      <c r="B576" s="67"/>
    </row>
    <row r="577" spans="2:2">
      <c r="B577" s="67"/>
    </row>
    <row r="578" spans="2:2">
      <c r="B578" s="67"/>
    </row>
    <row r="579" spans="2:2">
      <c r="B579" s="67"/>
    </row>
    <row r="580" spans="2:2">
      <c r="B580" s="67"/>
    </row>
    <row r="581" spans="2:2">
      <c r="B581" s="67"/>
    </row>
    <row r="582" spans="2:2">
      <c r="B582" s="67"/>
    </row>
    <row r="583" spans="2:2">
      <c r="B583" s="67"/>
    </row>
    <row r="584" spans="2:2">
      <c r="B584" s="67"/>
    </row>
    <row r="585" spans="2:2">
      <c r="B585" s="67"/>
    </row>
    <row r="586" spans="2:2">
      <c r="B586" s="67"/>
    </row>
    <row r="587" spans="2:2">
      <c r="B587" s="67"/>
    </row>
    <row r="588" spans="2:2">
      <c r="B588" s="67"/>
    </row>
    <row r="589" spans="2:2">
      <c r="B589" s="67"/>
    </row>
    <row r="590" spans="2:2">
      <c r="B590" s="67"/>
    </row>
    <row r="591" spans="2:2">
      <c r="B591" s="67"/>
    </row>
    <row r="592" spans="2:2">
      <c r="B592" s="67"/>
    </row>
    <row r="593" spans="2:2">
      <c r="B593" s="67"/>
    </row>
    <row r="594" spans="2:2">
      <c r="B594" s="67"/>
    </row>
    <row r="595" spans="2:2">
      <c r="B595" s="67"/>
    </row>
    <row r="596" spans="2:2">
      <c r="B596" s="67"/>
    </row>
    <row r="597" spans="2:2">
      <c r="B597" s="67"/>
    </row>
    <row r="598" spans="2:2">
      <c r="B598" s="67"/>
    </row>
    <row r="599" spans="2:2">
      <c r="B599" s="67"/>
    </row>
    <row r="600" spans="2:2">
      <c r="B600" s="67"/>
    </row>
    <row r="601" spans="2:2">
      <c r="B601" s="67"/>
    </row>
    <row r="602" spans="2:2">
      <c r="B602" s="67"/>
    </row>
    <row r="603" spans="2:2">
      <c r="B603" s="67"/>
    </row>
    <row r="604" spans="2:2">
      <c r="B604" s="67"/>
    </row>
    <row r="605" spans="2:2">
      <c r="B605" s="67"/>
    </row>
    <row r="606" spans="2:2">
      <c r="B606" s="67"/>
    </row>
    <row r="607" spans="2:2">
      <c r="B607" s="67"/>
    </row>
    <row r="608" spans="2:2">
      <c r="B608" s="67"/>
    </row>
    <row r="609" spans="2:2">
      <c r="B609" s="67"/>
    </row>
    <row r="610" spans="2:2">
      <c r="B610" s="67"/>
    </row>
    <row r="611" spans="2:2">
      <c r="B611" s="67"/>
    </row>
    <row r="612" spans="2:2">
      <c r="B612" s="67"/>
    </row>
    <row r="613" spans="2:2">
      <c r="B613" s="67"/>
    </row>
    <row r="614" spans="2:2">
      <c r="B614" s="67"/>
    </row>
    <row r="615" spans="2:2">
      <c r="B615" s="67"/>
    </row>
    <row r="616" spans="2:2">
      <c r="B616" s="67"/>
    </row>
    <row r="617" spans="2:2">
      <c r="B617" s="67"/>
    </row>
    <row r="618" spans="2:2">
      <c r="B618" s="67"/>
    </row>
    <row r="619" spans="2:2">
      <c r="B619" s="67"/>
    </row>
    <row r="620" spans="2:2">
      <c r="B620" s="67"/>
    </row>
    <row r="621" spans="2:2">
      <c r="B621" s="67"/>
    </row>
    <row r="622" spans="2:2">
      <c r="B622" s="67"/>
    </row>
    <row r="623" spans="2:2">
      <c r="B623" s="67"/>
    </row>
    <row r="624" spans="2:2">
      <c r="B624" s="67"/>
    </row>
    <row r="625" spans="2:2">
      <c r="B625" s="67"/>
    </row>
    <row r="626" spans="2:2">
      <c r="B626" s="67"/>
    </row>
    <row r="627" spans="2:2">
      <c r="B627" s="67"/>
    </row>
    <row r="628" spans="2:2">
      <c r="B628" s="67"/>
    </row>
    <row r="629" spans="2:2">
      <c r="B629" s="67"/>
    </row>
    <row r="630" spans="2:2">
      <c r="B630" s="67"/>
    </row>
    <row r="631" spans="2:2">
      <c r="B631" s="67"/>
    </row>
    <row r="632" spans="2:2">
      <c r="B632" s="67"/>
    </row>
    <row r="633" spans="2:2">
      <c r="B633" s="67"/>
    </row>
    <row r="634" spans="2:2">
      <c r="B634" s="67"/>
    </row>
    <row r="635" spans="2:2">
      <c r="B635" s="67"/>
    </row>
    <row r="636" spans="2:2">
      <c r="B636" s="67"/>
    </row>
    <row r="637" spans="2:2">
      <c r="B637" s="67"/>
    </row>
    <row r="638" spans="2:2">
      <c r="B638" s="67"/>
    </row>
    <row r="639" spans="2:2">
      <c r="B639" s="67"/>
    </row>
    <row r="640" spans="2:2">
      <c r="B640" s="67"/>
    </row>
    <row r="641" spans="2:2">
      <c r="B641" s="67"/>
    </row>
    <row r="642" spans="2:2">
      <c r="B642" s="67"/>
    </row>
    <row r="643" spans="2:2">
      <c r="B643" s="67"/>
    </row>
    <row r="644" spans="2:2">
      <c r="B644" s="67"/>
    </row>
    <row r="645" spans="2:2">
      <c r="B645" s="67"/>
    </row>
    <row r="646" spans="2:2">
      <c r="B646" s="67"/>
    </row>
    <row r="647" spans="2:2">
      <c r="B647" s="67"/>
    </row>
    <row r="648" spans="2:2">
      <c r="B648" s="67"/>
    </row>
    <row r="649" spans="2:2">
      <c r="B649" s="67"/>
    </row>
    <row r="650" spans="2:2">
      <c r="B650" s="67"/>
    </row>
    <row r="651" spans="2:2">
      <c r="B651" s="67"/>
    </row>
    <row r="652" spans="2:2">
      <c r="B652" s="67"/>
    </row>
    <row r="653" spans="2:2">
      <c r="B653" s="67"/>
    </row>
    <row r="654" spans="2:2">
      <c r="B654" s="67"/>
    </row>
    <row r="655" spans="2:2">
      <c r="B655" s="67"/>
    </row>
    <row r="656" spans="2:2">
      <c r="B656" s="67"/>
    </row>
    <row r="657" spans="2:2">
      <c r="B657" s="67"/>
    </row>
    <row r="658" spans="2:2">
      <c r="B658" s="67"/>
    </row>
    <row r="659" spans="2:2">
      <c r="B659" s="67"/>
    </row>
    <row r="660" spans="2:2">
      <c r="B660" s="67"/>
    </row>
    <row r="661" spans="2:2">
      <c r="B661" s="67"/>
    </row>
    <row r="662" spans="2:2">
      <c r="B662" s="67"/>
    </row>
    <row r="663" spans="2:2">
      <c r="B663" s="67"/>
    </row>
    <row r="664" spans="2:2">
      <c r="B664" s="67"/>
    </row>
    <row r="665" spans="2:2">
      <c r="B665" s="67"/>
    </row>
    <row r="666" spans="2:2">
      <c r="B666" s="67"/>
    </row>
    <row r="667" spans="2:2">
      <c r="B667" s="67"/>
    </row>
    <row r="668" spans="2:2">
      <c r="B668" s="67"/>
    </row>
    <row r="669" spans="2:2">
      <c r="B669" s="67"/>
    </row>
    <row r="670" spans="2:2">
      <c r="B670" s="67"/>
    </row>
    <row r="671" spans="2:2">
      <c r="B671" s="67"/>
    </row>
    <row r="672" spans="2:2">
      <c r="B672" s="67"/>
    </row>
    <row r="673" spans="2:2">
      <c r="B673" s="67"/>
    </row>
    <row r="674" spans="2:2">
      <c r="B674" s="67"/>
    </row>
    <row r="675" spans="2:2">
      <c r="B675" s="67"/>
    </row>
    <row r="676" spans="2:2">
      <c r="B676" s="67"/>
    </row>
    <row r="677" spans="2:2">
      <c r="B677" s="67"/>
    </row>
    <row r="678" spans="2:2">
      <c r="B678" s="67"/>
    </row>
    <row r="679" spans="2:2">
      <c r="B679" s="67"/>
    </row>
    <row r="680" spans="2:2">
      <c r="B680" s="67"/>
    </row>
    <row r="681" spans="2:2">
      <c r="B681" s="67"/>
    </row>
    <row r="682" spans="2:2">
      <c r="B682" s="67"/>
    </row>
    <row r="683" spans="2:2">
      <c r="B683" s="67"/>
    </row>
    <row r="684" spans="2:2">
      <c r="B684" s="67"/>
    </row>
    <row r="685" spans="2:2">
      <c r="B685" s="67"/>
    </row>
    <row r="686" spans="2:2">
      <c r="B686" s="67"/>
    </row>
    <row r="687" spans="2:2">
      <c r="B687" s="67"/>
    </row>
    <row r="688" spans="2:2">
      <c r="B688" s="67"/>
    </row>
    <row r="689" spans="2:2">
      <c r="B689" s="67"/>
    </row>
    <row r="690" spans="2:2">
      <c r="B690" s="67"/>
    </row>
    <row r="691" spans="2:2">
      <c r="B691" s="67"/>
    </row>
    <row r="692" spans="2:2">
      <c r="B692" s="67"/>
    </row>
    <row r="693" spans="2:2">
      <c r="B693" s="67"/>
    </row>
    <row r="694" spans="2:2">
      <c r="B694" s="67"/>
    </row>
    <row r="695" spans="2:2">
      <c r="B695" s="67"/>
    </row>
    <row r="696" spans="2:2">
      <c r="B696" s="67"/>
    </row>
    <row r="697" spans="2:2">
      <c r="B697" s="67"/>
    </row>
    <row r="698" spans="2:2">
      <c r="B698" s="67"/>
    </row>
    <row r="699" spans="2:2">
      <c r="B699" s="67"/>
    </row>
    <row r="700" spans="2:2">
      <c r="B700" s="67"/>
    </row>
    <row r="701" spans="2:2">
      <c r="B701" s="67"/>
    </row>
    <row r="702" spans="2:2">
      <c r="B702" s="67"/>
    </row>
    <row r="703" spans="2:2">
      <c r="B703" s="67"/>
    </row>
    <row r="704" spans="2:2">
      <c r="B704" s="67"/>
    </row>
    <row r="705" spans="2:2">
      <c r="B705" s="67"/>
    </row>
    <row r="706" spans="2:2">
      <c r="B706" s="67"/>
    </row>
    <row r="707" spans="2:2">
      <c r="B707" s="67"/>
    </row>
    <row r="708" spans="2:2">
      <c r="B708" s="67"/>
    </row>
    <row r="709" spans="2:2">
      <c r="B709" s="67"/>
    </row>
    <row r="710" spans="2:2">
      <c r="B710" s="67"/>
    </row>
    <row r="711" spans="2:2">
      <c r="B711" s="67"/>
    </row>
    <row r="712" spans="2:2">
      <c r="B712" s="67"/>
    </row>
    <row r="713" spans="2:2">
      <c r="B713" s="67"/>
    </row>
    <row r="714" spans="2:2">
      <c r="B714" s="67"/>
    </row>
    <row r="715" spans="2:2">
      <c r="B715" s="67"/>
    </row>
    <row r="716" spans="2:2">
      <c r="B716" s="67"/>
    </row>
    <row r="717" spans="2:2">
      <c r="B717" s="67"/>
    </row>
    <row r="718" spans="2:2">
      <c r="B718" s="67"/>
    </row>
    <row r="719" spans="2:2">
      <c r="B719" s="67"/>
    </row>
    <row r="720" spans="2:2">
      <c r="B720" s="67"/>
    </row>
    <row r="721" spans="2:2">
      <c r="B721" s="67"/>
    </row>
    <row r="722" spans="2:2">
      <c r="B722" s="67"/>
    </row>
    <row r="723" spans="2:2">
      <c r="B723" s="67"/>
    </row>
    <row r="724" spans="2:2">
      <c r="B724" s="67"/>
    </row>
    <row r="725" spans="2:2">
      <c r="B725" s="67"/>
    </row>
    <row r="726" spans="2:2">
      <c r="B726" s="67"/>
    </row>
    <row r="727" spans="2:2">
      <c r="B727" s="67"/>
    </row>
    <row r="728" spans="2:2">
      <c r="B728" s="67"/>
    </row>
    <row r="729" spans="2:2">
      <c r="B729" s="67"/>
    </row>
    <row r="730" spans="2:2">
      <c r="B730" s="67"/>
    </row>
    <row r="731" spans="2:2">
      <c r="B731" s="67"/>
    </row>
    <row r="732" spans="2:2">
      <c r="B732" s="67"/>
    </row>
    <row r="733" spans="2:2">
      <c r="B733" s="67"/>
    </row>
    <row r="734" spans="2:2">
      <c r="B734" s="67"/>
    </row>
    <row r="735" spans="2:2">
      <c r="B735" s="67"/>
    </row>
    <row r="736" spans="2:2">
      <c r="B736" s="67"/>
    </row>
    <row r="737" spans="2:2">
      <c r="B737" s="67"/>
    </row>
    <row r="738" spans="2:2">
      <c r="B738" s="67"/>
    </row>
    <row r="739" spans="2:2">
      <c r="B739" s="67"/>
    </row>
    <row r="740" spans="2:2">
      <c r="B740" s="67"/>
    </row>
    <row r="741" spans="2:2">
      <c r="B741" s="67"/>
    </row>
    <row r="742" spans="2:2">
      <c r="B742" s="67"/>
    </row>
    <row r="743" spans="2:2">
      <c r="B743" s="67"/>
    </row>
    <row r="744" spans="2:2">
      <c r="B744" s="67"/>
    </row>
    <row r="745" spans="2:2">
      <c r="B745" s="67"/>
    </row>
    <row r="746" spans="2:2">
      <c r="B746" s="67"/>
    </row>
    <row r="747" spans="2:2">
      <c r="B747" s="67"/>
    </row>
    <row r="748" spans="2:2">
      <c r="B748" s="67"/>
    </row>
    <row r="749" spans="2:2">
      <c r="B749" s="67"/>
    </row>
    <row r="750" spans="2:2">
      <c r="B750" s="67"/>
    </row>
    <row r="751" spans="2:2">
      <c r="B751" s="67"/>
    </row>
    <row r="752" spans="2:2">
      <c r="B752" s="67"/>
    </row>
    <row r="753" spans="2:2">
      <c r="B753" s="67"/>
    </row>
    <row r="754" spans="2:2">
      <c r="B754" s="67"/>
    </row>
    <row r="755" spans="2:2">
      <c r="B755" s="67"/>
    </row>
    <row r="756" spans="2:2">
      <c r="B756" s="67"/>
    </row>
    <row r="757" spans="2:2">
      <c r="B757" s="67"/>
    </row>
    <row r="758" spans="2:2">
      <c r="B758" s="67"/>
    </row>
    <row r="759" spans="2:2">
      <c r="B759" s="67"/>
    </row>
    <row r="760" spans="2:2">
      <c r="B760" s="67"/>
    </row>
    <row r="761" spans="2:2">
      <c r="B761" s="67"/>
    </row>
    <row r="762" spans="2:2">
      <c r="B762" s="67"/>
    </row>
    <row r="763" spans="2:2">
      <c r="B763" s="67"/>
    </row>
    <row r="764" spans="2:2">
      <c r="B764" s="67"/>
    </row>
    <row r="765" spans="2:2">
      <c r="B765" s="67"/>
    </row>
    <row r="766" spans="2:2">
      <c r="B766" s="67"/>
    </row>
    <row r="767" spans="2:2">
      <c r="B767" s="67"/>
    </row>
    <row r="768" spans="2:2">
      <c r="B768" s="67"/>
    </row>
    <row r="769" spans="2:2">
      <c r="B769" s="67"/>
    </row>
    <row r="770" spans="2:2">
      <c r="B770" s="67"/>
    </row>
    <row r="771" spans="2:2">
      <c r="B771" s="67"/>
    </row>
    <row r="772" spans="2:2">
      <c r="B772" s="67"/>
    </row>
    <row r="773" spans="2:2">
      <c r="B773" s="67"/>
    </row>
    <row r="774" spans="2:2">
      <c r="B774" s="67"/>
    </row>
    <row r="775" spans="2:2">
      <c r="B775" s="67"/>
    </row>
    <row r="776" spans="2:2">
      <c r="B776" s="67"/>
    </row>
    <row r="777" spans="2:2">
      <c r="B777" s="67"/>
    </row>
    <row r="778" spans="2:2">
      <c r="B778" s="67"/>
    </row>
    <row r="779" spans="2:2">
      <c r="B779" s="67"/>
    </row>
    <row r="780" spans="2:2">
      <c r="B780" s="67"/>
    </row>
    <row r="781" spans="2:2">
      <c r="B781" s="67"/>
    </row>
    <row r="782" spans="2:2">
      <c r="B782" s="67"/>
    </row>
    <row r="783" spans="2:2">
      <c r="B783" s="67"/>
    </row>
    <row r="784" spans="2:2">
      <c r="B784" s="67"/>
    </row>
    <row r="785" spans="2:2">
      <c r="B785" s="67"/>
    </row>
    <row r="786" spans="2:2">
      <c r="B786" s="67"/>
    </row>
    <row r="787" spans="2:2">
      <c r="B787" s="67"/>
    </row>
    <row r="788" spans="2:2">
      <c r="B788" s="67"/>
    </row>
    <row r="789" spans="2:2">
      <c r="B789" s="67"/>
    </row>
    <row r="790" spans="2:2">
      <c r="B790" s="67"/>
    </row>
    <row r="791" spans="2:2">
      <c r="B791" s="67"/>
    </row>
    <row r="792" spans="2:2">
      <c r="B792" s="67"/>
    </row>
    <row r="793" spans="2:2">
      <c r="B793" s="67"/>
    </row>
    <row r="794" spans="2:2">
      <c r="B794" s="67"/>
    </row>
    <row r="795" spans="2:2">
      <c r="B795" s="67"/>
    </row>
    <row r="796" spans="2:2">
      <c r="B796" s="67"/>
    </row>
    <row r="797" spans="2:2">
      <c r="B797" s="67"/>
    </row>
    <row r="798" spans="2:2">
      <c r="B798" s="67"/>
    </row>
    <row r="799" spans="2:2">
      <c r="B799" s="67"/>
    </row>
    <row r="800" spans="2:2">
      <c r="B800" s="67"/>
    </row>
    <row r="801" spans="2:2">
      <c r="B801" s="67"/>
    </row>
    <row r="802" spans="2:2">
      <c r="B802" s="67"/>
    </row>
    <row r="803" spans="2:2">
      <c r="B803" s="67"/>
    </row>
    <row r="804" spans="2:2">
      <c r="B804" s="67"/>
    </row>
    <row r="805" spans="2:2">
      <c r="B805" s="67"/>
    </row>
    <row r="806" spans="2:2">
      <c r="B806" s="67"/>
    </row>
    <row r="807" spans="2:2">
      <c r="B807" s="67"/>
    </row>
    <row r="808" spans="2:2">
      <c r="B808" s="67"/>
    </row>
    <row r="809" spans="2:2">
      <c r="B809" s="67"/>
    </row>
    <row r="810" spans="2:2">
      <c r="B810" s="67"/>
    </row>
    <row r="811" spans="2:2">
      <c r="B811" s="67"/>
    </row>
    <row r="812" spans="2:2">
      <c r="B812" s="67"/>
    </row>
    <row r="813" spans="2:2">
      <c r="B813" s="67"/>
    </row>
    <row r="814" spans="2:2">
      <c r="B814" s="67"/>
    </row>
    <row r="815" spans="2:2">
      <c r="B815" s="67"/>
    </row>
    <row r="816" spans="2:2">
      <c r="B816" s="67"/>
    </row>
    <row r="817" spans="2:2">
      <c r="B817" s="67"/>
    </row>
    <row r="818" spans="2:2">
      <c r="B818" s="67"/>
    </row>
    <row r="819" spans="2:2">
      <c r="B819" s="67"/>
    </row>
    <row r="820" spans="2:2">
      <c r="B820" s="67"/>
    </row>
    <row r="821" spans="2:2">
      <c r="B821" s="67"/>
    </row>
    <row r="822" spans="2:2">
      <c r="B822" s="67"/>
    </row>
    <row r="823" spans="2:2">
      <c r="B823" s="67"/>
    </row>
    <row r="824" spans="2:2">
      <c r="B824" s="67"/>
    </row>
    <row r="825" spans="2:2">
      <c r="B825" s="67"/>
    </row>
    <row r="826" spans="2:2">
      <c r="B826" s="67"/>
    </row>
    <row r="827" spans="2:2">
      <c r="B827" s="67"/>
    </row>
    <row r="828" spans="2:2">
      <c r="B828" s="67"/>
    </row>
    <row r="829" spans="2:2">
      <c r="B829" s="67"/>
    </row>
    <row r="830" spans="2:2">
      <c r="B830" s="67"/>
    </row>
    <row r="831" spans="2:2">
      <c r="B831" s="67"/>
    </row>
    <row r="832" spans="2:2">
      <c r="B832" s="67"/>
    </row>
    <row r="833" spans="2:2">
      <c r="B833" s="67"/>
    </row>
    <row r="834" spans="2:2">
      <c r="B834" s="67"/>
    </row>
    <row r="835" spans="2:2">
      <c r="B835" s="67"/>
    </row>
    <row r="836" spans="2:2">
      <c r="B836" s="67"/>
    </row>
    <row r="837" spans="2:2">
      <c r="B837" s="67"/>
    </row>
    <row r="838" spans="2:2">
      <c r="B838" s="67"/>
    </row>
    <row r="839" spans="2:2">
      <c r="B839" s="67"/>
    </row>
    <row r="840" spans="2:2">
      <c r="B840" s="67"/>
    </row>
    <row r="841" spans="2:2">
      <c r="B841" s="67"/>
    </row>
    <row r="842" spans="2:2">
      <c r="B842" s="67"/>
    </row>
    <row r="843" spans="2:2">
      <c r="B843" s="67"/>
    </row>
    <row r="844" spans="2:2">
      <c r="B844" s="67"/>
    </row>
    <row r="845" spans="2:2">
      <c r="B845" s="67"/>
    </row>
    <row r="846" spans="2:2">
      <c r="B846" s="67"/>
    </row>
    <row r="847" spans="2:2">
      <c r="B847" s="67"/>
    </row>
    <row r="848" spans="2:2">
      <c r="B848" s="67"/>
    </row>
    <row r="849" spans="2:2">
      <c r="B849" s="67"/>
    </row>
    <row r="850" spans="2:2">
      <c r="B850" s="67"/>
    </row>
    <row r="851" spans="2:2">
      <c r="B851" s="67"/>
    </row>
    <row r="852" spans="2:2">
      <c r="B852" s="67"/>
    </row>
    <row r="853" spans="2:2">
      <c r="B853" s="67"/>
    </row>
    <row r="854" spans="2:2">
      <c r="B854" s="67"/>
    </row>
    <row r="855" spans="2:2">
      <c r="B855" s="67"/>
    </row>
    <row r="856" spans="2:2">
      <c r="B856" s="67"/>
    </row>
    <row r="857" spans="2:2">
      <c r="B857" s="67"/>
    </row>
    <row r="858" spans="2:2">
      <c r="B858" s="67"/>
    </row>
    <row r="859" spans="2:2">
      <c r="B859" s="67"/>
    </row>
    <row r="860" spans="2:2">
      <c r="B860" s="67"/>
    </row>
    <row r="861" spans="2:2">
      <c r="B861" s="67"/>
    </row>
    <row r="862" spans="2:2">
      <c r="B862" s="67"/>
    </row>
    <row r="863" spans="2:2">
      <c r="B863" s="67"/>
    </row>
    <row r="864" spans="2:2">
      <c r="B864" s="67"/>
    </row>
    <row r="865" spans="2:2">
      <c r="B865" s="67"/>
    </row>
    <row r="866" spans="2:2">
      <c r="B866" s="67"/>
    </row>
    <row r="867" spans="2:2">
      <c r="B867" s="67"/>
    </row>
    <row r="868" spans="2:2">
      <c r="B868" s="67"/>
    </row>
    <row r="869" spans="2:2">
      <c r="B869" s="67"/>
    </row>
    <row r="870" spans="2:2">
      <c r="B870" s="67"/>
    </row>
    <row r="871" spans="2:2">
      <c r="B871" s="67"/>
    </row>
    <row r="872" spans="2:2">
      <c r="B872" s="67"/>
    </row>
    <row r="873" spans="2:2">
      <c r="B873" s="67"/>
    </row>
    <row r="874" spans="2:2">
      <c r="B874" s="67"/>
    </row>
    <row r="875" spans="2:2">
      <c r="B875" s="67"/>
    </row>
    <row r="876" spans="2:2">
      <c r="B876" s="67"/>
    </row>
    <row r="877" spans="2:2">
      <c r="B877" s="67"/>
    </row>
    <row r="878" spans="2:2">
      <c r="B878" s="67"/>
    </row>
    <row r="879" spans="2:2">
      <c r="B879" s="67"/>
    </row>
    <row r="880" spans="2:2">
      <c r="B880" s="67"/>
    </row>
    <row r="881" spans="2:2">
      <c r="B881" s="67"/>
    </row>
    <row r="882" spans="2:2">
      <c r="B882" s="67"/>
    </row>
    <row r="883" spans="2:2">
      <c r="B883" s="67"/>
    </row>
    <row r="884" spans="2:2">
      <c r="B884" s="67"/>
    </row>
    <row r="885" spans="2:2">
      <c r="B885" s="67"/>
    </row>
    <row r="886" spans="2:2">
      <c r="B886" s="67"/>
    </row>
    <row r="887" spans="2:2">
      <c r="B887" s="67"/>
    </row>
    <row r="888" spans="2:2">
      <c r="B888" s="67"/>
    </row>
    <row r="889" spans="2:2">
      <c r="B889" s="67"/>
    </row>
    <row r="890" spans="2:2">
      <c r="B890" s="67"/>
    </row>
    <row r="891" spans="2:2">
      <c r="B891" s="67"/>
    </row>
    <row r="892" spans="2:2">
      <c r="B892" s="67"/>
    </row>
    <row r="893" spans="2:2">
      <c r="B893" s="67"/>
    </row>
    <row r="894" spans="2:2">
      <c r="B894" s="67"/>
    </row>
    <row r="895" spans="2:2">
      <c r="B895" s="67"/>
    </row>
    <row r="896" spans="2:2">
      <c r="B896" s="67"/>
    </row>
    <row r="897" spans="2:2">
      <c r="B897" s="67"/>
    </row>
    <row r="898" spans="2:2">
      <c r="B898" s="67"/>
    </row>
    <row r="899" spans="2:2">
      <c r="B899" s="67"/>
    </row>
    <row r="900" spans="2:2">
      <c r="B900" s="67"/>
    </row>
    <row r="901" spans="2:2">
      <c r="B901" s="67"/>
    </row>
    <row r="902" spans="2:2">
      <c r="B902" s="67"/>
    </row>
    <row r="903" spans="2:2">
      <c r="B903" s="67"/>
    </row>
    <row r="904" spans="2:2">
      <c r="B904" s="67"/>
    </row>
    <row r="905" spans="2:2">
      <c r="B905" s="67"/>
    </row>
    <row r="906" spans="2:2">
      <c r="B906" s="67"/>
    </row>
    <row r="907" spans="2:2">
      <c r="B907" s="67"/>
    </row>
    <row r="908" spans="2:2">
      <c r="B908" s="67"/>
    </row>
    <row r="909" spans="2:2">
      <c r="B909" s="67"/>
    </row>
    <row r="910" spans="2:2">
      <c r="B910" s="67"/>
    </row>
    <row r="911" spans="2:2">
      <c r="B911" s="67"/>
    </row>
    <row r="912" spans="2:2">
      <c r="B912" s="67"/>
    </row>
    <row r="913" spans="2:2">
      <c r="B913" s="67"/>
    </row>
    <row r="914" spans="2:2">
      <c r="B914" s="67"/>
    </row>
    <row r="915" spans="2:2">
      <c r="B915" s="67"/>
    </row>
    <row r="916" spans="2:2">
      <c r="B916" s="67"/>
    </row>
    <row r="917" spans="2:2">
      <c r="B917" s="67"/>
    </row>
    <row r="918" spans="2:2">
      <c r="B918" s="67"/>
    </row>
    <row r="919" spans="2:2">
      <c r="B919" s="67"/>
    </row>
    <row r="920" spans="2:2">
      <c r="B920" s="67"/>
    </row>
    <row r="921" spans="2:2">
      <c r="B921" s="67"/>
    </row>
    <row r="922" spans="2:2">
      <c r="B922" s="67"/>
    </row>
    <row r="923" spans="2:2">
      <c r="B923" s="67"/>
    </row>
    <row r="924" spans="2:2">
      <c r="B924" s="67"/>
    </row>
    <row r="925" spans="2:2">
      <c r="B925" s="67"/>
    </row>
    <row r="926" spans="2:2">
      <c r="B926" s="67"/>
    </row>
    <row r="927" spans="2:2">
      <c r="B927" s="67"/>
    </row>
    <row r="928" spans="2:2">
      <c r="B928" s="67"/>
    </row>
    <row r="929" spans="2:2">
      <c r="B929" s="67"/>
    </row>
    <row r="930" spans="2:2">
      <c r="B930" s="67"/>
    </row>
    <row r="931" spans="2:2">
      <c r="B931" s="67"/>
    </row>
    <row r="932" spans="2:2">
      <c r="B932" s="67"/>
    </row>
    <row r="933" spans="2:2">
      <c r="B933" s="67"/>
    </row>
    <row r="934" spans="2:2">
      <c r="B934" s="67"/>
    </row>
    <row r="935" spans="2:2">
      <c r="B935" s="67"/>
    </row>
    <row r="936" spans="2:2">
      <c r="B936" s="67"/>
    </row>
    <row r="937" spans="2:2">
      <c r="B937" s="67"/>
    </row>
    <row r="938" spans="2:2">
      <c r="B938" s="67"/>
    </row>
    <row r="939" spans="2:2">
      <c r="B939" s="67"/>
    </row>
    <row r="940" spans="2:2">
      <c r="B940" s="67"/>
    </row>
    <row r="941" spans="2:2">
      <c r="B941" s="67"/>
    </row>
    <row r="942" spans="2:2">
      <c r="B942" s="67"/>
    </row>
    <row r="943" spans="2:2">
      <c r="B943" s="67"/>
    </row>
    <row r="944" spans="2:2">
      <c r="B944" s="67"/>
    </row>
    <row r="945" spans="2:2">
      <c r="B945" s="67"/>
    </row>
    <row r="946" spans="2:2">
      <c r="B946" s="67"/>
    </row>
    <row r="947" spans="2:2">
      <c r="B947" s="67"/>
    </row>
    <row r="948" spans="2:2">
      <c r="B948" s="67"/>
    </row>
    <row r="949" spans="2:2">
      <c r="B949" s="67"/>
    </row>
    <row r="950" spans="2:2">
      <c r="B950" s="67"/>
    </row>
    <row r="951" spans="2:2">
      <c r="B951" s="67"/>
    </row>
    <row r="952" spans="2:2">
      <c r="B952" s="67"/>
    </row>
    <row r="953" spans="2:2">
      <c r="B953" s="67"/>
    </row>
    <row r="954" spans="2:2">
      <c r="B954" s="67"/>
    </row>
    <row r="955" spans="2:2">
      <c r="B955" s="67"/>
    </row>
    <row r="956" spans="2:2">
      <c r="B956" s="67"/>
    </row>
    <row r="957" spans="2:2">
      <c r="B957" s="67"/>
    </row>
    <row r="958" spans="2:2">
      <c r="B958" s="67"/>
    </row>
    <row r="959" spans="2:2">
      <c r="B959" s="67"/>
    </row>
    <row r="960" spans="2:2">
      <c r="B960" s="67"/>
    </row>
    <row r="961" spans="2:2">
      <c r="B961" s="67"/>
    </row>
    <row r="962" spans="2:2">
      <c r="B962" s="67"/>
    </row>
    <row r="963" spans="2:2">
      <c r="B963" s="67"/>
    </row>
    <row r="964" spans="2:2">
      <c r="B964" s="67"/>
    </row>
    <row r="965" spans="2:2">
      <c r="B965" s="67"/>
    </row>
    <row r="966" spans="2:2">
      <c r="B966" s="67"/>
    </row>
    <row r="967" spans="2:2">
      <c r="B967" s="67"/>
    </row>
    <row r="968" spans="2:2">
      <c r="B968" s="67"/>
    </row>
    <row r="969" spans="2:2">
      <c r="B969" s="67"/>
    </row>
    <row r="970" spans="2:2">
      <c r="B970" s="67"/>
    </row>
    <row r="971" spans="2:2">
      <c r="B971" s="67"/>
    </row>
    <row r="972" spans="2:2">
      <c r="B972" s="67"/>
    </row>
    <row r="973" spans="2:2">
      <c r="B973" s="67"/>
    </row>
    <row r="974" spans="2:2">
      <c r="B974" s="67"/>
    </row>
    <row r="975" spans="2:2">
      <c r="B975" s="67"/>
    </row>
    <row r="976" spans="2:2">
      <c r="B976" s="67"/>
    </row>
    <row r="977" spans="2:2">
      <c r="B977" s="67"/>
    </row>
    <row r="978" spans="2:2">
      <c r="B978" s="67"/>
    </row>
    <row r="979" spans="2:2">
      <c r="B979" s="67"/>
    </row>
    <row r="980" spans="2:2">
      <c r="B980" s="67"/>
    </row>
    <row r="981" spans="2:2">
      <c r="B981" s="67"/>
    </row>
    <row r="982" spans="2:2">
      <c r="B982" s="67"/>
    </row>
    <row r="983" spans="2:2">
      <c r="B983" s="67"/>
    </row>
    <row r="984" spans="2:2">
      <c r="B984" s="67"/>
    </row>
    <row r="985" spans="2:2">
      <c r="B985" s="67"/>
    </row>
    <row r="986" spans="2:2">
      <c r="B986" s="67"/>
    </row>
    <row r="987" spans="2:2">
      <c r="B987" s="67"/>
    </row>
    <row r="988" spans="2:2">
      <c r="B988" s="67"/>
    </row>
    <row r="989" spans="2:2">
      <c r="B989" s="67"/>
    </row>
    <row r="990" spans="2:2">
      <c r="B990" s="67"/>
    </row>
    <row r="991" spans="2:2">
      <c r="B991" s="67"/>
    </row>
    <row r="992" spans="2:2">
      <c r="B992" s="67"/>
    </row>
    <row r="993" spans="2:2">
      <c r="B993" s="67"/>
    </row>
    <row r="994" spans="2:2">
      <c r="B994" s="67"/>
    </row>
    <row r="995" spans="2:2">
      <c r="B995" s="67"/>
    </row>
    <row r="996" spans="2:2">
      <c r="B996" s="67"/>
    </row>
    <row r="997" spans="2:2">
      <c r="B997" s="67"/>
    </row>
    <row r="998" spans="2:2">
      <c r="B998" s="67"/>
    </row>
    <row r="999" spans="2:2">
      <c r="B999" s="67"/>
    </row>
    <row r="1000" spans="2:2">
      <c r="B1000" s="67"/>
    </row>
    <row r="1001" spans="2:2">
      <c r="B1001" s="67"/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02"/>
  <sheetViews>
    <sheetView workbookViewId="0">
      <pane ySplit="7" topLeftCell="A8" activePane="bottomLeft" state="frozen"/>
      <selection pane="bottomLeft" activeCell="B9" sqref="B9"/>
    </sheetView>
  </sheetViews>
  <sheetFormatPr baseColWidth="10" defaultColWidth="11.1640625" defaultRowHeight="15" customHeight="1"/>
  <cols>
    <col min="1" max="1" width="15" customWidth="1"/>
    <col min="2" max="2" width="28.83203125" customWidth="1"/>
    <col min="3" max="3" width="18.6640625" customWidth="1"/>
    <col min="4" max="4" width="15.33203125" customWidth="1"/>
    <col min="5" max="5" width="9.6640625" customWidth="1"/>
    <col min="6" max="6" width="15.6640625" customWidth="1"/>
    <col min="7" max="7" width="13.1640625" customWidth="1"/>
    <col min="8" max="8" width="3.6640625" customWidth="1"/>
    <col min="9" max="9" width="14.6640625" customWidth="1"/>
    <col min="10" max="10" width="7.1640625" customWidth="1"/>
    <col min="11" max="13" width="6.6640625" customWidth="1"/>
    <col min="14" max="19" width="7" customWidth="1"/>
    <col min="20" max="23" width="6.6640625" customWidth="1"/>
  </cols>
  <sheetData>
    <row r="1" spans="1:23" ht="30.75" customHeight="1">
      <c r="A1" s="37" t="s">
        <v>55</v>
      </c>
      <c r="B1" s="38" t="s">
        <v>313</v>
      </c>
      <c r="C1" s="38"/>
      <c r="D1" s="39"/>
      <c r="E1" s="53"/>
      <c r="F1" s="39" t="s">
        <v>314</v>
      </c>
      <c r="G1" s="39"/>
      <c r="H1" s="15"/>
      <c r="I1" s="39"/>
      <c r="J1" s="15"/>
      <c r="K1" s="15"/>
      <c r="L1" s="15"/>
      <c r="M1" s="1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>
      <c r="A2" s="40"/>
      <c r="B2" s="41"/>
      <c r="C2" s="41"/>
      <c r="D2" s="42"/>
      <c r="E2" s="54"/>
      <c r="F2" s="42" t="e">
        <f>SUM (F8:F1003)</f>
        <v>#NAME?</v>
      </c>
      <c r="G2" s="42"/>
      <c r="H2" s="5"/>
      <c r="I2" s="4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>
      <c r="A3" s="4"/>
      <c r="B3" s="41"/>
      <c r="C3" s="43"/>
      <c r="D3" s="42"/>
      <c r="E3" s="54"/>
      <c r="F3" s="42"/>
      <c r="G3" s="42"/>
      <c r="H3" s="5"/>
      <c r="I3" s="4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4"/>
      <c r="B4" s="41"/>
      <c r="C4" s="43"/>
      <c r="D4" s="42"/>
      <c r="E4" s="54"/>
      <c r="F4" s="42"/>
      <c r="G4" s="42"/>
      <c r="H4" s="5"/>
      <c r="I4" s="4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>
      <c r="A5" s="4"/>
      <c r="B5" s="41"/>
      <c r="C5" s="43"/>
      <c r="D5" s="42"/>
      <c r="E5" s="54"/>
      <c r="F5" s="42"/>
      <c r="G5" s="42"/>
      <c r="H5" s="5"/>
      <c r="I5" s="4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>
      <c r="A6" s="40"/>
      <c r="B6" s="44"/>
      <c r="C6" s="44"/>
      <c r="D6" s="45"/>
      <c r="E6" s="55"/>
      <c r="F6" s="56" t="s">
        <v>315</v>
      </c>
      <c r="G6" s="57" t="s">
        <v>316</v>
      </c>
      <c r="H6" s="7"/>
      <c r="I6" s="62"/>
      <c r="J6" s="7"/>
      <c r="K6" s="7"/>
      <c r="L6" s="7"/>
      <c r="M6" s="33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2</v>
      </c>
      <c r="B7" s="41" t="s">
        <v>235</v>
      </c>
      <c r="C7" s="41" t="s">
        <v>317</v>
      </c>
      <c r="D7" s="46" t="s">
        <v>237</v>
      </c>
      <c r="E7" s="58" t="s">
        <v>2</v>
      </c>
      <c r="F7" s="46" t="s">
        <v>237</v>
      </c>
      <c r="G7" s="59" t="s">
        <v>237</v>
      </c>
      <c r="H7" s="4"/>
      <c r="I7" s="63"/>
      <c r="J7" s="4"/>
      <c r="K7" s="4"/>
      <c r="L7" s="4"/>
      <c r="M7" s="3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47">
        <v>43587</v>
      </c>
      <c r="B8" s="48" t="s">
        <v>318</v>
      </c>
      <c r="C8" s="48" t="s">
        <v>310</v>
      </c>
      <c r="D8" s="49">
        <v>18000</v>
      </c>
      <c r="E8" s="60">
        <v>43570</v>
      </c>
      <c r="F8" s="49">
        <f t="shared" ref="F8:F262" si="0">D8*0.15</f>
        <v>2700</v>
      </c>
      <c r="G8" s="61">
        <f t="shared" ref="G8:G262" si="1">D8*0.85</f>
        <v>15300</v>
      </c>
      <c r="H8" s="12"/>
      <c r="I8" s="64">
        <v>2700</v>
      </c>
      <c r="J8" s="12" t="s">
        <v>319</v>
      </c>
      <c r="K8" s="12"/>
      <c r="L8" s="12"/>
      <c r="M8" s="35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47">
        <v>43587</v>
      </c>
      <c r="B9" s="48" t="s">
        <v>320</v>
      </c>
      <c r="C9" s="48" t="s">
        <v>310</v>
      </c>
      <c r="D9" s="49">
        <v>7500</v>
      </c>
      <c r="E9" s="60"/>
      <c r="F9" s="49">
        <f t="shared" si="0"/>
        <v>1125</v>
      </c>
      <c r="G9" s="61">
        <f t="shared" si="1"/>
        <v>6375</v>
      </c>
      <c r="H9" s="12"/>
      <c r="I9" s="64">
        <v>1125</v>
      </c>
      <c r="J9" s="12" t="s">
        <v>319</v>
      </c>
      <c r="K9" s="12"/>
      <c r="L9" s="12"/>
      <c r="M9" s="35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47">
        <v>43587</v>
      </c>
      <c r="B10" s="48" t="s">
        <v>321</v>
      </c>
      <c r="C10" s="48" t="s">
        <v>310</v>
      </c>
      <c r="D10" s="49">
        <v>11000</v>
      </c>
      <c r="E10" s="60"/>
      <c r="F10" s="49">
        <f t="shared" si="0"/>
        <v>1650</v>
      </c>
      <c r="G10" s="61">
        <f t="shared" si="1"/>
        <v>9350</v>
      </c>
      <c r="H10" s="12"/>
      <c r="I10" s="64">
        <v>1650</v>
      </c>
      <c r="J10" s="12" t="s">
        <v>319</v>
      </c>
      <c r="K10" s="12"/>
      <c r="L10" s="12"/>
      <c r="M10" s="35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47">
        <v>43682</v>
      </c>
      <c r="B11" s="48" t="s">
        <v>322</v>
      </c>
      <c r="C11" s="48" t="s">
        <v>312</v>
      </c>
      <c r="D11" s="49">
        <v>5500</v>
      </c>
      <c r="E11" s="60"/>
      <c r="F11" s="49">
        <f t="shared" si="0"/>
        <v>825</v>
      </c>
      <c r="G11" s="61">
        <f t="shared" si="1"/>
        <v>4675</v>
      </c>
      <c r="H11" s="12"/>
      <c r="I11" s="64">
        <v>825</v>
      </c>
      <c r="J11" s="65" t="s">
        <v>319</v>
      </c>
      <c r="K11" s="12"/>
      <c r="L11" s="12"/>
      <c r="M11" s="35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47">
        <v>43690</v>
      </c>
      <c r="B12" s="48" t="s">
        <v>323</v>
      </c>
      <c r="C12" s="48" t="s">
        <v>312</v>
      </c>
      <c r="D12" s="49">
        <v>12500</v>
      </c>
      <c r="E12" s="60"/>
      <c r="F12" s="49">
        <f t="shared" si="0"/>
        <v>1875</v>
      </c>
      <c r="G12" s="61">
        <f t="shared" si="1"/>
        <v>10625</v>
      </c>
      <c r="H12" s="12"/>
      <c r="I12" s="64">
        <v>1875</v>
      </c>
      <c r="J12" s="65" t="s">
        <v>319</v>
      </c>
      <c r="K12" s="12"/>
      <c r="L12" s="12"/>
      <c r="M12" s="35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47">
        <v>43690</v>
      </c>
      <c r="B13" s="48" t="s">
        <v>324</v>
      </c>
      <c r="C13" s="48" t="s">
        <v>312</v>
      </c>
      <c r="D13" s="49">
        <v>17500</v>
      </c>
      <c r="E13" s="60"/>
      <c r="F13" s="49">
        <f t="shared" si="0"/>
        <v>2625</v>
      </c>
      <c r="G13" s="61">
        <f t="shared" si="1"/>
        <v>14875</v>
      </c>
      <c r="H13" s="12"/>
      <c r="I13" s="64">
        <v>2625</v>
      </c>
      <c r="J13" s="65" t="s">
        <v>319</v>
      </c>
      <c r="K13" s="12"/>
      <c r="L13" s="12"/>
      <c r="M13" s="35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47">
        <v>43630</v>
      </c>
      <c r="B14" s="48" t="s">
        <v>325</v>
      </c>
      <c r="C14" s="48" t="s">
        <v>310</v>
      </c>
      <c r="D14" s="49">
        <v>20000</v>
      </c>
      <c r="E14" s="60"/>
      <c r="F14" s="49">
        <f t="shared" si="0"/>
        <v>3000</v>
      </c>
      <c r="G14" s="61">
        <f t="shared" si="1"/>
        <v>17000</v>
      </c>
      <c r="H14" s="12"/>
      <c r="I14" s="64">
        <v>3000</v>
      </c>
      <c r="J14" s="65" t="s">
        <v>319</v>
      </c>
      <c r="K14" s="12"/>
      <c r="L14" s="12"/>
      <c r="M14" s="35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47">
        <v>43698</v>
      </c>
      <c r="B15" s="48" t="s">
        <v>325</v>
      </c>
      <c r="C15" s="48" t="s">
        <v>310</v>
      </c>
      <c r="D15" s="49">
        <v>40000</v>
      </c>
      <c r="E15" s="60"/>
      <c r="F15" s="49">
        <f t="shared" si="0"/>
        <v>6000</v>
      </c>
      <c r="G15" s="61">
        <f t="shared" si="1"/>
        <v>34000</v>
      </c>
      <c r="H15" s="12"/>
      <c r="I15" s="64">
        <v>6000</v>
      </c>
      <c r="J15" s="65" t="s">
        <v>319</v>
      </c>
      <c r="K15" s="12"/>
      <c r="L15" s="12"/>
      <c r="M15" s="35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47">
        <v>43720</v>
      </c>
      <c r="B16" s="50" t="s">
        <v>326</v>
      </c>
      <c r="C16" s="48" t="s">
        <v>310</v>
      </c>
      <c r="D16" s="49">
        <v>7500</v>
      </c>
      <c r="E16" s="60"/>
      <c r="F16" s="49">
        <f t="shared" si="0"/>
        <v>1125</v>
      </c>
      <c r="G16" s="61">
        <f t="shared" si="1"/>
        <v>6375</v>
      </c>
      <c r="H16" s="12"/>
      <c r="I16" s="64">
        <v>1125</v>
      </c>
      <c r="J16" s="65" t="s">
        <v>319</v>
      </c>
      <c r="K16" s="12"/>
      <c r="L16" s="12"/>
      <c r="M16" s="35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47">
        <v>43720</v>
      </c>
      <c r="B17" s="51" t="s">
        <v>327</v>
      </c>
      <c r="C17" s="48" t="s">
        <v>310</v>
      </c>
      <c r="D17" s="49">
        <v>6000</v>
      </c>
      <c r="E17" s="60"/>
      <c r="F17" s="49">
        <f t="shared" si="0"/>
        <v>900</v>
      </c>
      <c r="G17" s="61">
        <f t="shared" si="1"/>
        <v>5100</v>
      </c>
      <c r="H17" s="12"/>
      <c r="I17" s="64">
        <v>900</v>
      </c>
      <c r="J17" s="65" t="s">
        <v>319</v>
      </c>
      <c r="K17" s="12"/>
      <c r="L17" s="12"/>
      <c r="M17" s="35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47">
        <v>43733</v>
      </c>
      <c r="B18" s="48" t="s">
        <v>328</v>
      </c>
      <c r="C18" s="48" t="s">
        <v>310</v>
      </c>
      <c r="D18" s="49">
        <v>10000</v>
      </c>
      <c r="E18" s="60"/>
      <c r="F18" s="49">
        <f t="shared" si="0"/>
        <v>1500</v>
      </c>
      <c r="G18" s="61">
        <f t="shared" si="1"/>
        <v>8500</v>
      </c>
      <c r="H18" s="12"/>
      <c r="I18" s="64">
        <v>1500</v>
      </c>
      <c r="J18" s="65" t="s">
        <v>319</v>
      </c>
      <c r="K18" s="12"/>
      <c r="L18" s="12"/>
      <c r="M18" s="35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47">
        <v>43741</v>
      </c>
      <c r="B19" s="48" t="s">
        <v>329</v>
      </c>
      <c r="C19" s="48" t="s">
        <v>310</v>
      </c>
      <c r="D19" s="49">
        <v>6600</v>
      </c>
      <c r="E19" s="60"/>
      <c r="F19" s="49">
        <f t="shared" si="0"/>
        <v>990</v>
      </c>
      <c r="G19" s="61">
        <f t="shared" si="1"/>
        <v>5610</v>
      </c>
      <c r="H19" s="12"/>
      <c r="I19" s="64">
        <v>990</v>
      </c>
      <c r="J19" s="65" t="s">
        <v>319</v>
      </c>
      <c r="K19" s="12"/>
      <c r="L19" s="12"/>
      <c r="M19" s="35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47">
        <v>43766</v>
      </c>
      <c r="B20" s="48" t="s">
        <v>328</v>
      </c>
      <c r="C20" s="48" t="s">
        <v>310</v>
      </c>
      <c r="D20" s="49">
        <v>10000</v>
      </c>
      <c r="E20" s="60"/>
      <c r="F20" s="49">
        <f t="shared" si="0"/>
        <v>1500</v>
      </c>
      <c r="G20" s="61">
        <f t="shared" si="1"/>
        <v>8500</v>
      </c>
      <c r="H20" s="12"/>
      <c r="I20" s="64">
        <v>1500</v>
      </c>
      <c r="J20" s="65" t="s">
        <v>319</v>
      </c>
      <c r="K20" s="12"/>
      <c r="L20" s="12"/>
      <c r="M20" s="35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47">
        <v>43784</v>
      </c>
      <c r="B21" s="48" t="s">
        <v>330</v>
      </c>
      <c r="C21" s="48" t="s">
        <v>310</v>
      </c>
      <c r="D21" s="49">
        <v>9000</v>
      </c>
      <c r="E21" s="60"/>
      <c r="F21" s="49">
        <f t="shared" si="0"/>
        <v>1350</v>
      </c>
      <c r="G21" s="61">
        <f t="shared" si="1"/>
        <v>7650</v>
      </c>
      <c r="H21" s="12"/>
      <c r="I21" s="64">
        <v>1350</v>
      </c>
      <c r="J21" s="65" t="s">
        <v>319</v>
      </c>
      <c r="K21" s="12"/>
      <c r="L21" s="12"/>
      <c r="M21" s="35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47">
        <v>43784</v>
      </c>
      <c r="B22" s="52" t="s">
        <v>331</v>
      </c>
      <c r="C22" s="48" t="s">
        <v>310</v>
      </c>
      <c r="D22" s="49">
        <v>4000</v>
      </c>
      <c r="E22" s="60"/>
      <c r="F22" s="49">
        <f t="shared" si="0"/>
        <v>600</v>
      </c>
      <c r="G22" s="61">
        <f t="shared" si="1"/>
        <v>3400</v>
      </c>
      <c r="H22" s="14"/>
      <c r="I22" s="64">
        <v>600</v>
      </c>
      <c r="J22" s="65" t="s">
        <v>319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47">
        <v>43802</v>
      </c>
      <c r="B23" s="48" t="s">
        <v>328</v>
      </c>
      <c r="C23" s="48" t="s">
        <v>310</v>
      </c>
      <c r="D23" s="49">
        <v>20000</v>
      </c>
      <c r="E23" s="60"/>
      <c r="F23" s="49">
        <f t="shared" si="0"/>
        <v>3000</v>
      </c>
      <c r="G23" s="61">
        <f t="shared" si="1"/>
        <v>17000</v>
      </c>
      <c r="H23" s="14"/>
      <c r="I23" s="64">
        <v>3000</v>
      </c>
      <c r="J23" s="65" t="s">
        <v>319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47">
        <v>43823</v>
      </c>
      <c r="B24" s="52" t="s">
        <v>332</v>
      </c>
      <c r="C24" s="48" t="s">
        <v>312</v>
      </c>
      <c r="D24" s="49">
        <v>12500</v>
      </c>
      <c r="E24" s="60"/>
      <c r="F24" s="49">
        <f t="shared" si="0"/>
        <v>1875</v>
      </c>
      <c r="G24" s="61">
        <f t="shared" si="1"/>
        <v>10625</v>
      </c>
      <c r="H24" s="14"/>
      <c r="I24" s="64">
        <v>1875</v>
      </c>
      <c r="J24" s="65" t="s">
        <v>319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47">
        <v>43860</v>
      </c>
      <c r="B25" s="52" t="s">
        <v>333</v>
      </c>
      <c r="C25" s="48"/>
      <c r="D25" s="49">
        <v>15750</v>
      </c>
      <c r="E25" s="60"/>
      <c r="F25" s="49">
        <f t="shared" si="0"/>
        <v>2362.5</v>
      </c>
      <c r="G25" s="61">
        <f t="shared" si="1"/>
        <v>13387.5</v>
      </c>
      <c r="H25" s="14"/>
      <c r="I25" s="64">
        <v>2362.5</v>
      </c>
      <c r="J25" s="65" t="s">
        <v>319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47"/>
      <c r="B26" s="52"/>
      <c r="C26" s="48"/>
      <c r="D26" s="49"/>
      <c r="E26" s="60"/>
      <c r="F26" s="49">
        <f t="shared" si="0"/>
        <v>0</v>
      </c>
      <c r="G26" s="61">
        <f t="shared" si="1"/>
        <v>0</v>
      </c>
      <c r="H26" s="14"/>
      <c r="I26" s="6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47"/>
      <c r="B27" s="52"/>
      <c r="C27" s="48"/>
      <c r="D27" s="49"/>
      <c r="E27" s="60"/>
      <c r="F27" s="49">
        <f t="shared" si="0"/>
        <v>0</v>
      </c>
      <c r="G27" s="61">
        <f t="shared" si="1"/>
        <v>0</v>
      </c>
      <c r="H27" s="14"/>
      <c r="I27" s="6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47"/>
      <c r="B28" s="52"/>
      <c r="C28" s="48"/>
      <c r="D28" s="49"/>
      <c r="E28" s="60"/>
      <c r="F28" s="49">
        <f t="shared" si="0"/>
        <v>0</v>
      </c>
      <c r="G28" s="61">
        <f t="shared" si="1"/>
        <v>0</v>
      </c>
      <c r="H28" s="14"/>
      <c r="I28" s="6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47"/>
      <c r="B29" s="52"/>
      <c r="C29" s="48"/>
      <c r="D29" s="49"/>
      <c r="E29" s="60"/>
      <c r="F29" s="49">
        <f t="shared" si="0"/>
        <v>0</v>
      </c>
      <c r="G29" s="61">
        <f t="shared" si="1"/>
        <v>0</v>
      </c>
      <c r="H29" s="14"/>
      <c r="I29" s="6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47"/>
      <c r="B30" s="52"/>
      <c r="C30" s="48"/>
      <c r="D30" s="49"/>
      <c r="E30" s="60"/>
      <c r="F30" s="49">
        <f t="shared" si="0"/>
        <v>0</v>
      </c>
      <c r="G30" s="61">
        <f t="shared" si="1"/>
        <v>0</v>
      </c>
      <c r="H30" s="14"/>
      <c r="I30" s="6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47"/>
      <c r="B31" s="52"/>
      <c r="C31" s="48"/>
      <c r="D31" s="49"/>
      <c r="E31" s="60"/>
      <c r="F31" s="49">
        <f t="shared" si="0"/>
        <v>0</v>
      </c>
      <c r="G31" s="61">
        <f t="shared" si="1"/>
        <v>0</v>
      </c>
      <c r="H31" s="14"/>
      <c r="I31" s="6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47"/>
      <c r="B32" s="52"/>
      <c r="C32" s="48"/>
      <c r="D32" s="49"/>
      <c r="E32" s="60"/>
      <c r="F32" s="49">
        <f t="shared" si="0"/>
        <v>0</v>
      </c>
      <c r="G32" s="61">
        <f t="shared" si="1"/>
        <v>0</v>
      </c>
      <c r="H32" s="14"/>
      <c r="I32" s="6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47"/>
      <c r="B33" s="52"/>
      <c r="C33" s="48"/>
      <c r="D33" s="49"/>
      <c r="E33" s="60"/>
      <c r="F33" s="49">
        <f t="shared" si="0"/>
        <v>0</v>
      </c>
      <c r="G33" s="61">
        <f t="shared" si="1"/>
        <v>0</v>
      </c>
      <c r="H33" s="14"/>
      <c r="I33" s="6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47"/>
      <c r="B34" s="52"/>
      <c r="C34" s="48"/>
      <c r="D34" s="49"/>
      <c r="E34" s="60"/>
      <c r="F34" s="49">
        <f t="shared" si="0"/>
        <v>0</v>
      </c>
      <c r="G34" s="61">
        <f t="shared" si="1"/>
        <v>0</v>
      </c>
      <c r="H34" s="14"/>
      <c r="I34" s="6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47"/>
      <c r="B35" s="52"/>
      <c r="C35" s="48"/>
      <c r="D35" s="49"/>
      <c r="E35" s="60"/>
      <c r="F35" s="49">
        <f t="shared" si="0"/>
        <v>0</v>
      </c>
      <c r="G35" s="61">
        <f t="shared" si="1"/>
        <v>0</v>
      </c>
      <c r="H35" s="14"/>
      <c r="I35" s="6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47"/>
      <c r="B36" s="52"/>
      <c r="C36" s="48"/>
      <c r="D36" s="49"/>
      <c r="E36" s="60"/>
      <c r="F36" s="49">
        <f t="shared" si="0"/>
        <v>0</v>
      </c>
      <c r="G36" s="61">
        <f t="shared" si="1"/>
        <v>0</v>
      </c>
      <c r="H36" s="14"/>
      <c r="I36" s="6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47"/>
      <c r="B37" s="52"/>
      <c r="C37" s="48"/>
      <c r="D37" s="49"/>
      <c r="E37" s="60"/>
      <c r="F37" s="49">
        <f t="shared" si="0"/>
        <v>0</v>
      </c>
      <c r="G37" s="61">
        <f t="shared" si="1"/>
        <v>0</v>
      </c>
      <c r="H37" s="14"/>
      <c r="I37" s="6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47"/>
      <c r="B38" s="52"/>
      <c r="C38" s="48"/>
      <c r="D38" s="49"/>
      <c r="E38" s="60"/>
      <c r="F38" s="49">
        <f t="shared" si="0"/>
        <v>0</v>
      </c>
      <c r="G38" s="61">
        <f t="shared" si="1"/>
        <v>0</v>
      </c>
      <c r="H38" s="14"/>
      <c r="I38" s="6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47"/>
      <c r="B39" s="52"/>
      <c r="C39" s="48"/>
      <c r="D39" s="49"/>
      <c r="E39" s="60"/>
      <c r="F39" s="49">
        <f t="shared" si="0"/>
        <v>0</v>
      </c>
      <c r="G39" s="61">
        <f t="shared" si="1"/>
        <v>0</v>
      </c>
      <c r="H39" s="14"/>
      <c r="I39" s="6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47"/>
      <c r="B40" s="52"/>
      <c r="C40" s="48"/>
      <c r="D40" s="49"/>
      <c r="E40" s="60"/>
      <c r="F40" s="49">
        <f t="shared" si="0"/>
        <v>0</v>
      </c>
      <c r="G40" s="61">
        <f t="shared" si="1"/>
        <v>0</v>
      </c>
      <c r="H40" s="14"/>
      <c r="I40" s="6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47"/>
      <c r="B41" s="52"/>
      <c r="C41" s="48"/>
      <c r="D41" s="49"/>
      <c r="E41" s="60"/>
      <c r="F41" s="49">
        <f t="shared" si="0"/>
        <v>0</v>
      </c>
      <c r="G41" s="61">
        <f t="shared" si="1"/>
        <v>0</v>
      </c>
      <c r="H41" s="14"/>
      <c r="I41" s="6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47"/>
      <c r="B42" s="52"/>
      <c r="C42" s="48"/>
      <c r="D42" s="49"/>
      <c r="E42" s="60"/>
      <c r="F42" s="49">
        <f t="shared" si="0"/>
        <v>0</v>
      </c>
      <c r="G42" s="61">
        <f t="shared" si="1"/>
        <v>0</v>
      </c>
      <c r="H42" s="14"/>
      <c r="I42" s="6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47"/>
      <c r="B43" s="52"/>
      <c r="C43" s="48"/>
      <c r="D43" s="49"/>
      <c r="E43" s="60"/>
      <c r="F43" s="49">
        <f t="shared" si="0"/>
        <v>0</v>
      </c>
      <c r="G43" s="61">
        <f t="shared" si="1"/>
        <v>0</v>
      </c>
      <c r="H43" s="14"/>
      <c r="I43" s="6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47"/>
      <c r="B44" s="52"/>
      <c r="C44" s="48"/>
      <c r="D44" s="49"/>
      <c r="E44" s="60"/>
      <c r="F44" s="49">
        <f t="shared" si="0"/>
        <v>0</v>
      </c>
      <c r="G44" s="61">
        <f t="shared" si="1"/>
        <v>0</v>
      </c>
      <c r="H44" s="14"/>
      <c r="I44" s="6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47"/>
      <c r="B45" s="52"/>
      <c r="C45" s="48"/>
      <c r="D45" s="49"/>
      <c r="E45" s="60"/>
      <c r="F45" s="49">
        <f t="shared" si="0"/>
        <v>0</v>
      </c>
      <c r="G45" s="61">
        <f t="shared" si="1"/>
        <v>0</v>
      </c>
      <c r="H45" s="14"/>
      <c r="I45" s="6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47"/>
      <c r="B46" s="52"/>
      <c r="C46" s="48"/>
      <c r="D46" s="49"/>
      <c r="E46" s="60"/>
      <c r="F46" s="49">
        <f t="shared" si="0"/>
        <v>0</v>
      </c>
      <c r="G46" s="61">
        <f t="shared" si="1"/>
        <v>0</v>
      </c>
      <c r="H46" s="14"/>
      <c r="I46" s="6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47"/>
      <c r="B47" s="52"/>
      <c r="C47" s="48"/>
      <c r="D47" s="49"/>
      <c r="E47" s="60"/>
      <c r="F47" s="49">
        <f t="shared" si="0"/>
        <v>0</v>
      </c>
      <c r="G47" s="61">
        <f t="shared" si="1"/>
        <v>0</v>
      </c>
      <c r="H47" s="14"/>
      <c r="I47" s="6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47"/>
      <c r="B48" s="52"/>
      <c r="C48" s="48"/>
      <c r="D48" s="49"/>
      <c r="E48" s="60"/>
      <c r="F48" s="49">
        <f t="shared" si="0"/>
        <v>0</v>
      </c>
      <c r="G48" s="61">
        <f t="shared" si="1"/>
        <v>0</v>
      </c>
      <c r="H48" s="14"/>
      <c r="I48" s="6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47"/>
      <c r="B49" s="52"/>
      <c r="C49" s="48"/>
      <c r="D49" s="49"/>
      <c r="E49" s="60"/>
      <c r="F49" s="49">
        <f t="shared" si="0"/>
        <v>0</v>
      </c>
      <c r="G49" s="61">
        <f t="shared" si="1"/>
        <v>0</v>
      </c>
      <c r="H49" s="14"/>
      <c r="I49" s="6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47"/>
      <c r="B50" s="52"/>
      <c r="C50" s="48"/>
      <c r="D50" s="49"/>
      <c r="E50" s="60"/>
      <c r="F50" s="49">
        <f t="shared" si="0"/>
        <v>0</v>
      </c>
      <c r="G50" s="61">
        <f t="shared" si="1"/>
        <v>0</v>
      </c>
      <c r="H50" s="14"/>
      <c r="I50" s="6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47"/>
      <c r="B51" s="52"/>
      <c r="C51" s="48"/>
      <c r="D51" s="49"/>
      <c r="E51" s="60"/>
      <c r="F51" s="49">
        <f t="shared" si="0"/>
        <v>0</v>
      </c>
      <c r="G51" s="61">
        <f t="shared" si="1"/>
        <v>0</v>
      </c>
      <c r="H51" s="14"/>
      <c r="I51" s="6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47"/>
      <c r="B52" s="52"/>
      <c r="C52" s="48"/>
      <c r="D52" s="49"/>
      <c r="E52" s="60"/>
      <c r="F52" s="49">
        <f t="shared" si="0"/>
        <v>0</v>
      </c>
      <c r="G52" s="61">
        <f t="shared" si="1"/>
        <v>0</v>
      </c>
      <c r="H52" s="14"/>
      <c r="I52" s="6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47"/>
      <c r="B53" s="52"/>
      <c r="C53" s="48"/>
      <c r="D53" s="49"/>
      <c r="E53" s="60"/>
      <c r="F53" s="49">
        <f t="shared" si="0"/>
        <v>0</v>
      </c>
      <c r="G53" s="61">
        <f t="shared" si="1"/>
        <v>0</v>
      </c>
      <c r="H53" s="14"/>
      <c r="I53" s="6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47"/>
      <c r="B54" s="52"/>
      <c r="C54" s="48"/>
      <c r="D54" s="49"/>
      <c r="E54" s="60"/>
      <c r="F54" s="49">
        <f t="shared" si="0"/>
        <v>0</v>
      </c>
      <c r="G54" s="61">
        <f t="shared" si="1"/>
        <v>0</v>
      </c>
      <c r="H54" s="14"/>
      <c r="I54" s="6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47"/>
      <c r="B55" s="52"/>
      <c r="C55" s="48"/>
      <c r="D55" s="49"/>
      <c r="E55" s="60"/>
      <c r="F55" s="49">
        <f t="shared" si="0"/>
        <v>0</v>
      </c>
      <c r="G55" s="61">
        <f t="shared" si="1"/>
        <v>0</v>
      </c>
      <c r="H55" s="14"/>
      <c r="I55" s="6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47"/>
      <c r="B56" s="52"/>
      <c r="C56" s="48"/>
      <c r="D56" s="49"/>
      <c r="E56" s="60"/>
      <c r="F56" s="49">
        <f t="shared" si="0"/>
        <v>0</v>
      </c>
      <c r="G56" s="61">
        <f t="shared" si="1"/>
        <v>0</v>
      </c>
      <c r="H56" s="14"/>
      <c r="I56" s="6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47"/>
      <c r="B57" s="52"/>
      <c r="C57" s="48"/>
      <c r="D57" s="49"/>
      <c r="E57" s="60"/>
      <c r="F57" s="49">
        <f t="shared" si="0"/>
        <v>0</v>
      </c>
      <c r="G57" s="61">
        <f t="shared" si="1"/>
        <v>0</v>
      </c>
      <c r="H57" s="14"/>
      <c r="I57" s="6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47"/>
      <c r="B58" s="52"/>
      <c r="C58" s="48"/>
      <c r="D58" s="49"/>
      <c r="E58" s="60"/>
      <c r="F58" s="49">
        <f t="shared" si="0"/>
        <v>0</v>
      </c>
      <c r="G58" s="61">
        <f t="shared" si="1"/>
        <v>0</v>
      </c>
      <c r="H58" s="14"/>
      <c r="I58" s="6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47"/>
      <c r="B59" s="52"/>
      <c r="C59" s="48"/>
      <c r="D59" s="49"/>
      <c r="E59" s="60"/>
      <c r="F59" s="49">
        <f t="shared" si="0"/>
        <v>0</v>
      </c>
      <c r="G59" s="61">
        <f t="shared" si="1"/>
        <v>0</v>
      </c>
      <c r="H59" s="14"/>
      <c r="I59" s="6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47"/>
      <c r="B60" s="52"/>
      <c r="C60" s="48"/>
      <c r="D60" s="49"/>
      <c r="E60" s="60"/>
      <c r="F60" s="49">
        <f t="shared" si="0"/>
        <v>0</v>
      </c>
      <c r="G60" s="61">
        <f t="shared" si="1"/>
        <v>0</v>
      </c>
      <c r="H60" s="14"/>
      <c r="I60" s="6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47"/>
      <c r="B61" s="52"/>
      <c r="C61" s="48"/>
      <c r="D61" s="49"/>
      <c r="E61" s="60"/>
      <c r="F61" s="49">
        <f t="shared" si="0"/>
        <v>0</v>
      </c>
      <c r="G61" s="61">
        <f t="shared" si="1"/>
        <v>0</v>
      </c>
      <c r="H61" s="14"/>
      <c r="I61" s="6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47"/>
      <c r="B62" s="52"/>
      <c r="C62" s="48"/>
      <c r="D62" s="49"/>
      <c r="E62" s="60"/>
      <c r="F62" s="49">
        <f t="shared" si="0"/>
        <v>0</v>
      </c>
      <c r="G62" s="61">
        <f t="shared" si="1"/>
        <v>0</v>
      </c>
      <c r="H62" s="14"/>
      <c r="I62" s="6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47"/>
      <c r="B63" s="52"/>
      <c r="C63" s="48"/>
      <c r="D63" s="49"/>
      <c r="E63" s="60"/>
      <c r="F63" s="49">
        <f t="shared" si="0"/>
        <v>0</v>
      </c>
      <c r="G63" s="61">
        <f t="shared" si="1"/>
        <v>0</v>
      </c>
      <c r="H63" s="14"/>
      <c r="I63" s="6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47"/>
      <c r="B64" s="52"/>
      <c r="C64" s="48"/>
      <c r="D64" s="49"/>
      <c r="E64" s="60"/>
      <c r="F64" s="49">
        <f t="shared" si="0"/>
        <v>0</v>
      </c>
      <c r="G64" s="61">
        <f t="shared" si="1"/>
        <v>0</v>
      </c>
      <c r="H64" s="14"/>
      <c r="I64" s="6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47"/>
      <c r="B65" s="52"/>
      <c r="C65" s="48"/>
      <c r="D65" s="49"/>
      <c r="E65" s="60"/>
      <c r="F65" s="49">
        <f t="shared" si="0"/>
        <v>0</v>
      </c>
      <c r="G65" s="61">
        <f t="shared" si="1"/>
        <v>0</v>
      </c>
      <c r="H65" s="14"/>
      <c r="I65" s="6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47"/>
      <c r="B66" s="52"/>
      <c r="C66" s="48"/>
      <c r="D66" s="49"/>
      <c r="E66" s="60"/>
      <c r="F66" s="49">
        <f t="shared" si="0"/>
        <v>0</v>
      </c>
      <c r="G66" s="61">
        <f t="shared" si="1"/>
        <v>0</v>
      </c>
      <c r="H66" s="14"/>
      <c r="I66" s="6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47"/>
      <c r="B67" s="52"/>
      <c r="C67" s="48"/>
      <c r="D67" s="49"/>
      <c r="E67" s="60"/>
      <c r="F67" s="49">
        <f t="shared" si="0"/>
        <v>0</v>
      </c>
      <c r="G67" s="61">
        <f t="shared" si="1"/>
        <v>0</v>
      </c>
      <c r="H67" s="14"/>
      <c r="I67" s="6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47"/>
      <c r="B68" s="52"/>
      <c r="C68" s="48"/>
      <c r="D68" s="49"/>
      <c r="E68" s="60"/>
      <c r="F68" s="49">
        <f t="shared" si="0"/>
        <v>0</v>
      </c>
      <c r="G68" s="61">
        <f t="shared" si="1"/>
        <v>0</v>
      </c>
      <c r="H68" s="14"/>
      <c r="I68" s="6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47"/>
      <c r="B69" s="52"/>
      <c r="C69" s="48"/>
      <c r="D69" s="49"/>
      <c r="E69" s="60"/>
      <c r="F69" s="49">
        <f t="shared" si="0"/>
        <v>0</v>
      </c>
      <c r="G69" s="61">
        <f t="shared" si="1"/>
        <v>0</v>
      </c>
      <c r="H69" s="14"/>
      <c r="I69" s="6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47"/>
      <c r="B70" s="52"/>
      <c r="C70" s="48"/>
      <c r="D70" s="49"/>
      <c r="E70" s="60"/>
      <c r="F70" s="49">
        <f t="shared" si="0"/>
        <v>0</v>
      </c>
      <c r="G70" s="61">
        <f t="shared" si="1"/>
        <v>0</v>
      </c>
      <c r="H70" s="14"/>
      <c r="I70" s="6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47"/>
      <c r="B71" s="52"/>
      <c r="C71" s="48"/>
      <c r="D71" s="49"/>
      <c r="E71" s="60"/>
      <c r="F71" s="49">
        <f t="shared" si="0"/>
        <v>0</v>
      </c>
      <c r="G71" s="61">
        <f t="shared" si="1"/>
        <v>0</v>
      </c>
      <c r="H71" s="14"/>
      <c r="I71" s="6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47"/>
      <c r="B72" s="52"/>
      <c r="C72" s="48"/>
      <c r="D72" s="49"/>
      <c r="E72" s="60"/>
      <c r="F72" s="49">
        <f t="shared" si="0"/>
        <v>0</v>
      </c>
      <c r="G72" s="61">
        <f t="shared" si="1"/>
        <v>0</v>
      </c>
      <c r="H72" s="14"/>
      <c r="I72" s="6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47"/>
      <c r="B73" s="52"/>
      <c r="C73" s="48"/>
      <c r="D73" s="49"/>
      <c r="E73" s="60"/>
      <c r="F73" s="49">
        <f t="shared" si="0"/>
        <v>0</v>
      </c>
      <c r="G73" s="61">
        <f t="shared" si="1"/>
        <v>0</v>
      </c>
      <c r="H73" s="14"/>
      <c r="I73" s="6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47"/>
      <c r="B74" s="52"/>
      <c r="C74" s="48"/>
      <c r="D74" s="49"/>
      <c r="E74" s="60"/>
      <c r="F74" s="49">
        <f t="shared" si="0"/>
        <v>0</v>
      </c>
      <c r="G74" s="61">
        <f t="shared" si="1"/>
        <v>0</v>
      </c>
      <c r="H74" s="14"/>
      <c r="I74" s="6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47"/>
      <c r="B75" s="52"/>
      <c r="C75" s="48"/>
      <c r="D75" s="49"/>
      <c r="E75" s="60"/>
      <c r="F75" s="49">
        <f t="shared" si="0"/>
        <v>0</v>
      </c>
      <c r="G75" s="61">
        <f t="shared" si="1"/>
        <v>0</v>
      </c>
      <c r="H75" s="14"/>
      <c r="I75" s="6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47"/>
      <c r="B76" s="52"/>
      <c r="C76" s="48"/>
      <c r="D76" s="49"/>
      <c r="E76" s="60"/>
      <c r="F76" s="49">
        <f t="shared" si="0"/>
        <v>0</v>
      </c>
      <c r="G76" s="61">
        <f t="shared" si="1"/>
        <v>0</v>
      </c>
      <c r="H76" s="14"/>
      <c r="I76" s="6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47"/>
      <c r="B77" s="52"/>
      <c r="C77" s="48"/>
      <c r="D77" s="49"/>
      <c r="E77" s="60"/>
      <c r="F77" s="49">
        <f t="shared" si="0"/>
        <v>0</v>
      </c>
      <c r="G77" s="61">
        <f t="shared" si="1"/>
        <v>0</v>
      </c>
      <c r="H77" s="14"/>
      <c r="I77" s="6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47"/>
      <c r="B78" s="52"/>
      <c r="C78" s="48"/>
      <c r="D78" s="49"/>
      <c r="E78" s="60"/>
      <c r="F78" s="49">
        <f t="shared" si="0"/>
        <v>0</v>
      </c>
      <c r="G78" s="61">
        <f t="shared" si="1"/>
        <v>0</v>
      </c>
      <c r="H78" s="14"/>
      <c r="I78" s="6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47"/>
      <c r="B79" s="52"/>
      <c r="C79" s="48"/>
      <c r="D79" s="49"/>
      <c r="E79" s="60"/>
      <c r="F79" s="49">
        <f t="shared" si="0"/>
        <v>0</v>
      </c>
      <c r="G79" s="61">
        <f t="shared" si="1"/>
        <v>0</v>
      </c>
      <c r="H79" s="14"/>
      <c r="I79" s="6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47"/>
      <c r="B80" s="52"/>
      <c r="C80" s="48"/>
      <c r="D80" s="49"/>
      <c r="E80" s="60"/>
      <c r="F80" s="49">
        <f t="shared" si="0"/>
        <v>0</v>
      </c>
      <c r="G80" s="61">
        <f t="shared" si="1"/>
        <v>0</v>
      </c>
      <c r="H80" s="14"/>
      <c r="I80" s="6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47"/>
      <c r="B81" s="52"/>
      <c r="C81" s="48"/>
      <c r="D81" s="49"/>
      <c r="E81" s="60"/>
      <c r="F81" s="49">
        <f t="shared" si="0"/>
        <v>0</v>
      </c>
      <c r="G81" s="61">
        <f t="shared" si="1"/>
        <v>0</v>
      </c>
      <c r="H81" s="14"/>
      <c r="I81" s="6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47"/>
      <c r="B82" s="52"/>
      <c r="C82" s="48"/>
      <c r="D82" s="49"/>
      <c r="E82" s="60"/>
      <c r="F82" s="49">
        <f t="shared" si="0"/>
        <v>0</v>
      </c>
      <c r="G82" s="61">
        <f t="shared" si="1"/>
        <v>0</v>
      </c>
      <c r="H82" s="14"/>
      <c r="I82" s="6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47"/>
      <c r="B83" s="52"/>
      <c r="C83" s="48"/>
      <c r="D83" s="49"/>
      <c r="E83" s="60"/>
      <c r="F83" s="49">
        <f t="shared" si="0"/>
        <v>0</v>
      </c>
      <c r="G83" s="61">
        <f t="shared" si="1"/>
        <v>0</v>
      </c>
      <c r="H83" s="14"/>
      <c r="I83" s="6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47"/>
      <c r="B84" s="52"/>
      <c r="C84" s="48"/>
      <c r="D84" s="49"/>
      <c r="E84" s="60"/>
      <c r="F84" s="49">
        <f t="shared" si="0"/>
        <v>0</v>
      </c>
      <c r="G84" s="61">
        <f t="shared" si="1"/>
        <v>0</v>
      </c>
      <c r="H84" s="14"/>
      <c r="I84" s="6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47"/>
      <c r="B85" s="52"/>
      <c r="C85" s="48"/>
      <c r="D85" s="49"/>
      <c r="E85" s="60"/>
      <c r="F85" s="49">
        <f t="shared" si="0"/>
        <v>0</v>
      </c>
      <c r="G85" s="61">
        <f t="shared" si="1"/>
        <v>0</v>
      </c>
      <c r="H85" s="14"/>
      <c r="I85" s="6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47"/>
      <c r="B86" s="52"/>
      <c r="C86" s="48"/>
      <c r="D86" s="49"/>
      <c r="E86" s="60"/>
      <c r="F86" s="49">
        <f t="shared" si="0"/>
        <v>0</v>
      </c>
      <c r="G86" s="61">
        <f t="shared" si="1"/>
        <v>0</v>
      </c>
      <c r="H86" s="14"/>
      <c r="I86" s="6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47"/>
      <c r="B87" s="52"/>
      <c r="C87" s="48"/>
      <c r="D87" s="49"/>
      <c r="E87" s="60"/>
      <c r="F87" s="49">
        <f t="shared" si="0"/>
        <v>0</v>
      </c>
      <c r="G87" s="61">
        <f t="shared" si="1"/>
        <v>0</v>
      </c>
      <c r="H87" s="14"/>
      <c r="I87" s="6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47"/>
      <c r="B88" s="52"/>
      <c r="C88" s="48"/>
      <c r="D88" s="49"/>
      <c r="E88" s="60"/>
      <c r="F88" s="49">
        <f t="shared" si="0"/>
        <v>0</v>
      </c>
      <c r="G88" s="61">
        <f t="shared" si="1"/>
        <v>0</v>
      </c>
      <c r="H88" s="14"/>
      <c r="I88" s="6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47"/>
      <c r="B89" s="52"/>
      <c r="C89" s="48"/>
      <c r="D89" s="49"/>
      <c r="E89" s="60"/>
      <c r="F89" s="49">
        <f t="shared" si="0"/>
        <v>0</v>
      </c>
      <c r="G89" s="61">
        <f t="shared" si="1"/>
        <v>0</v>
      </c>
      <c r="H89" s="14"/>
      <c r="I89" s="6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47"/>
      <c r="B90" s="52"/>
      <c r="C90" s="48"/>
      <c r="D90" s="49"/>
      <c r="E90" s="60"/>
      <c r="F90" s="49">
        <f t="shared" si="0"/>
        <v>0</v>
      </c>
      <c r="G90" s="61">
        <f t="shared" si="1"/>
        <v>0</v>
      </c>
      <c r="H90" s="14"/>
      <c r="I90" s="6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47"/>
      <c r="B91" s="52"/>
      <c r="C91" s="48"/>
      <c r="D91" s="49"/>
      <c r="E91" s="60"/>
      <c r="F91" s="49">
        <f t="shared" si="0"/>
        <v>0</v>
      </c>
      <c r="G91" s="61">
        <f t="shared" si="1"/>
        <v>0</v>
      </c>
      <c r="H91" s="14"/>
      <c r="I91" s="6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47"/>
      <c r="B92" s="52"/>
      <c r="C92" s="48"/>
      <c r="D92" s="49"/>
      <c r="E92" s="60"/>
      <c r="F92" s="49">
        <f t="shared" si="0"/>
        <v>0</v>
      </c>
      <c r="G92" s="61">
        <f t="shared" si="1"/>
        <v>0</v>
      </c>
      <c r="H92" s="14"/>
      <c r="I92" s="6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47"/>
      <c r="B93" s="52"/>
      <c r="C93" s="48"/>
      <c r="D93" s="49"/>
      <c r="E93" s="60"/>
      <c r="F93" s="49">
        <f t="shared" si="0"/>
        <v>0</v>
      </c>
      <c r="G93" s="61">
        <f t="shared" si="1"/>
        <v>0</v>
      </c>
      <c r="H93" s="14"/>
      <c r="I93" s="6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47"/>
      <c r="B94" s="52"/>
      <c r="C94" s="48"/>
      <c r="D94" s="49"/>
      <c r="E94" s="60"/>
      <c r="F94" s="49">
        <f t="shared" si="0"/>
        <v>0</v>
      </c>
      <c r="G94" s="61">
        <f t="shared" si="1"/>
        <v>0</v>
      </c>
      <c r="H94" s="14"/>
      <c r="I94" s="6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47"/>
      <c r="B95" s="52"/>
      <c r="C95" s="48"/>
      <c r="D95" s="49"/>
      <c r="E95" s="60"/>
      <c r="F95" s="49">
        <f t="shared" si="0"/>
        <v>0</v>
      </c>
      <c r="G95" s="61">
        <f t="shared" si="1"/>
        <v>0</v>
      </c>
      <c r="H95" s="14"/>
      <c r="I95" s="6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47"/>
      <c r="B96" s="52"/>
      <c r="C96" s="48"/>
      <c r="D96" s="49"/>
      <c r="E96" s="60"/>
      <c r="F96" s="49">
        <f t="shared" si="0"/>
        <v>0</v>
      </c>
      <c r="G96" s="61">
        <f t="shared" si="1"/>
        <v>0</v>
      </c>
      <c r="H96" s="14"/>
      <c r="I96" s="6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47"/>
      <c r="B97" s="52"/>
      <c r="C97" s="48"/>
      <c r="D97" s="49"/>
      <c r="E97" s="60"/>
      <c r="F97" s="49">
        <f t="shared" si="0"/>
        <v>0</v>
      </c>
      <c r="G97" s="61">
        <f t="shared" si="1"/>
        <v>0</v>
      </c>
      <c r="H97" s="14"/>
      <c r="I97" s="6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47"/>
      <c r="B98" s="52"/>
      <c r="C98" s="48"/>
      <c r="D98" s="49"/>
      <c r="E98" s="60"/>
      <c r="F98" s="49">
        <f t="shared" si="0"/>
        <v>0</v>
      </c>
      <c r="G98" s="61">
        <f t="shared" si="1"/>
        <v>0</v>
      </c>
      <c r="H98" s="14"/>
      <c r="I98" s="6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47"/>
      <c r="B99" s="52"/>
      <c r="C99" s="48"/>
      <c r="D99" s="49"/>
      <c r="E99" s="60"/>
      <c r="F99" s="49">
        <f t="shared" si="0"/>
        <v>0</v>
      </c>
      <c r="G99" s="61">
        <f t="shared" si="1"/>
        <v>0</v>
      </c>
      <c r="H99" s="14"/>
      <c r="I99" s="6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47"/>
      <c r="B100" s="52"/>
      <c r="C100" s="48"/>
      <c r="D100" s="49"/>
      <c r="E100" s="60"/>
      <c r="F100" s="49">
        <f t="shared" si="0"/>
        <v>0</v>
      </c>
      <c r="G100" s="61">
        <f t="shared" si="1"/>
        <v>0</v>
      </c>
      <c r="H100" s="14"/>
      <c r="I100" s="6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47"/>
      <c r="B101" s="52"/>
      <c r="C101" s="48"/>
      <c r="D101" s="49"/>
      <c r="E101" s="60"/>
      <c r="F101" s="49">
        <f t="shared" si="0"/>
        <v>0</v>
      </c>
      <c r="G101" s="61">
        <f t="shared" si="1"/>
        <v>0</v>
      </c>
      <c r="H101" s="14"/>
      <c r="I101" s="6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47"/>
      <c r="B102" s="52"/>
      <c r="C102" s="48"/>
      <c r="D102" s="49"/>
      <c r="E102" s="60"/>
      <c r="F102" s="49">
        <f t="shared" si="0"/>
        <v>0</v>
      </c>
      <c r="G102" s="61">
        <f t="shared" si="1"/>
        <v>0</v>
      </c>
      <c r="H102" s="14"/>
      <c r="I102" s="6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47"/>
      <c r="B103" s="52"/>
      <c r="C103" s="48"/>
      <c r="D103" s="49"/>
      <c r="E103" s="60"/>
      <c r="F103" s="49">
        <f t="shared" si="0"/>
        <v>0</v>
      </c>
      <c r="G103" s="61">
        <f t="shared" si="1"/>
        <v>0</v>
      </c>
      <c r="H103" s="14"/>
      <c r="I103" s="6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47"/>
      <c r="B104" s="52"/>
      <c r="C104" s="48"/>
      <c r="D104" s="49"/>
      <c r="E104" s="60"/>
      <c r="F104" s="49">
        <f t="shared" si="0"/>
        <v>0</v>
      </c>
      <c r="G104" s="61">
        <f t="shared" si="1"/>
        <v>0</v>
      </c>
      <c r="H104" s="14"/>
      <c r="I104" s="6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47"/>
      <c r="B105" s="52"/>
      <c r="C105" s="48"/>
      <c r="D105" s="49"/>
      <c r="E105" s="60"/>
      <c r="F105" s="49">
        <f t="shared" si="0"/>
        <v>0</v>
      </c>
      <c r="G105" s="61">
        <f t="shared" si="1"/>
        <v>0</v>
      </c>
      <c r="H105" s="14"/>
      <c r="I105" s="6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47"/>
      <c r="B106" s="52"/>
      <c r="C106" s="48"/>
      <c r="D106" s="49"/>
      <c r="E106" s="60"/>
      <c r="F106" s="49">
        <f t="shared" si="0"/>
        <v>0</v>
      </c>
      <c r="G106" s="61">
        <f t="shared" si="1"/>
        <v>0</v>
      </c>
      <c r="H106" s="14"/>
      <c r="I106" s="6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47"/>
      <c r="B107" s="52"/>
      <c r="C107" s="48"/>
      <c r="D107" s="49"/>
      <c r="E107" s="60"/>
      <c r="F107" s="49">
        <f t="shared" si="0"/>
        <v>0</v>
      </c>
      <c r="G107" s="61">
        <f t="shared" si="1"/>
        <v>0</v>
      </c>
      <c r="H107" s="14"/>
      <c r="I107" s="6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47"/>
      <c r="B108" s="52"/>
      <c r="C108" s="48"/>
      <c r="D108" s="49"/>
      <c r="E108" s="60"/>
      <c r="F108" s="49">
        <f t="shared" si="0"/>
        <v>0</v>
      </c>
      <c r="G108" s="61">
        <f t="shared" si="1"/>
        <v>0</v>
      </c>
      <c r="H108" s="14"/>
      <c r="I108" s="6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47"/>
      <c r="B109" s="52"/>
      <c r="C109" s="48"/>
      <c r="D109" s="49"/>
      <c r="E109" s="60"/>
      <c r="F109" s="49">
        <f t="shared" si="0"/>
        <v>0</v>
      </c>
      <c r="G109" s="61">
        <f t="shared" si="1"/>
        <v>0</v>
      </c>
      <c r="H109" s="14"/>
      <c r="I109" s="6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47"/>
      <c r="B110" s="52"/>
      <c r="C110" s="48"/>
      <c r="D110" s="49"/>
      <c r="E110" s="60"/>
      <c r="F110" s="49">
        <f t="shared" si="0"/>
        <v>0</v>
      </c>
      <c r="G110" s="61">
        <f t="shared" si="1"/>
        <v>0</v>
      </c>
      <c r="H110" s="14"/>
      <c r="I110" s="6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47"/>
      <c r="B111" s="52"/>
      <c r="C111" s="48"/>
      <c r="D111" s="49"/>
      <c r="E111" s="60"/>
      <c r="F111" s="49">
        <f t="shared" si="0"/>
        <v>0</v>
      </c>
      <c r="G111" s="61">
        <f t="shared" si="1"/>
        <v>0</v>
      </c>
      <c r="H111" s="14"/>
      <c r="I111" s="6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47"/>
      <c r="B112" s="52"/>
      <c r="C112" s="48"/>
      <c r="D112" s="49"/>
      <c r="E112" s="60"/>
      <c r="F112" s="49">
        <f t="shared" si="0"/>
        <v>0</v>
      </c>
      <c r="G112" s="61">
        <f t="shared" si="1"/>
        <v>0</v>
      </c>
      <c r="H112" s="14"/>
      <c r="I112" s="6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47"/>
      <c r="B113" s="52"/>
      <c r="C113" s="48"/>
      <c r="D113" s="49"/>
      <c r="E113" s="60"/>
      <c r="F113" s="49">
        <f t="shared" si="0"/>
        <v>0</v>
      </c>
      <c r="G113" s="61">
        <f t="shared" si="1"/>
        <v>0</v>
      </c>
      <c r="H113" s="14"/>
      <c r="I113" s="6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47"/>
      <c r="B114" s="52"/>
      <c r="C114" s="48"/>
      <c r="D114" s="49"/>
      <c r="E114" s="60"/>
      <c r="F114" s="49">
        <f t="shared" si="0"/>
        <v>0</v>
      </c>
      <c r="G114" s="61">
        <f t="shared" si="1"/>
        <v>0</v>
      </c>
      <c r="H114" s="14"/>
      <c r="I114" s="6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47"/>
      <c r="B115" s="52"/>
      <c r="C115" s="48"/>
      <c r="D115" s="49"/>
      <c r="E115" s="60"/>
      <c r="F115" s="49">
        <f t="shared" si="0"/>
        <v>0</v>
      </c>
      <c r="G115" s="61">
        <f t="shared" si="1"/>
        <v>0</v>
      </c>
      <c r="H115" s="14"/>
      <c r="I115" s="6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47"/>
      <c r="B116" s="52"/>
      <c r="C116" s="48"/>
      <c r="D116" s="49"/>
      <c r="E116" s="60"/>
      <c r="F116" s="49">
        <f t="shared" si="0"/>
        <v>0</v>
      </c>
      <c r="G116" s="61">
        <f t="shared" si="1"/>
        <v>0</v>
      </c>
      <c r="H116" s="14"/>
      <c r="I116" s="6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47"/>
      <c r="B117" s="52"/>
      <c r="C117" s="48"/>
      <c r="D117" s="49"/>
      <c r="E117" s="60"/>
      <c r="F117" s="49">
        <f t="shared" si="0"/>
        <v>0</v>
      </c>
      <c r="G117" s="61">
        <f t="shared" si="1"/>
        <v>0</v>
      </c>
      <c r="H117" s="14"/>
      <c r="I117" s="6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47"/>
      <c r="B118" s="52"/>
      <c r="C118" s="48"/>
      <c r="D118" s="49"/>
      <c r="E118" s="60"/>
      <c r="F118" s="49">
        <f t="shared" si="0"/>
        <v>0</v>
      </c>
      <c r="G118" s="61">
        <f t="shared" si="1"/>
        <v>0</v>
      </c>
      <c r="H118" s="14"/>
      <c r="I118" s="6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47"/>
      <c r="B119" s="52"/>
      <c r="C119" s="48"/>
      <c r="D119" s="49"/>
      <c r="E119" s="60"/>
      <c r="F119" s="49">
        <f t="shared" si="0"/>
        <v>0</v>
      </c>
      <c r="G119" s="61">
        <f t="shared" si="1"/>
        <v>0</v>
      </c>
      <c r="H119" s="14"/>
      <c r="I119" s="6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47"/>
      <c r="B120" s="52"/>
      <c r="C120" s="48"/>
      <c r="D120" s="49"/>
      <c r="E120" s="60"/>
      <c r="F120" s="49">
        <f t="shared" si="0"/>
        <v>0</v>
      </c>
      <c r="G120" s="61">
        <f t="shared" si="1"/>
        <v>0</v>
      </c>
      <c r="H120" s="14"/>
      <c r="I120" s="6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47"/>
      <c r="B121" s="52"/>
      <c r="C121" s="48"/>
      <c r="D121" s="49"/>
      <c r="E121" s="60"/>
      <c r="F121" s="49">
        <f t="shared" si="0"/>
        <v>0</v>
      </c>
      <c r="G121" s="61">
        <f t="shared" si="1"/>
        <v>0</v>
      </c>
      <c r="H121" s="14"/>
      <c r="I121" s="6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47"/>
      <c r="B122" s="52"/>
      <c r="C122" s="48"/>
      <c r="D122" s="49"/>
      <c r="E122" s="60"/>
      <c r="F122" s="49">
        <f t="shared" si="0"/>
        <v>0</v>
      </c>
      <c r="G122" s="61">
        <f t="shared" si="1"/>
        <v>0</v>
      </c>
      <c r="H122" s="14"/>
      <c r="I122" s="6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47"/>
      <c r="B123" s="52"/>
      <c r="C123" s="48"/>
      <c r="D123" s="49"/>
      <c r="E123" s="60"/>
      <c r="F123" s="49">
        <f t="shared" si="0"/>
        <v>0</v>
      </c>
      <c r="G123" s="61">
        <f t="shared" si="1"/>
        <v>0</v>
      </c>
      <c r="H123" s="14"/>
      <c r="I123" s="6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47"/>
      <c r="B124" s="52"/>
      <c r="C124" s="48"/>
      <c r="D124" s="49"/>
      <c r="E124" s="60"/>
      <c r="F124" s="49">
        <f t="shared" si="0"/>
        <v>0</v>
      </c>
      <c r="G124" s="61">
        <f t="shared" si="1"/>
        <v>0</v>
      </c>
      <c r="H124" s="14"/>
      <c r="I124" s="6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47"/>
      <c r="B125" s="52"/>
      <c r="C125" s="48"/>
      <c r="D125" s="49"/>
      <c r="E125" s="60"/>
      <c r="F125" s="49">
        <f t="shared" si="0"/>
        <v>0</v>
      </c>
      <c r="G125" s="61">
        <f t="shared" si="1"/>
        <v>0</v>
      </c>
      <c r="H125" s="14"/>
      <c r="I125" s="6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47"/>
      <c r="B126" s="52"/>
      <c r="C126" s="48"/>
      <c r="D126" s="49"/>
      <c r="E126" s="60"/>
      <c r="F126" s="49">
        <f t="shared" si="0"/>
        <v>0</v>
      </c>
      <c r="G126" s="61">
        <f t="shared" si="1"/>
        <v>0</v>
      </c>
      <c r="H126" s="14"/>
      <c r="I126" s="6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47"/>
      <c r="B127" s="52"/>
      <c r="C127" s="48"/>
      <c r="D127" s="49"/>
      <c r="E127" s="60"/>
      <c r="F127" s="49">
        <f t="shared" si="0"/>
        <v>0</v>
      </c>
      <c r="G127" s="61">
        <f t="shared" si="1"/>
        <v>0</v>
      </c>
      <c r="H127" s="14"/>
      <c r="I127" s="6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47"/>
      <c r="B128" s="52"/>
      <c r="C128" s="48"/>
      <c r="D128" s="49"/>
      <c r="E128" s="60"/>
      <c r="F128" s="49">
        <f t="shared" si="0"/>
        <v>0</v>
      </c>
      <c r="G128" s="61">
        <f t="shared" si="1"/>
        <v>0</v>
      </c>
      <c r="H128" s="14"/>
      <c r="I128" s="6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47"/>
      <c r="B129" s="52"/>
      <c r="C129" s="48"/>
      <c r="D129" s="49"/>
      <c r="E129" s="60"/>
      <c r="F129" s="49">
        <f t="shared" si="0"/>
        <v>0</v>
      </c>
      <c r="G129" s="61">
        <f t="shared" si="1"/>
        <v>0</v>
      </c>
      <c r="H129" s="14"/>
      <c r="I129" s="6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47"/>
      <c r="B130" s="52"/>
      <c r="C130" s="48"/>
      <c r="D130" s="49"/>
      <c r="E130" s="60"/>
      <c r="F130" s="49">
        <f t="shared" si="0"/>
        <v>0</v>
      </c>
      <c r="G130" s="61">
        <f t="shared" si="1"/>
        <v>0</v>
      </c>
      <c r="H130" s="14"/>
      <c r="I130" s="6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47"/>
      <c r="B131" s="52"/>
      <c r="C131" s="48"/>
      <c r="D131" s="49"/>
      <c r="E131" s="60"/>
      <c r="F131" s="49">
        <f t="shared" si="0"/>
        <v>0</v>
      </c>
      <c r="G131" s="61">
        <f t="shared" si="1"/>
        <v>0</v>
      </c>
      <c r="H131" s="14"/>
      <c r="I131" s="6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47"/>
      <c r="B132" s="52"/>
      <c r="C132" s="48"/>
      <c r="D132" s="49"/>
      <c r="E132" s="60"/>
      <c r="F132" s="49">
        <f t="shared" si="0"/>
        <v>0</v>
      </c>
      <c r="G132" s="61">
        <f t="shared" si="1"/>
        <v>0</v>
      </c>
      <c r="H132" s="14"/>
      <c r="I132" s="6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47"/>
      <c r="B133" s="52"/>
      <c r="C133" s="48"/>
      <c r="D133" s="49"/>
      <c r="E133" s="60"/>
      <c r="F133" s="49">
        <f t="shared" si="0"/>
        <v>0</v>
      </c>
      <c r="G133" s="61">
        <f t="shared" si="1"/>
        <v>0</v>
      </c>
      <c r="H133" s="14"/>
      <c r="I133" s="6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47"/>
      <c r="B134" s="52"/>
      <c r="C134" s="48"/>
      <c r="D134" s="49"/>
      <c r="E134" s="60"/>
      <c r="F134" s="49">
        <f t="shared" si="0"/>
        <v>0</v>
      </c>
      <c r="G134" s="61">
        <f t="shared" si="1"/>
        <v>0</v>
      </c>
      <c r="H134" s="14"/>
      <c r="I134" s="6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47"/>
      <c r="B135" s="52"/>
      <c r="C135" s="48"/>
      <c r="D135" s="49"/>
      <c r="E135" s="60"/>
      <c r="F135" s="49">
        <f t="shared" si="0"/>
        <v>0</v>
      </c>
      <c r="G135" s="61">
        <f t="shared" si="1"/>
        <v>0</v>
      </c>
      <c r="H135" s="14"/>
      <c r="I135" s="6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47"/>
      <c r="B136" s="52"/>
      <c r="C136" s="48"/>
      <c r="D136" s="49"/>
      <c r="E136" s="60"/>
      <c r="F136" s="49">
        <f t="shared" si="0"/>
        <v>0</v>
      </c>
      <c r="G136" s="61">
        <f t="shared" si="1"/>
        <v>0</v>
      </c>
      <c r="H136" s="14"/>
      <c r="I136" s="6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47"/>
      <c r="B137" s="52"/>
      <c r="C137" s="48"/>
      <c r="D137" s="49"/>
      <c r="E137" s="60"/>
      <c r="F137" s="49">
        <f t="shared" si="0"/>
        <v>0</v>
      </c>
      <c r="G137" s="61">
        <f t="shared" si="1"/>
        <v>0</v>
      </c>
      <c r="H137" s="14"/>
      <c r="I137" s="6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47"/>
      <c r="B138" s="52"/>
      <c r="C138" s="48"/>
      <c r="D138" s="49"/>
      <c r="E138" s="60"/>
      <c r="F138" s="49">
        <f t="shared" si="0"/>
        <v>0</v>
      </c>
      <c r="G138" s="61">
        <f t="shared" si="1"/>
        <v>0</v>
      </c>
      <c r="H138" s="14"/>
      <c r="I138" s="6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47"/>
      <c r="B139" s="52"/>
      <c r="C139" s="48"/>
      <c r="D139" s="49"/>
      <c r="E139" s="60"/>
      <c r="F139" s="49">
        <f t="shared" si="0"/>
        <v>0</v>
      </c>
      <c r="G139" s="61">
        <f t="shared" si="1"/>
        <v>0</v>
      </c>
      <c r="H139" s="14"/>
      <c r="I139" s="6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47"/>
      <c r="B140" s="52"/>
      <c r="C140" s="48"/>
      <c r="D140" s="49"/>
      <c r="E140" s="60"/>
      <c r="F140" s="49">
        <f t="shared" si="0"/>
        <v>0</v>
      </c>
      <c r="G140" s="61">
        <f t="shared" si="1"/>
        <v>0</v>
      </c>
      <c r="H140" s="14"/>
      <c r="I140" s="6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47"/>
      <c r="B141" s="52"/>
      <c r="C141" s="48"/>
      <c r="D141" s="49"/>
      <c r="E141" s="60"/>
      <c r="F141" s="49">
        <f t="shared" si="0"/>
        <v>0</v>
      </c>
      <c r="G141" s="61">
        <f t="shared" si="1"/>
        <v>0</v>
      </c>
      <c r="H141" s="14"/>
      <c r="I141" s="6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47"/>
      <c r="B142" s="52"/>
      <c r="C142" s="48"/>
      <c r="D142" s="49"/>
      <c r="E142" s="60"/>
      <c r="F142" s="49">
        <f t="shared" si="0"/>
        <v>0</v>
      </c>
      <c r="G142" s="61">
        <f t="shared" si="1"/>
        <v>0</v>
      </c>
      <c r="H142" s="14"/>
      <c r="I142" s="6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47"/>
      <c r="B143" s="52"/>
      <c r="C143" s="48"/>
      <c r="D143" s="49"/>
      <c r="E143" s="60"/>
      <c r="F143" s="49">
        <f t="shared" si="0"/>
        <v>0</v>
      </c>
      <c r="G143" s="61">
        <f t="shared" si="1"/>
        <v>0</v>
      </c>
      <c r="H143" s="14"/>
      <c r="I143" s="6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47"/>
      <c r="B144" s="52"/>
      <c r="C144" s="48"/>
      <c r="D144" s="49"/>
      <c r="E144" s="60"/>
      <c r="F144" s="49">
        <f t="shared" si="0"/>
        <v>0</v>
      </c>
      <c r="G144" s="61">
        <f t="shared" si="1"/>
        <v>0</v>
      </c>
      <c r="H144" s="14"/>
      <c r="I144" s="6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47"/>
      <c r="B145" s="52"/>
      <c r="C145" s="48"/>
      <c r="D145" s="49"/>
      <c r="E145" s="60"/>
      <c r="F145" s="49">
        <f t="shared" si="0"/>
        <v>0</v>
      </c>
      <c r="G145" s="61">
        <f t="shared" si="1"/>
        <v>0</v>
      </c>
      <c r="H145" s="14"/>
      <c r="I145" s="6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47"/>
      <c r="B146" s="52"/>
      <c r="C146" s="48"/>
      <c r="D146" s="49"/>
      <c r="E146" s="60"/>
      <c r="F146" s="49">
        <f t="shared" si="0"/>
        <v>0</v>
      </c>
      <c r="G146" s="61">
        <f t="shared" si="1"/>
        <v>0</v>
      </c>
      <c r="H146" s="14"/>
      <c r="I146" s="6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47"/>
      <c r="B147" s="52"/>
      <c r="C147" s="48"/>
      <c r="D147" s="49"/>
      <c r="E147" s="60"/>
      <c r="F147" s="49">
        <f t="shared" si="0"/>
        <v>0</v>
      </c>
      <c r="G147" s="61">
        <f t="shared" si="1"/>
        <v>0</v>
      </c>
      <c r="H147" s="14"/>
      <c r="I147" s="6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47"/>
      <c r="B148" s="52"/>
      <c r="C148" s="48"/>
      <c r="D148" s="49"/>
      <c r="E148" s="60"/>
      <c r="F148" s="49">
        <f t="shared" si="0"/>
        <v>0</v>
      </c>
      <c r="G148" s="61">
        <f t="shared" si="1"/>
        <v>0</v>
      </c>
      <c r="H148" s="14"/>
      <c r="I148" s="6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47"/>
      <c r="B149" s="52"/>
      <c r="C149" s="48"/>
      <c r="D149" s="49"/>
      <c r="E149" s="60"/>
      <c r="F149" s="49">
        <f t="shared" si="0"/>
        <v>0</v>
      </c>
      <c r="G149" s="61">
        <f t="shared" si="1"/>
        <v>0</v>
      </c>
      <c r="H149" s="14"/>
      <c r="I149" s="6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47"/>
      <c r="B150" s="52"/>
      <c r="C150" s="48"/>
      <c r="D150" s="49"/>
      <c r="E150" s="60"/>
      <c r="F150" s="49">
        <f t="shared" si="0"/>
        <v>0</v>
      </c>
      <c r="G150" s="61">
        <f t="shared" si="1"/>
        <v>0</v>
      </c>
      <c r="H150" s="14"/>
      <c r="I150" s="6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47"/>
      <c r="B151" s="52"/>
      <c r="C151" s="48"/>
      <c r="D151" s="49"/>
      <c r="E151" s="60"/>
      <c r="F151" s="49">
        <f t="shared" si="0"/>
        <v>0</v>
      </c>
      <c r="G151" s="61">
        <f t="shared" si="1"/>
        <v>0</v>
      </c>
      <c r="H151" s="14"/>
      <c r="I151" s="6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47"/>
      <c r="B152" s="52"/>
      <c r="C152" s="48"/>
      <c r="D152" s="49"/>
      <c r="E152" s="60"/>
      <c r="F152" s="49">
        <f t="shared" si="0"/>
        <v>0</v>
      </c>
      <c r="G152" s="61">
        <f t="shared" si="1"/>
        <v>0</v>
      </c>
      <c r="H152" s="14"/>
      <c r="I152" s="6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47"/>
      <c r="B153" s="52"/>
      <c r="C153" s="48"/>
      <c r="D153" s="49"/>
      <c r="E153" s="60"/>
      <c r="F153" s="49">
        <f t="shared" si="0"/>
        <v>0</v>
      </c>
      <c r="G153" s="61">
        <f t="shared" si="1"/>
        <v>0</v>
      </c>
      <c r="H153" s="14"/>
      <c r="I153" s="6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47"/>
      <c r="B154" s="52"/>
      <c r="C154" s="48"/>
      <c r="D154" s="49"/>
      <c r="E154" s="60"/>
      <c r="F154" s="49">
        <f t="shared" si="0"/>
        <v>0</v>
      </c>
      <c r="G154" s="61">
        <f t="shared" si="1"/>
        <v>0</v>
      </c>
      <c r="H154" s="14"/>
      <c r="I154" s="6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47"/>
      <c r="B155" s="52"/>
      <c r="C155" s="48"/>
      <c r="D155" s="49"/>
      <c r="E155" s="60"/>
      <c r="F155" s="49">
        <f t="shared" si="0"/>
        <v>0</v>
      </c>
      <c r="G155" s="61">
        <f t="shared" si="1"/>
        <v>0</v>
      </c>
      <c r="H155" s="14"/>
      <c r="I155" s="6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47"/>
      <c r="B156" s="52"/>
      <c r="C156" s="48"/>
      <c r="D156" s="49"/>
      <c r="E156" s="60"/>
      <c r="F156" s="49">
        <f t="shared" si="0"/>
        <v>0</v>
      </c>
      <c r="G156" s="61">
        <f t="shared" si="1"/>
        <v>0</v>
      </c>
      <c r="H156" s="14"/>
      <c r="I156" s="6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47"/>
      <c r="B157" s="52"/>
      <c r="C157" s="48"/>
      <c r="D157" s="49"/>
      <c r="E157" s="60"/>
      <c r="F157" s="49">
        <f t="shared" si="0"/>
        <v>0</v>
      </c>
      <c r="G157" s="61">
        <f t="shared" si="1"/>
        <v>0</v>
      </c>
      <c r="H157" s="14"/>
      <c r="I157" s="6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47"/>
      <c r="B158" s="52"/>
      <c r="C158" s="48"/>
      <c r="D158" s="49"/>
      <c r="E158" s="60"/>
      <c r="F158" s="49">
        <f t="shared" si="0"/>
        <v>0</v>
      </c>
      <c r="G158" s="61">
        <f t="shared" si="1"/>
        <v>0</v>
      </c>
      <c r="H158" s="14"/>
      <c r="I158" s="6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47"/>
      <c r="B159" s="52"/>
      <c r="C159" s="48"/>
      <c r="D159" s="49"/>
      <c r="E159" s="60"/>
      <c r="F159" s="49">
        <f t="shared" si="0"/>
        <v>0</v>
      </c>
      <c r="G159" s="61">
        <f t="shared" si="1"/>
        <v>0</v>
      </c>
      <c r="H159" s="14"/>
      <c r="I159" s="6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47"/>
      <c r="B160" s="52"/>
      <c r="C160" s="48"/>
      <c r="D160" s="49"/>
      <c r="E160" s="60"/>
      <c r="F160" s="49">
        <f t="shared" si="0"/>
        <v>0</v>
      </c>
      <c r="G160" s="61">
        <f t="shared" si="1"/>
        <v>0</v>
      </c>
      <c r="H160" s="14"/>
      <c r="I160" s="6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47"/>
      <c r="B161" s="52"/>
      <c r="C161" s="48"/>
      <c r="D161" s="49"/>
      <c r="E161" s="60"/>
      <c r="F161" s="49">
        <f t="shared" si="0"/>
        <v>0</v>
      </c>
      <c r="G161" s="61">
        <f t="shared" si="1"/>
        <v>0</v>
      </c>
      <c r="H161" s="14"/>
      <c r="I161" s="6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47"/>
      <c r="B162" s="52"/>
      <c r="C162" s="48"/>
      <c r="D162" s="49"/>
      <c r="E162" s="60"/>
      <c r="F162" s="49">
        <f t="shared" si="0"/>
        <v>0</v>
      </c>
      <c r="G162" s="61">
        <f t="shared" si="1"/>
        <v>0</v>
      </c>
      <c r="H162" s="14"/>
      <c r="I162" s="6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47"/>
      <c r="B163" s="52"/>
      <c r="C163" s="48"/>
      <c r="D163" s="49"/>
      <c r="E163" s="60"/>
      <c r="F163" s="49">
        <f t="shared" si="0"/>
        <v>0</v>
      </c>
      <c r="G163" s="61">
        <f t="shared" si="1"/>
        <v>0</v>
      </c>
      <c r="H163" s="14"/>
      <c r="I163" s="6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47"/>
      <c r="B164" s="52"/>
      <c r="C164" s="48"/>
      <c r="D164" s="49"/>
      <c r="E164" s="60"/>
      <c r="F164" s="49">
        <f t="shared" si="0"/>
        <v>0</v>
      </c>
      <c r="G164" s="61">
        <f t="shared" si="1"/>
        <v>0</v>
      </c>
      <c r="H164" s="14"/>
      <c r="I164" s="6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47"/>
      <c r="B165" s="52"/>
      <c r="C165" s="48"/>
      <c r="D165" s="49"/>
      <c r="E165" s="60"/>
      <c r="F165" s="49">
        <f t="shared" si="0"/>
        <v>0</v>
      </c>
      <c r="G165" s="61">
        <f t="shared" si="1"/>
        <v>0</v>
      </c>
      <c r="H165" s="14"/>
      <c r="I165" s="6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47"/>
      <c r="B166" s="52"/>
      <c r="C166" s="48"/>
      <c r="D166" s="49"/>
      <c r="E166" s="60"/>
      <c r="F166" s="49">
        <f t="shared" si="0"/>
        <v>0</v>
      </c>
      <c r="G166" s="61">
        <f t="shared" si="1"/>
        <v>0</v>
      </c>
      <c r="H166" s="14"/>
      <c r="I166" s="6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47"/>
      <c r="B167" s="52"/>
      <c r="C167" s="48"/>
      <c r="D167" s="49"/>
      <c r="E167" s="60"/>
      <c r="F167" s="49">
        <f t="shared" si="0"/>
        <v>0</v>
      </c>
      <c r="G167" s="61">
        <f t="shared" si="1"/>
        <v>0</v>
      </c>
      <c r="H167" s="14"/>
      <c r="I167" s="6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47"/>
      <c r="B168" s="52"/>
      <c r="C168" s="48"/>
      <c r="D168" s="49"/>
      <c r="E168" s="60"/>
      <c r="F168" s="49">
        <f t="shared" si="0"/>
        <v>0</v>
      </c>
      <c r="G168" s="61">
        <f t="shared" si="1"/>
        <v>0</v>
      </c>
      <c r="H168" s="14"/>
      <c r="I168" s="6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47"/>
      <c r="B169" s="52"/>
      <c r="C169" s="48"/>
      <c r="D169" s="49"/>
      <c r="E169" s="60"/>
      <c r="F169" s="49">
        <f t="shared" si="0"/>
        <v>0</v>
      </c>
      <c r="G169" s="61">
        <f t="shared" si="1"/>
        <v>0</v>
      </c>
      <c r="H169" s="14"/>
      <c r="I169" s="6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47"/>
      <c r="B170" s="52"/>
      <c r="C170" s="48"/>
      <c r="D170" s="49"/>
      <c r="E170" s="60"/>
      <c r="F170" s="49">
        <f t="shared" si="0"/>
        <v>0</v>
      </c>
      <c r="G170" s="61">
        <f t="shared" si="1"/>
        <v>0</v>
      </c>
      <c r="H170" s="14"/>
      <c r="I170" s="6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47"/>
      <c r="B171" s="52"/>
      <c r="C171" s="48"/>
      <c r="D171" s="49"/>
      <c r="E171" s="60"/>
      <c r="F171" s="49">
        <f t="shared" si="0"/>
        <v>0</v>
      </c>
      <c r="G171" s="61">
        <f t="shared" si="1"/>
        <v>0</v>
      </c>
      <c r="H171" s="14"/>
      <c r="I171" s="6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47"/>
      <c r="B172" s="52"/>
      <c r="C172" s="48"/>
      <c r="D172" s="49"/>
      <c r="E172" s="60"/>
      <c r="F172" s="49">
        <f t="shared" si="0"/>
        <v>0</v>
      </c>
      <c r="G172" s="61">
        <f t="shared" si="1"/>
        <v>0</v>
      </c>
      <c r="H172" s="14"/>
      <c r="I172" s="6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47"/>
      <c r="B173" s="52"/>
      <c r="C173" s="48"/>
      <c r="D173" s="49"/>
      <c r="E173" s="60"/>
      <c r="F173" s="49">
        <f t="shared" si="0"/>
        <v>0</v>
      </c>
      <c r="G173" s="61">
        <f t="shared" si="1"/>
        <v>0</v>
      </c>
      <c r="H173" s="14"/>
      <c r="I173" s="6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47"/>
      <c r="B174" s="52"/>
      <c r="C174" s="48"/>
      <c r="D174" s="49"/>
      <c r="E174" s="60"/>
      <c r="F174" s="49">
        <f t="shared" si="0"/>
        <v>0</v>
      </c>
      <c r="G174" s="61">
        <f t="shared" si="1"/>
        <v>0</v>
      </c>
      <c r="H174" s="14"/>
      <c r="I174" s="6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47"/>
      <c r="B175" s="52"/>
      <c r="C175" s="48"/>
      <c r="D175" s="49"/>
      <c r="E175" s="60"/>
      <c r="F175" s="49">
        <f t="shared" si="0"/>
        <v>0</v>
      </c>
      <c r="G175" s="61">
        <f t="shared" si="1"/>
        <v>0</v>
      </c>
      <c r="H175" s="14"/>
      <c r="I175" s="6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47"/>
      <c r="B176" s="52"/>
      <c r="C176" s="48"/>
      <c r="D176" s="49"/>
      <c r="E176" s="60"/>
      <c r="F176" s="49">
        <f t="shared" si="0"/>
        <v>0</v>
      </c>
      <c r="G176" s="61">
        <f t="shared" si="1"/>
        <v>0</v>
      </c>
      <c r="H176" s="14"/>
      <c r="I176" s="6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47"/>
      <c r="B177" s="52"/>
      <c r="C177" s="48"/>
      <c r="D177" s="49"/>
      <c r="E177" s="60"/>
      <c r="F177" s="49">
        <f t="shared" si="0"/>
        <v>0</v>
      </c>
      <c r="G177" s="61">
        <f t="shared" si="1"/>
        <v>0</v>
      </c>
      <c r="H177" s="14"/>
      <c r="I177" s="6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47"/>
      <c r="B178" s="52"/>
      <c r="C178" s="48"/>
      <c r="D178" s="49"/>
      <c r="E178" s="60"/>
      <c r="F178" s="49">
        <f t="shared" si="0"/>
        <v>0</v>
      </c>
      <c r="G178" s="61">
        <f t="shared" si="1"/>
        <v>0</v>
      </c>
      <c r="H178" s="14"/>
      <c r="I178" s="6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47"/>
      <c r="B179" s="52"/>
      <c r="C179" s="48"/>
      <c r="D179" s="49"/>
      <c r="E179" s="60"/>
      <c r="F179" s="49">
        <f t="shared" si="0"/>
        <v>0</v>
      </c>
      <c r="G179" s="61">
        <f t="shared" si="1"/>
        <v>0</v>
      </c>
      <c r="H179" s="14"/>
      <c r="I179" s="6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47"/>
      <c r="B180" s="52"/>
      <c r="C180" s="48"/>
      <c r="D180" s="49"/>
      <c r="E180" s="60"/>
      <c r="F180" s="49">
        <f t="shared" si="0"/>
        <v>0</v>
      </c>
      <c r="G180" s="61">
        <f t="shared" si="1"/>
        <v>0</v>
      </c>
      <c r="H180" s="14"/>
      <c r="I180" s="6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47"/>
      <c r="B181" s="52"/>
      <c r="C181" s="48"/>
      <c r="D181" s="49"/>
      <c r="E181" s="60"/>
      <c r="F181" s="49">
        <f t="shared" si="0"/>
        <v>0</v>
      </c>
      <c r="G181" s="61">
        <f t="shared" si="1"/>
        <v>0</v>
      </c>
      <c r="H181" s="14"/>
      <c r="I181" s="6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47"/>
      <c r="B182" s="52"/>
      <c r="C182" s="48"/>
      <c r="D182" s="49"/>
      <c r="E182" s="60"/>
      <c r="F182" s="49">
        <f t="shared" si="0"/>
        <v>0</v>
      </c>
      <c r="G182" s="61">
        <f t="shared" si="1"/>
        <v>0</v>
      </c>
      <c r="H182" s="14"/>
      <c r="I182" s="6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47"/>
      <c r="B183" s="52"/>
      <c r="C183" s="48"/>
      <c r="D183" s="49"/>
      <c r="E183" s="60"/>
      <c r="F183" s="49">
        <f t="shared" si="0"/>
        <v>0</v>
      </c>
      <c r="G183" s="61">
        <f t="shared" si="1"/>
        <v>0</v>
      </c>
      <c r="H183" s="14"/>
      <c r="I183" s="6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47"/>
      <c r="B184" s="52"/>
      <c r="C184" s="48"/>
      <c r="D184" s="49"/>
      <c r="E184" s="60"/>
      <c r="F184" s="49">
        <f t="shared" si="0"/>
        <v>0</v>
      </c>
      <c r="G184" s="61">
        <f t="shared" si="1"/>
        <v>0</v>
      </c>
      <c r="H184" s="14"/>
      <c r="I184" s="6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47"/>
      <c r="B185" s="52"/>
      <c r="C185" s="48"/>
      <c r="D185" s="49"/>
      <c r="E185" s="60"/>
      <c r="F185" s="49">
        <f t="shared" si="0"/>
        <v>0</v>
      </c>
      <c r="G185" s="61">
        <f t="shared" si="1"/>
        <v>0</v>
      </c>
      <c r="H185" s="14"/>
      <c r="I185" s="6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47"/>
      <c r="B186" s="52"/>
      <c r="C186" s="48"/>
      <c r="D186" s="49"/>
      <c r="E186" s="60"/>
      <c r="F186" s="49">
        <f t="shared" si="0"/>
        <v>0</v>
      </c>
      <c r="G186" s="61">
        <f t="shared" si="1"/>
        <v>0</v>
      </c>
      <c r="H186" s="14"/>
      <c r="I186" s="6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47"/>
      <c r="B187" s="52"/>
      <c r="C187" s="48"/>
      <c r="D187" s="49"/>
      <c r="E187" s="60"/>
      <c r="F187" s="49">
        <f t="shared" si="0"/>
        <v>0</v>
      </c>
      <c r="G187" s="61">
        <f t="shared" si="1"/>
        <v>0</v>
      </c>
      <c r="H187" s="14"/>
      <c r="I187" s="6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47"/>
      <c r="B188" s="52"/>
      <c r="C188" s="48"/>
      <c r="D188" s="49"/>
      <c r="E188" s="60"/>
      <c r="F188" s="49">
        <f t="shared" si="0"/>
        <v>0</v>
      </c>
      <c r="G188" s="61">
        <f t="shared" si="1"/>
        <v>0</v>
      </c>
      <c r="H188" s="14"/>
      <c r="I188" s="6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47"/>
      <c r="B189" s="52"/>
      <c r="C189" s="48"/>
      <c r="D189" s="49"/>
      <c r="E189" s="60"/>
      <c r="F189" s="49">
        <f t="shared" si="0"/>
        <v>0</v>
      </c>
      <c r="G189" s="61">
        <f t="shared" si="1"/>
        <v>0</v>
      </c>
      <c r="H189" s="14"/>
      <c r="I189" s="6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47"/>
      <c r="B190" s="52"/>
      <c r="C190" s="48"/>
      <c r="D190" s="49"/>
      <c r="E190" s="60"/>
      <c r="F190" s="49">
        <f t="shared" si="0"/>
        <v>0</v>
      </c>
      <c r="G190" s="61">
        <f t="shared" si="1"/>
        <v>0</v>
      </c>
      <c r="H190" s="14"/>
      <c r="I190" s="6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47"/>
      <c r="B191" s="52"/>
      <c r="C191" s="48"/>
      <c r="D191" s="49"/>
      <c r="E191" s="60"/>
      <c r="F191" s="49">
        <f t="shared" si="0"/>
        <v>0</v>
      </c>
      <c r="G191" s="61">
        <f t="shared" si="1"/>
        <v>0</v>
      </c>
      <c r="H191" s="14"/>
      <c r="I191" s="6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47"/>
      <c r="B192" s="52"/>
      <c r="C192" s="48"/>
      <c r="D192" s="49"/>
      <c r="E192" s="60"/>
      <c r="F192" s="49">
        <f t="shared" si="0"/>
        <v>0</v>
      </c>
      <c r="G192" s="61">
        <f t="shared" si="1"/>
        <v>0</v>
      </c>
      <c r="H192" s="14"/>
      <c r="I192" s="6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47"/>
      <c r="B193" s="52"/>
      <c r="C193" s="48"/>
      <c r="D193" s="49"/>
      <c r="E193" s="60"/>
      <c r="F193" s="49">
        <f t="shared" si="0"/>
        <v>0</v>
      </c>
      <c r="G193" s="61">
        <f t="shared" si="1"/>
        <v>0</v>
      </c>
      <c r="H193" s="14"/>
      <c r="I193" s="6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47"/>
      <c r="B194" s="52"/>
      <c r="C194" s="48"/>
      <c r="D194" s="49"/>
      <c r="E194" s="60"/>
      <c r="F194" s="49">
        <f t="shared" si="0"/>
        <v>0</v>
      </c>
      <c r="G194" s="61">
        <f t="shared" si="1"/>
        <v>0</v>
      </c>
      <c r="H194" s="14"/>
      <c r="I194" s="6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47"/>
      <c r="B195" s="52"/>
      <c r="C195" s="48"/>
      <c r="D195" s="49"/>
      <c r="E195" s="60"/>
      <c r="F195" s="49">
        <f t="shared" si="0"/>
        <v>0</v>
      </c>
      <c r="G195" s="61">
        <f t="shared" si="1"/>
        <v>0</v>
      </c>
      <c r="H195" s="14"/>
      <c r="I195" s="6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47"/>
      <c r="B196" s="52"/>
      <c r="C196" s="48"/>
      <c r="D196" s="49"/>
      <c r="E196" s="60"/>
      <c r="F196" s="49">
        <f t="shared" si="0"/>
        <v>0</v>
      </c>
      <c r="G196" s="61">
        <f t="shared" si="1"/>
        <v>0</v>
      </c>
      <c r="H196" s="14"/>
      <c r="I196" s="6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47"/>
      <c r="B197" s="52"/>
      <c r="C197" s="48"/>
      <c r="D197" s="49"/>
      <c r="E197" s="60"/>
      <c r="F197" s="49">
        <f t="shared" si="0"/>
        <v>0</v>
      </c>
      <c r="G197" s="61">
        <f t="shared" si="1"/>
        <v>0</v>
      </c>
      <c r="H197" s="14"/>
      <c r="I197" s="6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47"/>
      <c r="B198" s="52"/>
      <c r="C198" s="48"/>
      <c r="D198" s="49"/>
      <c r="E198" s="60"/>
      <c r="F198" s="49">
        <f t="shared" si="0"/>
        <v>0</v>
      </c>
      <c r="G198" s="61">
        <f t="shared" si="1"/>
        <v>0</v>
      </c>
      <c r="H198" s="14"/>
      <c r="I198" s="6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47"/>
      <c r="B199" s="52"/>
      <c r="C199" s="48"/>
      <c r="D199" s="49"/>
      <c r="E199" s="60"/>
      <c r="F199" s="49">
        <f t="shared" si="0"/>
        <v>0</v>
      </c>
      <c r="G199" s="61">
        <f t="shared" si="1"/>
        <v>0</v>
      </c>
      <c r="H199" s="14"/>
      <c r="I199" s="6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47"/>
      <c r="B200" s="52"/>
      <c r="C200" s="48"/>
      <c r="D200" s="49"/>
      <c r="E200" s="60"/>
      <c r="F200" s="49">
        <f t="shared" si="0"/>
        <v>0</v>
      </c>
      <c r="G200" s="61">
        <f t="shared" si="1"/>
        <v>0</v>
      </c>
      <c r="H200" s="14"/>
      <c r="I200" s="6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47"/>
      <c r="B201" s="52"/>
      <c r="C201" s="48"/>
      <c r="D201" s="49"/>
      <c r="E201" s="60"/>
      <c r="F201" s="49">
        <f t="shared" si="0"/>
        <v>0</v>
      </c>
      <c r="G201" s="61">
        <f t="shared" si="1"/>
        <v>0</v>
      </c>
      <c r="H201" s="14"/>
      <c r="I201" s="6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47"/>
      <c r="B202" s="52"/>
      <c r="C202" s="48"/>
      <c r="D202" s="49"/>
      <c r="E202" s="60"/>
      <c r="F202" s="49">
        <f t="shared" si="0"/>
        <v>0</v>
      </c>
      <c r="G202" s="61">
        <f t="shared" si="1"/>
        <v>0</v>
      </c>
      <c r="H202" s="14"/>
      <c r="I202" s="6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47"/>
      <c r="B203" s="52"/>
      <c r="C203" s="48"/>
      <c r="D203" s="49"/>
      <c r="E203" s="60"/>
      <c r="F203" s="49">
        <f t="shared" si="0"/>
        <v>0</v>
      </c>
      <c r="G203" s="61">
        <f t="shared" si="1"/>
        <v>0</v>
      </c>
      <c r="H203" s="14"/>
      <c r="I203" s="6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47"/>
      <c r="B204" s="52"/>
      <c r="C204" s="48"/>
      <c r="D204" s="49"/>
      <c r="E204" s="60"/>
      <c r="F204" s="49">
        <f t="shared" si="0"/>
        <v>0</v>
      </c>
      <c r="G204" s="61">
        <f t="shared" si="1"/>
        <v>0</v>
      </c>
      <c r="H204" s="14"/>
      <c r="I204" s="6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47"/>
      <c r="B205" s="52"/>
      <c r="C205" s="48"/>
      <c r="D205" s="49"/>
      <c r="E205" s="60"/>
      <c r="F205" s="49">
        <f t="shared" si="0"/>
        <v>0</v>
      </c>
      <c r="G205" s="61">
        <f t="shared" si="1"/>
        <v>0</v>
      </c>
      <c r="H205" s="14"/>
      <c r="I205" s="6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47"/>
      <c r="B206" s="52"/>
      <c r="C206" s="48"/>
      <c r="D206" s="49"/>
      <c r="E206" s="60"/>
      <c r="F206" s="49">
        <f t="shared" si="0"/>
        <v>0</v>
      </c>
      <c r="G206" s="61">
        <f t="shared" si="1"/>
        <v>0</v>
      </c>
      <c r="H206" s="14"/>
      <c r="I206" s="6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47"/>
      <c r="B207" s="52"/>
      <c r="C207" s="48"/>
      <c r="D207" s="49"/>
      <c r="E207" s="60"/>
      <c r="F207" s="49">
        <f t="shared" si="0"/>
        <v>0</v>
      </c>
      <c r="G207" s="61">
        <f t="shared" si="1"/>
        <v>0</v>
      </c>
      <c r="H207" s="14"/>
      <c r="I207" s="6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47"/>
      <c r="B208" s="52"/>
      <c r="C208" s="48"/>
      <c r="D208" s="49"/>
      <c r="E208" s="60"/>
      <c r="F208" s="49">
        <f t="shared" si="0"/>
        <v>0</v>
      </c>
      <c r="G208" s="61">
        <f t="shared" si="1"/>
        <v>0</v>
      </c>
      <c r="H208" s="14"/>
      <c r="I208" s="6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47"/>
      <c r="B209" s="52"/>
      <c r="C209" s="48"/>
      <c r="D209" s="49"/>
      <c r="E209" s="60"/>
      <c r="F209" s="49">
        <f t="shared" si="0"/>
        <v>0</v>
      </c>
      <c r="G209" s="61">
        <f t="shared" si="1"/>
        <v>0</v>
      </c>
      <c r="H209" s="14"/>
      <c r="I209" s="6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47"/>
      <c r="B210" s="52"/>
      <c r="C210" s="48"/>
      <c r="D210" s="49"/>
      <c r="E210" s="60"/>
      <c r="F210" s="49">
        <f t="shared" si="0"/>
        <v>0</v>
      </c>
      <c r="G210" s="61">
        <f t="shared" si="1"/>
        <v>0</v>
      </c>
      <c r="H210" s="14"/>
      <c r="I210" s="6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47"/>
      <c r="B211" s="52"/>
      <c r="C211" s="48"/>
      <c r="D211" s="49"/>
      <c r="E211" s="60"/>
      <c r="F211" s="49">
        <f t="shared" si="0"/>
        <v>0</v>
      </c>
      <c r="G211" s="61">
        <f t="shared" si="1"/>
        <v>0</v>
      </c>
      <c r="H211" s="14"/>
      <c r="I211" s="6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47"/>
      <c r="B212" s="52"/>
      <c r="C212" s="48"/>
      <c r="D212" s="49"/>
      <c r="E212" s="60"/>
      <c r="F212" s="49">
        <f t="shared" si="0"/>
        <v>0</v>
      </c>
      <c r="G212" s="61">
        <f t="shared" si="1"/>
        <v>0</v>
      </c>
      <c r="H212" s="14"/>
      <c r="I212" s="6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47"/>
      <c r="B213" s="52"/>
      <c r="C213" s="48"/>
      <c r="D213" s="49"/>
      <c r="E213" s="60"/>
      <c r="F213" s="49">
        <f t="shared" si="0"/>
        <v>0</v>
      </c>
      <c r="G213" s="61">
        <f t="shared" si="1"/>
        <v>0</v>
      </c>
      <c r="H213" s="14"/>
      <c r="I213" s="6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47"/>
      <c r="B214" s="52"/>
      <c r="C214" s="48"/>
      <c r="D214" s="49"/>
      <c r="E214" s="60"/>
      <c r="F214" s="49">
        <f t="shared" si="0"/>
        <v>0</v>
      </c>
      <c r="G214" s="61">
        <f t="shared" si="1"/>
        <v>0</v>
      </c>
      <c r="H214" s="14"/>
      <c r="I214" s="6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47"/>
      <c r="B215" s="52"/>
      <c r="C215" s="48"/>
      <c r="D215" s="49"/>
      <c r="E215" s="60"/>
      <c r="F215" s="49">
        <f t="shared" si="0"/>
        <v>0</v>
      </c>
      <c r="G215" s="61">
        <f t="shared" si="1"/>
        <v>0</v>
      </c>
      <c r="H215" s="14"/>
      <c r="I215" s="6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47"/>
      <c r="B216" s="52"/>
      <c r="C216" s="48"/>
      <c r="D216" s="49"/>
      <c r="E216" s="60"/>
      <c r="F216" s="49">
        <f t="shared" si="0"/>
        <v>0</v>
      </c>
      <c r="G216" s="61">
        <f t="shared" si="1"/>
        <v>0</v>
      </c>
      <c r="H216" s="14"/>
      <c r="I216" s="6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47"/>
      <c r="B217" s="52"/>
      <c r="C217" s="48"/>
      <c r="D217" s="49"/>
      <c r="E217" s="60"/>
      <c r="F217" s="49">
        <f t="shared" si="0"/>
        <v>0</v>
      </c>
      <c r="G217" s="61">
        <f t="shared" si="1"/>
        <v>0</v>
      </c>
      <c r="H217" s="14"/>
      <c r="I217" s="6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47"/>
      <c r="B218" s="52"/>
      <c r="C218" s="48"/>
      <c r="D218" s="49"/>
      <c r="E218" s="60"/>
      <c r="F218" s="49">
        <f t="shared" si="0"/>
        <v>0</v>
      </c>
      <c r="G218" s="61">
        <f t="shared" si="1"/>
        <v>0</v>
      </c>
      <c r="H218" s="14"/>
      <c r="I218" s="6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47"/>
      <c r="B219" s="52"/>
      <c r="C219" s="48"/>
      <c r="D219" s="49"/>
      <c r="E219" s="60"/>
      <c r="F219" s="49">
        <f t="shared" si="0"/>
        <v>0</v>
      </c>
      <c r="G219" s="61">
        <f t="shared" si="1"/>
        <v>0</v>
      </c>
      <c r="H219" s="14"/>
      <c r="I219" s="6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47"/>
      <c r="B220" s="52"/>
      <c r="C220" s="48"/>
      <c r="D220" s="49"/>
      <c r="E220" s="60"/>
      <c r="F220" s="49">
        <f t="shared" si="0"/>
        <v>0</v>
      </c>
      <c r="G220" s="61">
        <f t="shared" si="1"/>
        <v>0</v>
      </c>
      <c r="H220" s="14"/>
      <c r="I220" s="6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>
      <c r="A221" s="47"/>
      <c r="B221" s="52"/>
      <c r="C221" s="48"/>
      <c r="D221" s="49"/>
      <c r="E221" s="60"/>
      <c r="F221" s="49">
        <f t="shared" si="0"/>
        <v>0</v>
      </c>
      <c r="G221" s="61">
        <f t="shared" si="1"/>
        <v>0</v>
      </c>
      <c r="H221" s="14"/>
      <c r="I221" s="6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>
      <c r="A222" s="47"/>
      <c r="B222" s="52"/>
      <c r="C222" s="48"/>
      <c r="D222" s="49"/>
      <c r="E222" s="60"/>
      <c r="F222" s="49">
        <f t="shared" si="0"/>
        <v>0</v>
      </c>
      <c r="G222" s="61">
        <f t="shared" si="1"/>
        <v>0</v>
      </c>
      <c r="H222" s="14"/>
      <c r="I222" s="6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>
      <c r="A223" s="47"/>
      <c r="B223" s="52"/>
      <c r="C223" s="48"/>
      <c r="D223" s="49"/>
      <c r="E223" s="60"/>
      <c r="F223" s="49">
        <f t="shared" si="0"/>
        <v>0</v>
      </c>
      <c r="G223" s="61">
        <f t="shared" si="1"/>
        <v>0</v>
      </c>
      <c r="H223" s="14"/>
      <c r="I223" s="6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>
      <c r="A224" s="47"/>
      <c r="B224" s="52"/>
      <c r="C224" s="48"/>
      <c r="D224" s="49"/>
      <c r="E224" s="60"/>
      <c r="F224" s="49">
        <f t="shared" si="0"/>
        <v>0</v>
      </c>
      <c r="G224" s="61">
        <f t="shared" si="1"/>
        <v>0</v>
      </c>
      <c r="H224" s="14"/>
      <c r="I224" s="6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>
      <c r="A225" s="47"/>
      <c r="B225" s="52"/>
      <c r="C225" s="48"/>
      <c r="D225" s="49"/>
      <c r="E225" s="60"/>
      <c r="F225" s="49">
        <f t="shared" si="0"/>
        <v>0</v>
      </c>
      <c r="G225" s="61">
        <f t="shared" si="1"/>
        <v>0</v>
      </c>
      <c r="H225" s="14"/>
      <c r="I225" s="6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>
      <c r="A226" s="47"/>
      <c r="B226" s="52"/>
      <c r="C226" s="48"/>
      <c r="D226" s="49"/>
      <c r="E226" s="60"/>
      <c r="F226" s="49">
        <f t="shared" si="0"/>
        <v>0</v>
      </c>
      <c r="G226" s="61">
        <f t="shared" si="1"/>
        <v>0</v>
      </c>
      <c r="H226" s="14"/>
      <c r="I226" s="6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>
      <c r="A227" s="47"/>
      <c r="B227" s="52"/>
      <c r="C227" s="48"/>
      <c r="D227" s="49"/>
      <c r="E227" s="60"/>
      <c r="F227" s="49">
        <f t="shared" si="0"/>
        <v>0</v>
      </c>
      <c r="G227" s="61">
        <f t="shared" si="1"/>
        <v>0</v>
      </c>
      <c r="H227" s="14"/>
      <c r="I227" s="6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>
      <c r="A228" s="47"/>
      <c r="B228" s="52"/>
      <c r="C228" s="48"/>
      <c r="D228" s="49"/>
      <c r="E228" s="60"/>
      <c r="F228" s="49">
        <f t="shared" si="0"/>
        <v>0</v>
      </c>
      <c r="G228" s="61">
        <f t="shared" si="1"/>
        <v>0</v>
      </c>
      <c r="H228" s="14"/>
      <c r="I228" s="6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>
      <c r="A229" s="47"/>
      <c r="B229" s="52"/>
      <c r="C229" s="48"/>
      <c r="D229" s="49"/>
      <c r="E229" s="60"/>
      <c r="F229" s="49">
        <f t="shared" si="0"/>
        <v>0</v>
      </c>
      <c r="G229" s="61">
        <f t="shared" si="1"/>
        <v>0</v>
      </c>
      <c r="H229" s="14"/>
      <c r="I229" s="6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>
      <c r="A230" s="47"/>
      <c r="B230" s="52"/>
      <c r="C230" s="48"/>
      <c r="D230" s="49"/>
      <c r="E230" s="60"/>
      <c r="F230" s="49">
        <f t="shared" si="0"/>
        <v>0</v>
      </c>
      <c r="G230" s="61">
        <f t="shared" si="1"/>
        <v>0</v>
      </c>
      <c r="H230" s="14"/>
      <c r="I230" s="6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>
      <c r="A231" s="47"/>
      <c r="B231" s="52"/>
      <c r="C231" s="48"/>
      <c r="D231" s="49"/>
      <c r="E231" s="60"/>
      <c r="F231" s="49">
        <f t="shared" si="0"/>
        <v>0</v>
      </c>
      <c r="G231" s="61">
        <f t="shared" si="1"/>
        <v>0</v>
      </c>
      <c r="H231" s="14"/>
      <c r="I231" s="6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>
      <c r="A232" s="47"/>
      <c r="B232" s="52"/>
      <c r="C232" s="48"/>
      <c r="D232" s="49"/>
      <c r="E232" s="60"/>
      <c r="F232" s="49">
        <f t="shared" si="0"/>
        <v>0</v>
      </c>
      <c r="G232" s="61">
        <f t="shared" si="1"/>
        <v>0</v>
      </c>
      <c r="H232" s="14"/>
      <c r="I232" s="6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>
      <c r="A233" s="47"/>
      <c r="B233" s="52"/>
      <c r="C233" s="48"/>
      <c r="D233" s="49"/>
      <c r="E233" s="60"/>
      <c r="F233" s="49">
        <f t="shared" si="0"/>
        <v>0</v>
      </c>
      <c r="G233" s="61">
        <f t="shared" si="1"/>
        <v>0</v>
      </c>
      <c r="H233" s="14"/>
      <c r="I233" s="6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>
      <c r="A234" s="47"/>
      <c r="B234" s="52"/>
      <c r="C234" s="48"/>
      <c r="D234" s="49"/>
      <c r="E234" s="60"/>
      <c r="F234" s="49">
        <f t="shared" si="0"/>
        <v>0</v>
      </c>
      <c r="G234" s="61">
        <f t="shared" si="1"/>
        <v>0</v>
      </c>
      <c r="H234" s="14"/>
      <c r="I234" s="6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>
      <c r="A235" s="47"/>
      <c r="B235" s="52"/>
      <c r="C235" s="48"/>
      <c r="D235" s="49"/>
      <c r="E235" s="60"/>
      <c r="F235" s="49">
        <f t="shared" si="0"/>
        <v>0</v>
      </c>
      <c r="G235" s="61">
        <f t="shared" si="1"/>
        <v>0</v>
      </c>
      <c r="H235" s="14"/>
      <c r="I235" s="6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>
      <c r="A236" s="47"/>
      <c r="B236" s="52"/>
      <c r="C236" s="48"/>
      <c r="D236" s="49"/>
      <c r="E236" s="60"/>
      <c r="F236" s="49">
        <f t="shared" si="0"/>
        <v>0</v>
      </c>
      <c r="G236" s="61">
        <f t="shared" si="1"/>
        <v>0</v>
      </c>
      <c r="H236" s="14"/>
      <c r="I236" s="6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>
      <c r="A237" s="47"/>
      <c r="B237" s="52"/>
      <c r="C237" s="48"/>
      <c r="D237" s="49"/>
      <c r="E237" s="60"/>
      <c r="F237" s="49">
        <f t="shared" si="0"/>
        <v>0</v>
      </c>
      <c r="G237" s="61">
        <f t="shared" si="1"/>
        <v>0</v>
      </c>
      <c r="H237" s="14"/>
      <c r="I237" s="6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>
      <c r="A238" s="47"/>
      <c r="B238" s="52"/>
      <c r="C238" s="48"/>
      <c r="D238" s="49"/>
      <c r="E238" s="60"/>
      <c r="F238" s="49">
        <f t="shared" si="0"/>
        <v>0</v>
      </c>
      <c r="G238" s="61">
        <f t="shared" si="1"/>
        <v>0</v>
      </c>
      <c r="H238" s="14"/>
      <c r="I238" s="6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>
      <c r="A239" s="47"/>
      <c r="B239" s="52"/>
      <c r="C239" s="48"/>
      <c r="D239" s="49"/>
      <c r="E239" s="60"/>
      <c r="F239" s="49">
        <f t="shared" si="0"/>
        <v>0</v>
      </c>
      <c r="G239" s="61">
        <f t="shared" si="1"/>
        <v>0</v>
      </c>
      <c r="H239" s="14"/>
      <c r="I239" s="6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>
      <c r="A240" s="47"/>
      <c r="B240" s="52"/>
      <c r="C240" s="48"/>
      <c r="D240" s="49"/>
      <c r="E240" s="60"/>
      <c r="F240" s="49">
        <f t="shared" si="0"/>
        <v>0</v>
      </c>
      <c r="G240" s="61">
        <f t="shared" si="1"/>
        <v>0</v>
      </c>
      <c r="H240" s="14"/>
      <c r="I240" s="6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>
      <c r="A241" s="47"/>
      <c r="B241" s="52"/>
      <c r="C241" s="48"/>
      <c r="D241" s="49"/>
      <c r="E241" s="60"/>
      <c r="F241" s="49">
        <f t="shared" si="0"/>
        <v>0</v>
      </c>
      <c r="G241" s="61">
        <f t="shared" si="1"/>
        <v>0</v>
      </c>
      <c r="H241" s="14"/>
      <c r="I241" s="6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>
      <c r="A242" s="47"/>
      <c r="B242" s="52"/>
      <c r="C242" s="48"/>
      <c r="D242" s="49"/>
      <c r="E242" s="60"/>
      <c r="F242" s="49">
        <f t="shared" si="0"/>
        <v>0</v>
      </c>
      <c r="G242" s="61">
        <f t="shared" si="1"/>
        <v>0</v>
      </c>
      <c r="H242" s="14"/>
      <c r="I242" s="6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>
      <c r="A243" s="47"/>
      <c r="B243" s="52"/>
      <c r="C243" s="48"/>
      <c r="D243" s="49"/>
      <c r="E243" s="60"/>
      <c r="F243" s="49">
        <f t="shared" si="0"/>
        <v>0</v>
      </c>
      <c r="G243" s="61">
        <f t="shared" si="1"/>
        <v>0</v>
      </c>
      <c r="H243" s="14"/>
      <c r="I243" s="6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>
      <c r="A244" s="47"/>
      <c r="B244" s="52"/>
      <c r="C244" s="48"/>
      <c r="D244" s="49"/>
      <c r="E244" s="60"/>
      <c r="F244" s="49">
        <f t="shared" si="0"/>
        <v>0</v>
      </c>
      <c r="G244" s="61">
        <f t="shared" si="1"/>
        <v>0</v>
      </c>
      <c r="H244" s="14"/>
      <c r="I244" s="6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>
      <c r="A245" s="47"/>
      <c r="B245" s="52"/>
      <c r="C245" s="48"/>
      <c r="D245" s="49"/>
      <c r="E245" s="60"/>
      <c r="F245" s="49">
        <f t="shared" si="0"/>
        <v>0</v>
      </c>
      <c r="G245" s="61">
        <f t="shared" si="1"/>
        <v>0</v>
      </c>
      <c r="H245" s="14"/>
      <c r="I245" s="6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>
      <c r="A246" s="47"/>
      <c r="B246" s="52"/>
      <c r="C246" s="48"/>
      <c r="D246" s="49"/>
      <c r="E246" s="60"/>
      <c r="F246" s="49">
        <f t="shared" si="0"/>
        <v>0</v>
      </c>
      <c r="G246" s="61">
        <f t="shared" si="1"/>
        <v>0</v>
      </c>
      <c r="H246" s="14"/>
      <c r="I246" s="6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>
      <c r="A247" s="47"/>
      <c r="B247" s="52"/>
      <c r="C247" s="48"/>
      <c r="D247" s="49"/>
      <c r="E247" s="60"/>
      <c r="F247" s="49">
        <f t="shared" si="0"/>
        <v>0</v>
      </c>
      <c r="G247" s="61">
        <f t="shared" si="1"/>
        <v>0</v>
      </c>
      <c r="H247" s="14"/>
      <c r="I247" s="6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>
      <c r="A248" s="47"/>
      <c r="B248" s="52"/>
      <c r="C248" s="48"/>
      <c r="D248" s="49"/>
      <c r="E248" s="60"/>
      <c r="F248" s="49">
        <f t="shared" si="0"/>
        <v>0</v>
      </c>
      <c r="G248" s="61">
        <f t="shared" si="1"/>
        <v>0</v>
      </c>
      <c r="H248" s="14"/>
      <c r="I248" s="6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>
      <c r="A249" s="47"/>
      <c r="B249" s="52"/>
      <c r="C249" s="48"/>
      <c r="D249" s="49"/>
      <c r="E249" s="60"/>
      <c r="F249" s="49">
        <f t="shared" si="0"/>
        <v>0</v>
      </c>
      <c r="G249" s="61">
        <f t="shared" si="1"/>
        <v>0</v>
      </c>
      <c r="H249" s="14"/>
      <c r="I249" s="6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>
      <c r="A250" s="47"/>
      <c r="B250" s="52"/>
      <c r="C250" s="48"/>
      <c r="D250" s="49"/>
      <c r="E250" s="60"/>
      <c r="F250" s="49">
        <f t="shared" si="0"/>
        <v>0</v>
      </c>
      <c r="G250" s="61">
        <f t="shared" si="1"/>
        <v>0</v>
      </c>
      <c r="H250" s="14"/>
      <c r="I250" s="6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>
      <c r="A251" s="47"/>
      <c r="B251" s="52"/>
      <c r="C251" s="48"/>
      <c r="D251" s="49"/>
      <c r="E251" s="60"/>
      <c r="F251" s="49">
        <f t="shared" si="0"/>
        <v>0</v>
      </c>
      <c r="G251" s="61">
        <f t="shared" si="1"/>
        <v>0</v>
      </c>
      <c r="H251" s="14"/>
      <c r="I251" s="6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>
      <c r="A252" s="47"/>
      <c r="B252" s="52"/>
      <c r="C252" s="48"/>
      <c r="D252" s="49"/>
      <c r="E252" s="60"/>
      <c r="F252" s="49">
        <f t="shared" si="0"/>
        <v>0</v>
      </c>
      <c r="G252" s="61">
        <f t="shared" si="1"/>
        <v>0</v>
      </c>
      <c r="H252" s="14"/>
      <c r="I252" s="6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>
      <c r="A253" s="47"/>
      <c r="B253" s="52"/>
      <c r="C253" s="48"/>
      <c r="D253" s="49"/>
      <c r="E253" s="60"/>
      <c r="F253" s="49">
        <f t="shared" si="0"/>
        <v>0</v>
      </c>
      <c r="G253" s="61">
        <f t="shared" si="1"/>
        <v>0</v>
      </c>
      <c r="H253" s="14"/>
      <c r="I253" s="6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>
      <c r="A254" s="47"/>
      <c r="B254" s="52"/>
      <c r="C254" s="48"/>
      <c r="D254" s="49"/>
      <c r="E254" s="60"/>
      <c r="F254" s="49">
        <f t="shared" si="0"/>
        <v>0</v>
      </c>
      <c r="G254" s="61">
        <f t="shared" si="1"/>
        <v>0</v>
      </c>
      <c r="H254" s="14"/>
      <c r="I254" s="6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>
      <c r="A255" s="47"/>
      <c r="B255" s="52"/>
      <c r="C255" s="48"/>
      <c r="D255" s="49"/>
      <c r="E255" s="60"/>
      <c r="F255" s="49">
        <f t="shared" si="0"/>
        <v>0</v>
      </c>
      <c r="G255" s="61">
        <f t="shared" si="1"/>
        <v>0</v>
      </c>
      <c r="H255" s="14"/>
      <c r="I255" s="6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>
      <c r="A256" s="47"/>
      <c r="B256" s="52"/>
      <c r="C256" s="48"/>
      <c r="D256" s="49"/>
      <c r="E256" s="60"/>
      <c r="F256" s="49">
        <f t="shared" si="0"/>
        <v>0</v>
      </c>
      <c r="G256" s="61">
        <f t="shared" si="1"/>
        <v>0</v>
      </c>
      <c r="H256" s="14"/>
      <c r="I256" s="6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>
      <c r="A257" s="47"/>
      <c r="B257" s="52"/>
      <c r="C257" s="48"/>
      <c r="D257" s="49"/>
      <c r="E257" s="60"/>
      <c r="F257" s="49">
        <f t="shared" si="0"/>
        <v>0</v>
      </c>
      <c r="G257" s="61">
        <f t="shared" si="1"/>
        <v>0</v>
      </c>
      <c r="H257" s="14"/>
      <c r="I257" s="6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>
      <c r="A258" s="47"/>
      <c r="B258" s="52"/>
      <c r="C258" s="48"/>
      <c r="D258" s="49"/>
      <c r="E258" s="60"/>
      <c r="F258" s="49">
        <f t="shared" si="0"/>
        <v>0</v>
      </c>
      <c r="G258" s="61">
        <f t="shared" si="1"/>
        <v>0</v>
      </c>
      <c r="H258" s="14"/>
      <c r="I258" s="6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>
      <c r="A259" s="47"/>
      <c r="B259" s="52"/>
      <c r="C259" s="48"/>
      <c r="D259" s="49"/>
      <c r="E259" s="60"/>
      <c r="F259" s="49">
        <f t="shared" si="0"/>
        <v>0</v>
      </c>
      <c r="G259" s="61">
        <f t="shared" si="1"/>
        <v>0</v>
      </c>
      <c r="H259" s="14"/>
      <c r="I259" s="6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>
      <c r="A260" s="47"/>
      <c r="B260" s="52"/>
      <c r="C260" s="48"/>
      <c r="D260" s="49"/>
      <c r="E260" s="60"/>
      <c r="F260" s="49">
        <f t="shared" si="0"/>
        <v>0</v>
      </c>
      <c r="G260" s="61">
        <f t="shared" si="1"/>
        <v>0</v>
      </c>
      <c r="H260" s="14"/>
      <c r="I260" s="6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>
      <c r="A261" s="47"/>
      <c r="B261" s="52"/>
      <c r="C261" s="48"/>
      <c r="D261" s="49"/>
      <c r="E261" s="60"/>
      <c r="F261" s="49">
        <f t="shared" si="0"/>
        <v>0</v>
      </c>
      <c r="G261" s="61">
        <f t="shared" si="1"/>
        <v>0</v>
      </c>
      <c r="H261" s="14"/>
      <c r="I261" s="6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>
      <c r="A262" s="47"/>
      <c r="B262" s="52"/>
      <c r="C262" s="48"/>
      <c r="D262" s="49"/>
      <c r="E262" s="60"/>
      <c r="F262" s="49">
        <f t="shared" si="0"/>
        <v>0</v>
      </c>
      <c r="G262" s="61">
        <f t="shared" si="1"/>
        <v>0</v>
      </c>
      <c r="H262" s="14"/>
      <c r="I262" s="6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>
      <c r="A263" s="47"/>
      <c r="B263" s="52"/>
      <c r="C263" s="48"/>
      <c r="D263" s="49"/>
      <c r="E263" s="60"/>
      <c r="F263" s="49">
        <f t="shared" ref="F263:F517" si="2">D263*0.15</f>
        <v>0</v>
      </c>
      <c r="G263" s="61">
        <f t="shared" ref="G263:G517" si="3">D263*0.85</f>
        <v>0</v>
      </c>
      <c r="H263" s="14"/>
      <c r="I263" s="6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>
      <c r="A264" s="47"/>
      <c r="B264" s="52"/>
      <c r="C264" s="48"/>
      <c r="D264" s="49"/>
      <c r="E264" s="60"/>
      <c r="F264" s="49">
        <f t="shared" si="2"/>
        <v>0</v>
      </c>
      <c r="G264" s="61">
        <f t="shared" si="3"/>
        <v>0</v>
      </c>
      <c r="H264" s="14"/>
      <c r="I264" s="6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>
      <c r="A265" s="47"/>
      <c r="B265" s="52"/>
      <c r="C265" s="48"/>
      <c r="D265" s="49"/>
      <c r="E265" s="60"/>
      <c r="F265" s="49">
        <f t="shared" si="2"/>
        <v>0</v>
      </c>
      <c r="G265" s="61">
        <f t="shared" si="3"/>
        <v>0</v>
      </c>
      <c r="H265" s="14"/>
      <c r="I265" s="6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>
      <c r="A266" s="47"/>
      <c r="B266" s="52"/>
      <c r="C266" s="48"/>
      <c r="D266" s="49"/>
      <c r="E266" s="60"/>
      <c r="F266" s="49">
        <f t="shared" si="2"/>
        <v>0</v>
      </c>
      <c r="G266" s="61">
        <f t="shared" si="3"/>
        <v>0</v>
      </c>
      <c r="H266" s="14"/>
      <c r="I266" s="6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>
      <c r="A267" s="47"/>
      <c r="B267" s="52"/>
      <c r="C267" s="48"/>
      <c r="D267" s="49"/>
      <c r="E267" s="60"/>
      <c r="F267" s="49">
        <f t="shared" si="2"/>
        <v>0</v>
      </c>
      <c r="G267" s="61">
        <f t="shared" si="3"/>
        <v>0</v>
      </c>
      <c r="H267" s="14"/>
      <c r="I267" s="6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>
      <c r="A268" s="47"/>
      <c r="B268" s="52"/>
      <c r="C268" s="48"/>
      <c r="D268" s="49"/>
      <c r="E268" s="60"/>
      <c r="F268" s="49">
        <f t="shared" si="2"/>
        <v>0</v>
      </c>
      <c r="G268" s="61">
        <f t="shared" si="3"/>
        <v>0</v>
      </c>
      <c r="H268" s="14"/>
      <c r="I268" s="6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>
      <c r="A269" s="47"/>
      <c r="B269" s="52"/>
      <c r="C269" s="48"/>
      <c r="D269" s="49"/>
      <c r="E269" s="60"/>
      <c r="F269" s="49">
        <f t="shared" si="2"/>
        <v>0</v>
      </c>
      <c r="G269" s="61">
        <f t="shared" si="3"/>
        <v>0</v>
      </c>
      <c r="H269" s="14"/>
      <c r="I269" s="6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>
      <c r="A270" s="47"/>
      <c r="B270" s="52"/>
      <c r="C270" s="48"/>
      <c r="D270" s="49"/>
      <c r="E270" s="60"/>
      <c r="F270" s="49">
        <f t="shared" si="2"/>
        <v>0</v>
      </c>
      <c r="G270" s="61">
        <f t="shared" si="3"/>
        <v>0</v>
      </c>
      <c r="H270" s="14"/>
      <c r="I270" s="6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>
      <c r="A271" s="47"/>
      <c r="B271" s="52"/>
      <c r="C271" s="48"/>
      <c r="D271" s="49"/>
      <c r="E271" s="60"/>
      <c r="F271" s="49">
        <f t="shared" si="2"/>
        <v>0</v>
      </c>
      <c r="G271" s="61">
        <f t="shared" si="3"/>
        <v>0</v>
      </c>
      <c r="H271" s="14"/>
      <c r="I271" s="6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>
      <c r="A272" s="47"/>
      <c r="B272" s="52"/>
      <c r="C272" s="48"/>
      <c r="D272" s="49"/>
      <c r="E272" s="60"/>
      <c r="F272" s="49">
        <f t="shared" si="2"/>
        <v>0</v>
      </c>
      <c r="G272" s="61">
        <f t="shared" si="3"/>
        <v>0</v>
      </c>
      <c r="H272" s="14"/>
      <c r="I272" s="6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>
      <c r="A273" s="47"/>
      <c r="B273" s="52"/>
      <c r="C273" s="48"/>
      <c r="D273" s="49"/>
      <c r="E273" s="60"/>
      <c r="F273" s="49">
        <f t="shared" si="2"/>
        <v>0</v>
      </c>
      <c r="G273" s="61">
        <f t="shared" si="3"/>
        <v>0</v>
      </c>
      <c r="H273" s="14"/>
      <c r="I273" s="6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>
      <c r="A274" s="47"/>
      <c r="B274" s="52"/>
      <c r="C274" s="48"/>
      <c r="D274" s="49"/>
      <c r="E274" s="60"/>
      <c r="F274" s="49">
        <f t="shared" si="2"/>
        <v>0</v>
      </c>
      <c r="G274" s="61">
        <f t="shared" si="3"/>
        <v>0</v>
      </c>
      <c r="H274" s="14"/>
      <c r="I274" s="6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>
      <c r="A275" s="47"/>
      <c r="B275" s="52"/>
      <c r="C275" s="48"/>
      <c r="D275" s="49"/>
      <c r="E275" s="60"/>
      <c r="F275" s="49">
        <f t="shared" si="2"/>
        <v>0</v>
      </c>
      <c r="G275" s="61">
        <f t="shared" si="3"/>
        <v>0</v>
      </c>
      <c r="H275" s="14"/>
      <c r="I275" s="6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>
      <c r="A276" s="47"/>
      <c r="B276" s="52"/>
      <c r="C276" s="48"/>
      <c r="D276" s="49"/>
      <c r="E276" s="60"/>
      <c r="F276" s="49">
        <f t="shared" si="2"/>
        <v>0</v>
      </c>
      <c r="G276" s="61">
        <f t="shared" si="3"/>
        <v>0</v>
      </c>
      <c r="H276" s="14"/>
      <c r="I276" s="6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>
      <c r="A277" s="47"/>
      <c r="B277" s="52"/>
      <c r="C277" s="48"/>
      <c r="D277" s="49"/>
      <c r="E277" s="60"/>
      <c r="F277" s="49">
        <f t="shared" si="2"/>
        <v>0</v>
      </c>
      <c r="G277" s="61">
        <f t="shared" si="3"/>
        <v>0</v>
      </c>
      <c r="H277" s="14"/>
      <c r="I277" s="6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>
      <c r="A278" s="47"/>
      <c r="B278" s="52"/>
      <c r="C278" s="48"/>
      <c r="D278" s="49"/>
      <c r="E278" s="60"/>
      <c r="F278" s="49">
        <f t="shared" si="2"/>
        <v>0</v>
      </c>
      <c r="G278" s="61">
        <f t="shared" si="3"/>
        <v>0</v>
      </c>
      <c r="H278" s="14"/>
      <c r="I278" s="6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>
      <c r="A279" s="47"/>
      <c r="B279" s="52"/>
      <c r="C279" s="48"/>
      <c r="D279" s="49"/>
      <c r="E279" s="60"/>
      <c r="F279" s="49">
        <f t="shared" si="2"/>
        <v>0</v>
      </c>
      <c r="G279" s="61">
        <f t="shared" si="3"/>
        <v>0</v>
      </c>
      <c r="H279" s="14"/>
      <c r="I279" s="6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>
      <c r="A280" s="47"/>
      <c r="B280" s="52"/>
      <c r="C280" s="48"/>
      <c r="D280" s="49"/>
      <c r="E280" s="60"/>
      <c r="F280" s="49">
        <f t="shared" si="2"/>
        <v>0</v>
      </c>
      <c r="G280" s="61">
        <f t="shared" si="3"/>
        <v>0</v>
      </c>
      <c r="H280" s="14"/>
      <c r="I280" s="6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>
      <c r="A281" s="47"/>
      <c r="B281" s="52"/>
      <c r="C281" s="48"/>
      <c r="D281" s="49"/>
      <c r="E281" s="60"/>
      <c r="F281" s="49">
        <f t="shared" si="2"/>
        <v>0</v>
      </c>
      <c r="G281" s="61">
        <f t="shared" si="3"/>
        <v>0</v>
      </c>
      <c r="H281" s="14"/>
      <c r="I281" s="6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>
      <c r="A282" s="47"/>
      <c r="B282" s="52"/>
      <c r="C282" s="48"/>
      <c r="D282" s="49"/>
      <c r="E282" s="60"/>
      <c r="F282" s="49">
        <f t="shared" si="2"/>
        <v>0</v>
      </c>
      <c r="G282" s="61">
        <f t="shared" si="3"/>
        <v>0</v>
      </c>
      <c r="H282" s="14"/>
      <c r="I282" s="6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>
      <c r="A283" s="47"/>
      <c r="B283" s="52"/>
      <c r="C283" s="48"/>
      <c r="D283" s="49"/>
      <c r="E283" s="60"/>
      <c r="F283" s="49">
        <f t="shared" si="2"/>
        <v>0</v>
      </c>
      <c r="G283" s="61">
        <f t="shared" si="3"/>
        <v>0</v>
      </c>
      <c r="H283" s="14"/>
      <c r="I283" s="6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>
      <c r="A284" s="47"/>
      <c r="B284" s="52"/>
      <c r="C284" s="48"/>
      <c r="D284" s="49"/>
      <c r="E284" s="60"/>
      <c r="F284" s="49">
        <f t="shared" si="2"/>
        <v>0</v>
      </c>
      <c r="G284" s="61">
        <f t="shared" si="3"/>
        <v>0</v>
      </c>
      <c r="H284" s="14"/>
      <c r="I284" s="6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>
      <c r="A285" s="47"/>
      <c r="B285" s="52"/>
      <c r="C285" s="48"/>
      <c r="D285" s="49"/>
      <c r="E285" s="60"/>
      <c r="F285" s="49">
        <f t="shared" si="2"/>
        <v>0</v>
      </c>
      <c r="G285" s="61">
        <f t="shared" si="3"/>
        <v>0</v>
      </c>
      <c r="H285" s="14"/>
      <c r="I285" s="6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>
      <c r="A286" s="47"/>
      <c r="B286" s="52"/>
      <c r="C286" s="48"/>
      <c r="D286" s="49"/>
      <c r="E286" s="60"/>
      <c r="F286" s="49">
        <f t="shared" si="2"/>
        <v>0</v>
      </c>
      <c r="G286" s="61">
        <f t="shared" si="3"/>
        <v>0</v>
      </c>
      <c r="H286" s="14"/>
      <c r="I286" s="6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>
      <c r="A287" s="47"/>
      <c r="B287" s="52"/>
      <c r="C287" s="48"/>
      <c r="D287" s="49"/>
      <c r="E287" s="60"/>
      <c r="F287" s="49">
        <f t="shared" si="2"/>
        <v>0</v>
      </c>
      <c r="G287" s="61">
        <f t="shared" si="3"/>
        <v>0</v>
      </c>
      <c r="H287" s="14"/>
      <c r="I287" s="6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>
      <c r="A288" s="47"/>
      <c r="B288" s="52"/>
      <c r="C288" s="48"/>
      <c r="D288" s="49"/>
      <c r="E288" s="60"/>
      <c r="F288" s="49">
        <f t="shared" si="2"/>
        <v>0</v>
      </c>
      <c r="G288" s="61">
        <f t="shared" si="3"/>
        <v>0</v>
      </c>
      <c r="H288" s="14"/>
      <c r="I288" s="6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>
      <c r="A289" s="47"/>
      <c r="B289" s="52"/>
      <c r="C289" s="48"/>
      <c r="D289" s="49"/>
      <c r="E289" s="60"/>
      <c r="F289" s="49">
        <f t="shared" si="2"/>
        <v>0</v>
      </c>
      <c r="G289" s="61">
        <f t="shared" si="3"/>
        <v>0</v>
      </c>
      <c r="H289" s="14"/>
      <c r="I289" s="6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>
      <c r="A290" s="47"/>
      <c r="B290" s="52"/>
      <c r="C290" s="48"/>
      <c r="D290" s="49"/>
      <c r="E290" s="60"/>
      <c r="F290" s="49">
        <f t="shared" si="2"/>
        <v>0</v>
      </c>
      <c r="G290" s="61">
        <f t="shared" si="3"/>
        <v>0</v>
      </c>
      <c r="H290" s="14"/>
      <c r="I290" s="6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>
      <c r="A291" s="47"/>
      <c r="B291" s="52"/>
      <c r="C291" s="48"/>
      <c r="D291" s="49"/>
      <c r="E291" s="60"/>
      <c r="F291" s="49">
        <f t="shared" si="2"/>
        <v>0</v>
      </c>
      <c r="G291" s="61">
        <f t="shared" si="3"/>
        <v>0</v>
      </c>
      <c r="H291" s="14"/>
      <c r="I291" s="6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>
      <c r="A292" s="47"/>
      <c r="B292" s="52"/>
      <c r="C292" s="48"/>
      <c r="D292" s="49"/>
      <c r="E292" s="60"/>
      <c r="F292" s="49">
        <f t="shared" si="2"/>
        <v>0</v>
      </c>
      <c r="G292" s="61">
        <f t="shared" si="3"/>
        <v>0</v>
      </c>
      <c r="H292" s="14"/>
      <c r="I292" s="6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>
      <c r="A293" s="47"/>
      <c r="B293" s="52"/>
      <c r="C293" s="48"/>
      <c r="D293" s="49"/>
      <c r="E293" s="60"/>
      <c r="F293" s="49">
        <f t="shared" si="2"/>
        <v>0</v>
      </c>
      <c r="G293" s="61">
        <f t="shared" si="3"/>
        <v>0</v>
      </c>
      <c r="H293" s="14"/>
      <c r="I293" s="6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>
      <c r="A294" s="47"/>
      <c r="B294" s="52"/>
      <c r="C294" s="48"/>
      <c r="D294" s="49"/>
      <c r="E294" s="60"/>
      <c r="F294" s="49">
        <f t="shared" si="2"/>
        <v>0</v>
      </c>
      <c r="G294" s="61">
        <f t="shared" si="3"/>
        <v>0</v>
      </c>
      <c r="H294" s="14"/>
      <c r="I294" s="6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>
      <c r="A295" s="47"/>
      <c r="B295" s="52"/>
      <c r="C295" s="48"/>
      <c r="D295" s="49"/>
      <c r="E295" s="60"/>
      <c r="F295" s="49">
        <f t="shared" si="2"/>
        <v>0</v>
      </c>
      <c r="G295" s="61">
        <f t="shared" si="3"/>
        <v>0</v>
      </c>
      <c r="H295" s="14"/>
      <c r="I295" s="6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>
      <c r="A296" s="47"/>
      <c r="B296" s="52"/>
      <c r="C296" s="48"/>
      <c r="D296" s="49"/>
      <c r="E296" s="60"/>
      <c r="F296" s="49">
        <f t="shared" si="2"/>
        <v>0</v>
      </c>
      <c r="G296" s="61">
        <f t="shared" si="3"/>
        <v>0</v>
      </c>
      <c r="H296" s="14"/>
      <c r="I296" s="6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>
      <c r="A297" s="47"/>
      <c r="B297" s="52"/>
      <c r="C297" s="48"/>
      <c r="D297" s="49"/>
      <c r="E297" s="60"/>
      <c r="F297" s="49">
        <f t="shared" si="2"/>
        <v>0</v>
      </c>
      <c r="G297" s="61">
        <f t="shared" si="3"/>
        <v>0</v>
      </c>
      <c r="H297" s="14"/>
      <c r="I297" s="6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>
      <c r="A298" s="47"/>
      <c r="B298" s="52"/>
      <c r="C298" s="48"/>
      <c r="D298" s="49"/>
      <c r="E298" s="60"/>
      <c r="F298" s="49">
        <f t="shared" si="2"/>
        <v>0</v>
      </c>
      <c r="G298" s="61">
        <f t="shared" si="3"/>
        <v>0</v>
      </c>
      <c r="H298" s="14"/>
      <c r="I298" s="6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>
      <c r="A299" s="47"/>
      <c r="B299" s="52"/>
      <c r="C299" s="52"/>
      <c r="D299" s="49"/>
      <c r="E299" s="60"/>
      <c r="F299" s="49">
        <f t="shared" si="2"/>
        <v>0</v>
      </c>
      <c r="G299" s="61">
        <f t="shared" si="3"/>
        <v>0</v>
      </c>
      <c r="H299" s="14"/>
      <c r="I299" s="6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>
      <c r="A300" s="47"/>
      <c r="B300" s="52"/>
      <c r="C300" s="52"/>
      <c r="D300" s="49"/>
      <c r="E300" s="60"/>
      <c r="F300" s="49">
        <f t="shared" si="2"/>
        <v>0</v>
      </c>
      <c r="G300" s="61">
        <f t="shared" si="3"/>
        <v>0</v>
      </c>
      <c r="H300" s="14"/>
      <c r="I300" s="6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>
      <c r="A301" s="47"/>
      <c r="B301" s="52"/>
      <c r="C301" s="52"/>
      <c r="D301" s="49"/>
      <c r="E301" s="60"/>
      <c r="F301" s="49">
        <f t="shared" si="2"/>
        <v>0</v>
      </c>
      <c r="G301" s="61">
        <f t="shared" si="3"/>
        <v>0</v>
      </c>
      <c r="H301" s="14"/>
      <c r="I301" s="6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>
      <c r="A302" s="47"/>
      <c r="B302" s="52"/>
      <c r="C302" s="52"/>
      <c r="D302" s="49"/>
      <c r="E302" s="60"/>
      <c r="F302" s="49">
        <f t="shared" si="2"/>
        <v>0</v>
      </c>
      <c r="G302" s="61">
        <f t="shared" si="3"/>
        <v>0</v>
      </c>
      <c r="H302" s="14"/>
      <c r="I302" s="6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>
      <c r="A303" s="47"/>
      <c r="B303" s="52"/>
      <c r="C303" s="52"/>
      <c r="D303" s="49"/>
      <c r="E303" s="60"/>
      <c r="F303" s="49">
        <f t="shared" si="2"/>
        <v>0</v>
      </c>
      <c r="G303" s="61">
        <f t="shared" si="3"/>
        <v>0</v>
      </c>
      <c r="H303" s="14"/>
      <c r="I303" s="6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>
      <c r="A304" s="47"/>
      <c r="B304" s="52"/>
      <c r="C304" s="52"/>
      <c r="D304" s="49"/>
      <c r="E304" s="60"/>
      <c r="F304" s="49">
        <f t="shared" si="2"/>
        <v>0</v>
      </c>
      <c r="G304" s="61">
        <f t="shared" si="3"/>
        <v>0</v>
      </c>
      <c r="H304" s="14"/>
      <c r="I304" s="6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>
      <c r="A305" s="47"/>
      <c r="B305" s="52"/>
      <c r="C305" s="52"/>
      <c r="D305" s="49"/>
      <c r="E305" s="60"/>
      <c r="F305" s="49">
        <f t="shared" si="2"/>
        <v>0</v>
      </c>
      <c r="G305" s="61">
        <f t="shared" si="3"/>
        <v>0</v>
      </c>
      <c r="H305" s="14"/>
      <c r="I305" s="6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>
      <c r="A306" s="47"/>
      <c r="B306" s="52"/>
      <c r="C306" s="52"/>
      <c r="D306" s="49"/>
      <c r="E306" s="60"/>
      <c r="F306" s="49">
        <f t="shared" si="2"/>
        <v>0</v>
      </c>
      <c r="G306" s="61">
        <f t="shared" si="3"/>
        <v>0</v>
      </c>
      <c r="H306" s="14"/>
      <c r="I306" s="6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>
      <c r="A307" s="47"/>
      <c r="B307" s="52"/>
      <c r="C307" s="52"/>
      <c r="D307" s="49"/>
      <c r="E307" s="60"/>
      <c r="F307" s="49">
        <f t="shared" si="2"/>
        <v>0</v>
      </c>
      <c r="G307" s="61">
        <f t="shared" si="3"/>
        <v>0</v>
      </c>
      <c r="H307" s="14"/>
      <c r="I307" s="6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>
      <c r="A308" s="47"/>
      <c r="B308" s="52"/>
      <c r="C308" s="52"/>
      <c r="D308" s="49"/>
      <c r="E308" s="60"/>
      <c r="F308" s="49">
        <f t="shared" si="2"/>
        <v>0</v>
      </c>
      <c r="G308" s="61">
        <f t="shared" si="3"/>
        <v>0</v>
      </c>
      <c r="H308" s="14"/>
      <c r="I308" s="6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>
      <c r="A309" s="47"/>
      <c r="B309" s="52"/>
      <c r="C309" s="52"/>
      <c r="D309" s="49"/>
      <c r="E309" s="60"/>
      <c r="F309" s="49">
        <f t="shared" si="2"/>
        <v>0</v>
      </c>
      <c r="G309" s="61">
        <f t="shared" si="3"/>
        <v>0</v>
      </c>
      <c r="H309" s="14"/>
      <c r="I309" s="6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>
      <c r="A310" s="47"/>
      <c r="B310" s="52"/>
      <c r="C310" s="52"/>
      <c r="D310" s="49"/>
      <c r="E310" s="60"/>
      <c r="F310" s="49">
        <f t="shared" si="2"/>
        <v>0</v>
      </c>
      <c r="G310" s="61">
        <f t="shared" si="3"/>
        <v>0</v>
      </c>
      <c r="H310" s="14"/>
      <c r="I310" s="6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>
      <c r="A311" s="47"/>
      <c r="B311" s="52"/>
      <c r="C311" s="52"/>
      <c r="D311" s="49"/>
      <c r="E311" s="60"/>
      <c r="F311" s="49">
        <f t="shared" si="2"/>
        <v>0</v>
      </c>
      <c r="G311" s="61">
        <f t="shared" si="3"/>
        <v>0</v>
      </c>
      <c r="H311" s="14"/>
      <c r="I311" s="6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>
      <c r="A312" s="47"/>
      <c r="B312" s="52"/>
      <c r="C312" s="52"/>
      <c r="D312" s="49"/>
      <c r="E312" s="60"/>
      <c r="F312" s="49">
        <f t="shared" si="2"/>
        <v>0</v>
      </c>
      <c r="G312" s="61">
        <f t="shared" si="3"/>
        <v>0</v>
      </c>
      <c r="H312" s="14"/>
      <c r="I312" s="6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>
      <c r="A313" s="47"/>
      <c r="B313" s="52"/>
      <c r="C313" s="52"/>
      <c r="D313" s="49"/>
      <c r="E313" s="60"/>
      <c r="F313" s="49">
        <f t="shared" si="2"/>
        <v>0</v>
      </c>
      <c r="G313" s="61">
        <f t="shared" si="3"/>
        <v>0</v>
      </c>
      <c r="H313" s="14"/>
      <c r="I313" s="6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>
      <c r="A314" s="47"/>
      <c r="B314" s="52"/>
      <c r="C314" s="52"/>
      <c r="D314" s="49"/>
      <c r="E314" s="60"/>
      <c r="F314" s="49">
        <f t="shared" si="2"/>
        <v>0</v>
      </c>
      <c r="G314" s="61">
        <f t="shared" si="3"/>
        <v>0</v>
      </c>
      <c r="H314" s="14"/>
      <c r="I314" s="6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>
      <c r="A315" s="47"/>
      <c r="B315" s="52"/>
      <c r="C315" s="52"/>
      <c r="D315" s="49"/>
      <c r="E315" s="60"/>
      <c r="F315" s="49">
        <f t="shared" si="2"/>
        <v>0</v>
      </c>
      <c r="G315" s="61">
        <f t="shared" si="3"/>
        <v>0</v>
      </c>
      <c r="H315" s="14"/>
      <c r="I315" s="6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>
      <c r="A316" s="47"/>
      <c r="B316" s="52"/>
      <c r="C316" s="52"/>
      <c r="D316" s="49"/>
      <c r="E316" s="60"/>
      <c r="F316" s="49">
        <f t="shared" si="2"/>
        <v>0</v>
      </c>
      <c r="G316" s="61">
        <f t="shared" si="3"/>
        <v>0</v>
      </c>
      <c r="H316" s="14"/>
      <c r="I316" s="6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>
      <c r="A317" s="47"/>
      <c r="B317" s="52"/>
      <c r="C317" s="52"/>
      <c r="D317" s="49"/>
      <c r="E317" s="60"/>
      <c r="F317" s="49">
        <f t="shared" si="2"/>
        <v>0</v>
      </c>
      <c r="G317" s="61">
        <f t="shared" si="3"/>
        <v>0</v>
      </c>
      <c r="H317" s="14"/>
      <c r="I317" s="6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>
      <c r="A318" s="47"/>
      <c r="B318" s="52"/>
      <c r="C318" s="52"/>
      <c r="D318" s="49"/>
      <c r="E318" s="60"/>
      <c r="F318" s="49">
        <f t="shared" si="2"/>
        <v>0</v>
      </c>
      <c r="G318" s="61">
        <f t="shared" si="3"/>
        <v>0</v>
      </c>
      <c r="H318" s="14"/>
      <c r="I318" s="6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>
      <c r="A319" s="47"/>
      <c r="B319" s="52"/>
      <c r="C319" s="52"/>
      <c r="D319" s="49"/>
      <c r="E319" s="60"/>
      <c r="F319" s="49">
        <f t="shared" si="2"/>
        <v>0</v>
      </c>
      <c r="G319" s="61">
        <f t="shared" si="3"/>
        <v>0</v>
      </c>
      <c r="H319" s="14"/>
      <c r="I319" s="6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>
      <c r="A320" s="47"/>
      <c r="B320" s="52"/>
      <c r="C320" s="52"/>
      <c r="D320" s="49"/>
      <c r="E320" s="60"/>
      <c r="F320" s="49">
        <f t="shared" si="2"/>
        <v>0</v>
      </c>
      <c r="G320" s="61">
        <f t="shared" si="3"/>
        <v>0</v>
      </c>
      <c r="H320" s="14"/>
      <c r="I320" s="6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>
      <c r="A321" s="47"/>
      <c r="B321" s="52"/>
      <c r="C321" s="52"/>
      <c r="D321" s="49"/>
      <c r="E321" s="60"/>
      <c r="F321" s="49">
        <f t="shared" si="2"/>
        <v>0</v>
      </c>
      <c r="G321" s="61">
        <f t="shared" si="3"/>
        <v>0</v>
      </c>
      <c r="H321" s="14"/>
      <c r="I321" s="6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>
      <c r="A322" s="47"/>
      <c r="B322" s="52"/>
      <c r="C322" s="52"/>
      <c r="D322" s="49"/>
      <c r="E322" s="60"/>
      <c r="F322" s="49">
        <f t="shared" si="2"/>
        <v>0</v>
      </c>
      <c r="G322" s="61">
        <f t="shared" si="3"/>
        <v>0</v>
      </c>
      <c r="H322" s="14"/>
      <c r="I322" s="6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>
      <c r="A323" s="47"/>
      <c r="B323" s="52"/>
      <c r="C323" s="52"/>
      <c r="D323" s="49"/>
      <c r="E323" s="60"/>
      <c r="F323" s="49">
        <f t="shared" si="2"/>
        <v>0</v>
      </c>
      <c r="G323" s="61">
        <f t="shared" si="3"/>
        <v>0</v>
      </c>
      <c r="H323" s="14"/>
      <c r="I323" s="6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>
      <c r="A324" s="47"/>
      <c r="B324" s="52"/>
      <c r="C324" s="52"/>
      <c r="D324" s="49"/>
      <c r="E324" s="60"/>
      <c r="F324" s="49">
        <f t="shared" si="2"/>
        <v>0</v>
      </c>
      <c r="G324" s="61">
        <f t="shared" si="3"/>
        <v>0</v>
      </c>
      <c r="H324" s="14"/>
      <c r="I324" s="6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>
      <c r="A325" s="47"/>
      <c r="B325" s="52"/>
      <c r="C325" s="52"/>
      <c r="D325" s="49"/>
      <c r="E325" s="60"/>
      <c r="F325" s="49">
        <f t="shared" si="2"/>
        <v>0</v>
      </c>
      <c r="G325" s="61">
        <f t="shared" si="3"/>
        <v>0</v>
      </c>
      <c r="H325" s="14"/>
      <c r="I325" s="6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>
      <c r="A326" s="47"/>
      <c r="B326" s="52"/>
      <c r="C326" s="52"/>
      <c r="D326" s="49"/>
      <c r="E326" s="60"/>
      <c r="F326" s="49">
        <f t="shared" si="2"/>
        <v>0</v>
      </c>
      <c r="G326" s="61">
        <f t="shared" si="3"/>
        <v>0</v>
      </c>
      <c r="H326" s="14"/>
      <c r="I326" s="6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>
      <c r="A327" s="47"/>
      <c r="B327" s="52"/>
      <c r="C327" s="52"/>
      <c r="D327" s="49"/>
      <c r="E327" s="60"/>
      <c r="F327" s="49">
        <f t="shared" si="2"/>
        <v>0</v>
      </c>
      <c r="G327" s="61">
        <f t="shared" si="3"/>
        <v>0</v>
      </c>
      <c r="H327" s="14"/>
      <c r="I327" s="6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>
      <c r="A328" s="47"/>
      <c r="B328" s="52"/>
      <c r="C328" s="52"/>
      <c r="D328" s="49"/>
      <c r="E328" s="60"/>
      <c r="F328" s="49">
        <f t="shared" si="2"/>
        <v>0</v>
      </c>
      <c r="G328" s="61">
        <f t="shared" si="3"/>
        <v>0</v>
      </c>
      <c r="H328" s="14"/>
      <c r="I328" s="6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>
      <c r="A329" s="47"/>
      <c r="B329" s="52"/>
      <c r="C329" s="52"/>
      <c r="D329" s="49"/>
      <c r="E329" s="60"/>
      <c r="F329" s="49">
        <f t="shared" si="2"/>
        <v>0</v>
      </c>
      <c r="G329" s="61">
        <f t="shared" si="3"/>
        <v>0</v>
      </c>
      <c r="H329" s="14"/>
      <c r="I329" s="6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>
      <c r="A330" s="47"/>
      <c r="B330" s="52"/>
      <c r="C330" s="52"/>
      <c r="D330" s="49"/>
      <c r="E330" s="60"/>
      <c r="F330" s="49">
        <f t="shared" si="2"/>
        <v>0</v>
      </c>
      <c r="G330" s="61">
        <f t="shared" si="3"/>
        <v>0</v>
      </c>
      <c r="H330" s="14"/>
      <c r="I330" s="6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>
      <c r="A331" s="47"/>
      <c r="B331" s="52"/>
      <c r="C331" s="52"/>
      <c r="D331" s="49"/>
      <c r="E331" s="60"/>
      <c r="F331" s="49">
        <f t="shared" si="2"/>
        <v>0</v>
      </c>
      <c r="G331" s="61">
        <f t="shared" si="3"/>
        <v>0</v>
      </c>
      <c r="H331" s="14"/>
      <c r="I331" s="6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>
      <c r="A332" s="47"/>
      <c r="B332" s="52"/>
      <c r="C332" s="52"/>
      <c r="D332" s="49"/>
      <c r="E332" s="60"/>
      <c r="F332" s="49">
        <f t="shared" si="2"/>
        <v>0</v>
      </c>
      <c r="G332" s="61">
        <f t="shared" si="3"/>
        <v>0</v>
      </c>
      <c r="H332" s="14"/>
      <c r="I332" s="6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>
      <c r="A333" s="47"/>
      <c r="B333" s="52"/>
      <c r="C333" s="52"/>
      <c r="D333" s="49"/>
      <c r="E333" s="60"/>
      <c r="F333" s="49">
        <f t="shared" si="2"/>
        <v>0</v>
      </c>
      <c r="G333" s="61">
        <f t="shared" si="3"/>
        <v>0</v>
      </c>
      <c r="H333" s="14"/>
      <c r="I333" s="6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>
      <c r="A334" s="47"/>
      <c r="B334" s="52"/>
      <c r="C334" s="52"/>
      <c r="D334" s="49"/>
      <c r="E334" s="60"/>
      <c r="F334" s="49">
        <f t="shared" si="2"/>
        <v>0</v>
      </c>
      <c r="G334" s="61">
        <f t="shared" si="3"/>
        <v>0</v>
      </c>
      <c r="H334" s="14"/>
      <c r="I334" s="6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>
      <c r="A335" s="47"/>
      <c r="B335" s="52"/>
      <c r="C335" s="52"/>
      <c r="D335" s="49"/>
      <c r="E335" s="60"/>
      <c r="F335" s="49">
        <f t="shared" si="2"/>
        <v>0</v>
      </c>
      <c r="G335" s="61">
        <f t="shared" si="3"/>
        <v>0</v>
      </c>
      <c r="H335" s="14"/>
      <c r="I335" s="6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>
      <c r="A336" s="47"/>
      <c r="B336" s="52"/>
      <c r="C336" s="52"/>
      <c r="D336" s="49"/>
      <c r="E336" s="60"/>
      <c r="F336" s="49">
        <f t="shared" si="2"/>
        <v>0</v>
      </c>
      <c r="G336" s="61">
        <f t="shared" si="3"/>
        <v>0</v>
      </c>
      <c r="H336" s="14"/>
      <c r="I336" s="6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>
      <c r="A337" s="47"/>
      <c r="B337" s="52"/>
      <c r="C337" s="52"/>
      <c r="D337" s="49"/>
      <c r="E337" s="60"/>
      <c r="F337" s="49">
        <f t="shared" si="2"/>
        <v>0</v>
      </c>
      <c r="G337" s="61">
        <f t="shared" si="3"/>
        <v>0</v>
      </c>
      <c r="H337" s="14"/>
      <c r="I337" s="6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>
      <c r="A338" s="47"/>
      <c r="B338" s="52"/>
      <c r="C338" s="52"/>
      <c r="D338" s="49"/>
      <c r="E338" s="60"/>
      <c r="F338" s="49">
        <f t="shared" si="2"/>
        <v>0</v>
      </c>
      <c r="G338" s="61">
        <f t="shared" si="3"/>
        <v>0</v>
      </c>
      <c r="H338" s="14"/>
      <c r="I338" s="6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>
      <c r="A339" s="47"/>
      <c r="B339" s="52"/>
      <c r="C339" s="52"/>
      <c r="D339" s="49"/>
      <c r="E339" s="60"/>
      <c r="F339" s="49">
        <f t="shared" si="2"/>
        <v>0</v>
      </c>
      <c r="G339" s="61">
        <f t="shared" si="3"/>
        <v>0</v>
      </c>
      <c r="H339" s="14"/>
      <c r="I339" s="6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>
      <c r="A340" s="47"/>
      <c r="B340" s="52"/>
      <c r="C340" s="52"/>
      <c r="D340" s="49"/>
      <c r="E340" s="60"/>
      <c r="F340" s="49">
        <f t="shared" si="2"/>
        <v>0</v>
      </c>
      <c r="G340" s="61">
        <f t="shared" si="3"/>
        <v>0</v>
      </c>
      <c r="H340" s="14"/>
      <c r="I340" s="6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>
      <c r="A341" s="47"/>
      <c r="B341" s="52"/>
      <c r="C341" s="52"/>
      <c r="D341" s="49"/>
      <c r="E341" s="60"/>
      <c r="F341" s="49">
        <f t="shared" si="2"/>
        <v>0</v>
      </c>
      <c r="G341" s="61">
        <f t="shared" si="3"/>
        <v>0</v>
      </c>
      <c r="H341" s="14"/>
      <c r="I341" s="6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>
      <c r="A342" s="47"/>
      <c r="B342" s="52"/>
      <c r="C342" s="52"/>
      <c r="D342" s="49"/>
      <c r="E342" s="60"/>
      <c r="F342" s="49">
        <f t="shared" si="2"/>
        <v>0</v>
      </c>
      <c r="G342" s="61">
        <f t="shared" si="3"/>
        <v>0</v>
      </c>
      <c r="H342" s="14"/>
      <c r="I342" s="6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>
      <c r="A343" s="47"/>
      <c r="B343" s="52"/>
      <c r="C343" s="52"/>
      <c r="D343" s="49"/>
      <c r="E343" s="60"/>
      <c r="F343" s="49">
        <f t="shared" si="2"/>
        <v>0</v>
      </c>
      <c r="G343" s="61">
        <f t="shared" si="3"/>
        <v>0</v>
      </c>
      <c r="H343" s="14"/>
      <c r="I343" s="6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>
      <c r="A344" s="47"/>
      <c r="B344" s="52"/>
      <c r="C344" s="52"/>
      <c r="D344" s="49"/>
      <c r="E344" s="60"/>
      <c r="F344" s="49">
        <f t="shared" si="2"/>
        <v>0</v>
      </c>
      <c r="G344" s="61">
        <f t="shared" si="3"/>
        <v>0</v>
      </c>
      <c r="H344" s="14"/>
      <c r="I344" s="6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>
      <c r="A345" s="47"/>
      <c r="B345" s="52"/>
      <c r="C345" s="52"/>
      <c r="D345" s="49"/>
      <c r="E345" s="60"/>
      <c r="F345" s="49">
        <f t="shared" si="2"/>
        <v>0</v>
      </c>
      <c r="G345" s="61">
        <f t="shared" si="3"/>
        <v>0</v>
      </c>
      <c r="H345" s="14"/>
      <c r="I345" s="6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>
      <c r="A346" s="47"/>
      <c r="B346" s="52"/>
      <c r="C346" s="52"/>
      <c r="D346" s="49"/>
      <c r="E346" s="60"/>
      <c r="F346" s="49">
        <f t="shared" si="2"/>
        <v>0</v>
      </c>
      <c r="G346" s="61">
        <f t="shared" si="3"/>
        <v>0</v>
      </c>
      <c r="H346" s="14"/>
      <c r="I346" s="6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>
      <c r="A347" s="47"/>
      <c r="B347" s="52"/>
      <c r="C347" s="52"/>
      <c r="D347" s="49"/>
      <c r="E347" s="60"/>
      <c r="F347" s="49">
        <f t="shared" si="2"/>
        <v>0</v>
      </c>
      <c r="G347" s="61">
        <f t="shared" si="3"/>
        <v>0</v>
      </c>
      <c r="H347" s="14"/>
      <c r="I347" s="6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>
      <c r="A348" s="47"/>
      <c r="B348" s="52"/>
      <c r="C348" s="52"/>
      <c r="D348" s="49"/>
      <c r="E348" s="60"/>
      <c r="F348" s="49">
        <f t="shared" si="2"/>
        <v>0</v>
      </c>
      <c r="G348" s="61">
        <f t="shared" si="3"/>
        <v>0</v>
      </c>
      <c r="H348" s="14"/>
      <c r="I348" s="6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>
      <c r="A349" s="47"/>
      <c r="B349" s="52"/>
      <c r="C349" s="52"/>
      <c r="D349" s="49"/>
      <c r="E349" s="60"/>
      <c r="F349" s="49">
        <f t="shared" si="2"/>
        <v>0</v>
      </c>
      <c r="G349" s="61">
        <f t="shared" si="3"/>
        <v>0</v>
      </c>
      <c r="H349" s="14"/>
      <c r="I349" s="6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>
      <c r="A350" s="47"/>
      <c r="B350" s="52"/>
      <c r="C350" s="52"/>
      <c r="D350" s="49"/>
      <c r="E350" s="60"/>
      <c r="F350" s="49">
        <f t="shared" si="2"/>
        <v>0</v>
      </c>
      <c r="G350" s="61">
        <f t="shared" si="3"/>
        <v>0</v>
      </c>
      <c r="H350" s="14"/>
      <c r="I350" s="6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>
      <c r="A351" s="47"/>
      <c r="B351" s="52"/>
      <c r="C351" s="52"/>
      <c r="D351" s="49"/>
      <c r="E351" s="60"/>
      <c r="F351" s="49">
        <f t="shared" si="2"/>
        <v>0</v>
      </c>
      <c r="G351" s="61">
        <f t="shared" si="3"/>
        <v>0</v>
      </c>
      <c r="H351" s="14"/>
      <c r="I351" s="6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>
      <c r="A352" s="47"/>
      <c r="B352" s="52"/>
      <c r="C352" s="52"/>
      <c r="D352" s="49"/>
      <c r="E352" s="60"/>
      <c r="F352" s="49">
        <f t="shared" si="2"/>
        <v>0</v>
      </c>
      <c r="G352" s="61">
        <f t="shared" si="3"/>
        <v>0</v>
      </c>
      <c r="H352" s="14"/>
      <c r="I352" s="6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>
      <c r="A353" s="47"/>
      <c r="B353" s="52"/>
      <c r="C353" s="52"/>
      <c r="D353" s="49"/>
      <c r="E353" s="60"/>
      <c r="F353" s="49">
        <f t="shared" si="2"/>
        <v>0</v>
      </c>
      <c r="G353" s="61">
        <f t="shared" si="3"/>
        <v>0</v>
      </c>
      <c r="H353" s="14"/>
      <c r="I353" s="6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>
      <c r="A354" s="47"/>
      <c r="B354" s="52"/>
      <c r="C354" s="52"/>
      <c r="D354" s="49"/>
      <c r="E354" s="60"/>
      <c r="F354" s="49">
        <f t="shared" si="2"/>
        <v>0</v>
      </c>
      <c r="G354" s="61">
        <f t="shared" si="3"/>
        <v>0</v>
      </c>
      <c r="H354" s="14"/>
      <c r="I354" s="6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>
      <c r="A355" s="47"/>
      <c r="B355" s="52"/>
      <c r="C355" s="52"/>
      <c r="D355" s="49"/>
      <c r="E355" s="60"/>
      <c r="F355" s="49">
        <f t="shared" si="2"/>
        <v>0</v>
      </c>
      <c r="G355" s="61">
        <f t="shared" si="3"/>
        <v>0</v>
      </c>
      <c r="H355" s="14"/>
      <c r="I355" s="6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>
      <c r="A356" s="47"/>
      <c r="B356" s="52"/>
      <c r="C356" s="52"/>
      <c r="D356" s="49"/>
      <c r="E356" s="60"/>
      <c r="F356" s="49">
        <f t="shared" si="2"/>
        <v>0</v>
      </c>
      <c r="G356" s="61">
        <f t="shared" si="3"/>
        <v>0</v>
      </c>
      <c r="H356" s="14"/>
      <c r="I356" s="6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>
      <c r="A357" s="47"/>
      <c r="B357" s="52"/>
      <c r="C357" s="52"/>
      <c r="D357" s="49"/>
      <c r="E357" s="60"/>
      <c r="F357" s="49">
        <f t="shared" si="2"/>
        <v>0</v>
      </c>
      <c r="G357" s="61">
        <f t="shared" si="3"/>
        <v>0</v>
      </c>
      <c r="H357" s="14"/>
      <c r="I357" s="6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>
      <c r="A358" s="47"/>
      <c r="B358" s="52"/>
      <c r="C358" s="52"/>
      <c r="D358" s="49"/>
      <c r="E358" s="60"/>
      <c r="F358" s="49">
        <f t="shared" si="2"/>
        <v>0</v>
      </c>
      <c r="G358" s="61">
        <f t="shared" si="3"/>
        <v>0</v>
      </c>
      <c r="H358" s="14"/>
      <c r="I358" s="6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>
      <c r="A359" s="47"/>
      <c r="B359" s="52"/>
      <c r="C359" s="52"/>
      <c r="D359" s="49"/>
      <c r="E359" s="60"/>
      <c r="F359" s="49">
        <f t="shared" si="2"/>
        <v>0</v>
      </c>
      <c r="G359" s="61">
        <f t="shared" si="3"/>
        <v>0</v>
      </c>
      <c r="H359" s="14"/>
      <c r="I359" s="6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>
      <c r="A360" s="47"/>
      <c r="B360" s="52"/>
      <c r="C360" s="52"/>
      <c r="D360" s="49"/>
      <c r="E360" s="60"/>
      <c r="F360" s="49">
        <f t="shared" si="2"/>
        <v>0</v>
      </c>
      <c r="G360" s="61">
        <f t="shared" si="3"/>
        <v>0</v>
      </c>
      <c r="H360" s="14"/>
      <c r="I360" s="6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>
      <c r="A361" s="47"/>
      <c r="B361" s="52"/>
      <c r="C361" s="52"/>
      <c r="D361" s="49"/>
      <c r="E361" s="60"/>
      <c r="F361" s="49">
        <f t="shared" si="2"/>
        <v>0</v>
      </c>
      <c r="G361" s="61">
        <f t="shared" si="3"/>
        <v>0</v>
      </c>
      <c r="H361" s="14"/>
      <c r="I361" s="6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>
      <c r="A362" s="47"/>
      <c r="B362" s="52"/>
      <c r="C362" s="52"/>
      <c r="D362" s="49"/>
      <c r="E362" s="60"/>
      <c r="F362" s="49">
        <f t="shared" si="2"/>
        <v>0</v>
      </c>
      <c r="G362" s="61">
        <f t="shared" si="3"/>
        <v>0</v>
      </c>
      <c r="H362" s="14"/>
      <c r="I362" s="6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>
      <c r="A363" s="47"/>
      <c r="B363" s="52"/>
      <c r="C363" s="52"/>
      <c r="D363" s="49"/>
      <c r="E363" s="60"/>
      <c r="F363" s="49">
        <f t="shared" si="2"/>
        <v>0</v>
      </c>
      <c r="G363" s="61">
        <f t="shared" si="3"/>
        <v>0</v>
      </c>
      <c r="H363" s="14"/>
      <c r="I363" s="6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>
      <c r="A364" s="47"/>
      <c r="B364" s="52"/>
      <c r="C364" s="52"/>
      <c r="D364" s="49"/>
      <c r="E364" s="60"/>
      <c r="F364" s="49">
        <f t="shared" si="2"/>
        <v>0</v>
      </c>
      <c r="G364" s="61">
        <f t="shared" si="3"/>
        <v>0</v>
      </c>
      <c r="H364" s="14"/>
      <c r="I364" s="6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>
      <c r="A365" s="47"/>
      <c r="B365" s="52"/>
      <c r="C365" s="52"/>
      <c r="D365" s="49"/>
      <c r="E365" s="60"/>
      <c r="F365" s="49">
        <f t="shared" si="2"/>
        <v>0</v>
      </c>
      <c r="G365" s="61">
        <f t="shared" si="3"/>
        <v>0</v>
      </c>
      <c r="H365" s="14"/>
      <c r="I365" s="6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>
      <c r="A366" s="47"/>
      <c r="B366" s="52"/>
      <c r="C366" s="52"/>
      <c r="D366" s="49"/>
      <c r="E366" s="60"/>
      <c r="F366" s="49">
        <f t="shared" si="2"/>
        <v>0</v>
      </c>
      <c r="G366" s="61">
        <f t="shared" si="3"/>
        <v>0</v>
      </c>
      <c r="H366" s="14"/>
      <c r="I366" s="6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>
      <c r="A367" s="47"/>
      <c r="B367" s="52"/>
      <c r="C367" s="52"/>
      <c r="D367" s="49"/>
      <c r="E367" s="60"/>
      <c r="F367" s="49">
        <f t="shared" si="2"/>
        <v>0</v>
      </c>
      <c r="G367" s="61">
        <f t="shared" si="3"/>
        <v>0</v>
      </c>
      <c r="H367" s="14"/>
      <c r="I367" s="6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>
      <c r="A368" s="47"/>
      <c r="B368" s="52"/>
      <c r="C368" s="52"/>
      <c r="D368" s="49"/>
      <c r="E368" s="60"/>
      <c r="F368" s="49">
        <f t="shared" si="2"/>
        <v>0</v>
      </c>
      <c r="G368" s="61">
        <f t="shared" si="3"/>
        <v>0</v>
      </c>
      <c r="H368" s="14"/>
      <c r="I368" s="6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>
      <c r="A369" s="47"/>
      <c r="B369" s="52"/>
      <c r="C369" s="52"/>
      <c r="D369" s="49"/>
      <c r="E369" s="60"/>
      <c r="F369" s="49">
        <f t="shared" si="2"/>
        <v>0</v>
      </c>
      <c r="G369" s="61">
        <f t="shared" si="3"/>
        <v>0</v>
      </c>
      <c r="H369" s="14"/>
      <c r="I369" s="6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>
      <c r="A370" s="47"/>
      <c r="B370" s="52"/>
      <c r="C370" s="52"/>
      <c r="D370" s="49"/>
      <c r="E370" s="60"/>
      <c r="F370" s="49">
        <f t="shared" si="2"/>
        <v>0</v>
      </c>
      <c r="G370" s="61">
        <f t="shared" si="3"/>
        <v>0</v>
      </c>
      <c r="H370" s="14"/>
      <c r="I370" s="6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>
      <c r="A371" s="47"/>
      <c r="B371" s="52"/>
      <c r="C371" s="52"/>
      <c r="D371" s="49"/>
      <c r="E371" s="60"/>
      <c r="F371" s="49">
        <f t="shared" si="2"/>
        <v>0</v>
      </c>
      <c r="G371" s="61">
        <f t="shared" si="3"/>
        <v>0</v>
      </c>
      <c r="H371" s="14"/>
      <c r="I371" s="6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>
      <c r="A372" s="47"/>
      <c r="B372" s="52"/>
      <c r="C372" s="52"/>
      <c r="D372" s="49"/>
      <c r="E372" s="60"/>
      <c r="F372" s="49">
        <f t="shared" si="2"/>
        <v>0</v>
      </c>
      <c r="G372" s="61">
        <f t="shared" si="3"/>
        <v>0</v>
      </c>
      <c r="H372" s="14"/>
      <c r="I372" s="6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>
      <c r="A373" s="47"/>
      <c r="B373" s="52"/>
      <c r="C373" s="52"/>
      <c r="D373" s="49"/>
      <c r="E373" s="60"/>
      <c r="F373" s="49">
        <f t="shared" si="2"/>
        <v>0</v>
      </c>
      <c r="G373" s="61">
        <f t="shared" si="3"/>
        <v>0</v>
      </c>
      <c r="H373" s="14"/>
      <c r="I373" s="6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>
      <c r="A374" s="47"/>
      <c r="B374" s="52"/>
      <c r="C374" s="52"/>
      <c r="D374" s="49"/>
      <c r="E374" s="60"/>
      <c r="F374" s="49">
        <f t="shared" si="2"/>
        <v>0</v>
      </c>
      <c r="G374" s="61">
        <f t="shared" si="3"/>
        <v>0</v>
      </c>
      <c r="H374" s="14"/>
      <c r="I374" s="6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>
      <c r="A375" s="47"/>
      <c r="B375" s="52"/>
      <c r="C375" s="52"/>
      <c r="D375" s="49"/>
      <c r="E375" s="60"/>
      <c r="F375" s="49">
        <f t="shared" si="2"/>
        <v>0</v>
      </c>
      <c r="G375" s="61">
        <f t="shared" si="3"/>
        <v>0</v>
      </c>
      <c r="H375" s="14"/>
      <c r="I375" s="6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>
      <c r="A376" s="47"/>
      <c r="B376" s="52"/>
      <c r="C376" s="52"/>
      <c r="D376" s="49"/>
      <c r="E376" s="60"/>
      <c r="F376" s="49">
        <f t="shared" si="2"/>
        <v>0</v>
      </c>
      <c r="G376" s="61">
        <f t="shared" si="3"/>
        <v>0</v>
      </c>
      <c r="H376" s="14"/>
      <c r="I376" s="6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>
      <c r="A377" s="47"/>
      <c r="B377" s="52"/>
      <c r="C377" s="52"/>
      <c r="D377" s="49"/>
      <c r="E377" s="60"/>
      <c r="F377" s="49">
        <f t="shared" si="2"/>
        <v>0</v>
      </c>
      <c r="G377" s="61">
        <f t="shared" si="3"/>
        <v>0</v>
      </c>
      <c r="H377" s="14"/>
      <c r="I377" s="6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>
      <c r="A378" s="47"/>
      <c r="B378" s="52"/>
      <c r="C378" s="52"/>
      <c r="D378" s="49"/>
      <c r="E378" s="60"/>
      <c r="F378" s="49">
        <f t="shared" si="2"/>
        <v>0</v>
      </c>
      <c r="G378" s="61">
        <f t="shared" si="3"/>
        <v>0</v>
      </c>
      <c r="H378" s="14"/>
      <c r="I378" s="6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>
      <c r="A379" s="47"/>
      <c r="B379" s="52"/>
      <c r="C379" s="52"/>
      <c r="D379" s="49"/>
      <c r="E379" s="60"/>
      <c r="F379" s="49">
        <f t="shared" si="2"/>
        <v>0</v>
      </c>
      <c r="G379" s="61">
        <f t="shared" si="3"/>
        <v>0</v>
      </c>
      <c r="H379" s="14"/>
      <c r="I379" s="6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>
      <c r="A380" s="47"/>
      <c r="B380" s="52"/>
      <c r="C380" s="52"/>
      <c r="D380" s="49"/>
      <c r="E380" s="60"/>
      <c r="F380" s="49">
        <f t="shared" si="2"/>
        <v>0</v>
      </c>
      <c r="G380" s="61">
        <f t="shared" si="3"/>
        <v>0</v>
      </c>
      <c r="H380" s="14"/>
      <c r="I380" s="6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>
      <c r="A381" s="47"/>
      <c r="B381" s="52"/>
      <c r="C381" s="52"/>
      <c r="D381" s="49"/>
      <c r="E381" s="60"/>
      <c r="F381" s="49">
        <f t="shared" si="2"/>
        <v>0</v>
      </c>
      <c r="G381" s="61">
        <f t="shared" si="3"/>
        <v>0</v>
      </c>
      <c r="H381" s="14"/>
      <c r="I381" s="6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>
      <c r="A382" s="47"/>
      <c r="B382" s="52"/>
      <c r="C382" s="52"/>
      <c r="D382" s="49"/>
      <c r="E382" s="60"/>
      <c r="F382" s="49">
        <f t="shared" si="2"/>
        <v>0</v>
      </c>
      <c r="G382" s="61">
        <f t="shared" si="3"/>
        <v>0</v>
      </c>
      <c r="H382" s="14"/>
      <c r="I382" s="6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>
      <c r="A383" s="47"/>
      <c r="B383" s="52"/>
      <c r="C383" s="52"/>
      <c r="D383" s="49"/>
      <c r="E383" s="60"/>
      <c r="F383" s="49">
        <f t="shared" si="2"/>
        <v>0</v>
      </c>
      <c r="G383" s="61">
        <f t="shared" si="3"/>
        <v>0</v>
      </c>
      <c r="H383" s="14"/>
      <c r="I383" s="6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>
      <c r="A384" s="47"/>
      <c r="B384" s="52"/>
      <c r="C384" s="52"/>
      <c r="D384" s="49"/>
      <c r="E384" s="60"/>
      <c r="F384" s="49">
        <f t="shared" si="2"/>
        <v>0</v>
      </c>
      <c r="G384" s="61">
        <f t="shared" si="3"/>
        <v>0</v>
      </c>
      <c r="H384" s="14"/>
      <c r="I384" s="6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>
      <c r="A385" s="47"/>
      <c r="B385" s="52"/>
      <c r="C385" s="52"/>
      <c r="D385" s="49"/>
      <c r="E385" s="60"/>
      <c r="F385" s="49">
        <f t="shared" si="2"/>
        <v>0</v>
      </c>
      <c r="G385" s="61">
        <f t="shared" si="3"/>
        <v>0</v>
      </c>
      <c r="H385" s="14"/>
      <c r="I385" s="6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>
      <c r="A386" s="47"/>
      <c r="B386" s="52"/>
      <c r="C386" s="52"/>
      <c r="D386" s="49"/>
      <c r="E386" s="60"/>
      <c r="F386" s="49">
        <f t="shared" si="2"/>
        <v>0</v>
      </c>
      <c r="G386" s="61">
        <f t="shared" si="3"/>
        <v>0</v>
      </c>
      <c r="H386" s="14"/>
      <c r="I386" s="6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>
      <c r="A387" s="47"/>
      <c r="B387" s="52"/>
      <c r="C387" s="52"/>
      <c r="D387" s="49"/>
      <c r="E387" s="60"/>
      <c r="F387" s="49">
        <f t="shared" si="2"/>
        <v>0</v>
      </c>
      <c r="G387" s="61">
        <f t="shared" si="3"/>
        <v>0</v>
      </c>
      <c r="H387" s="14"/>
      <c r="I387" s="6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>
      <c r="A388" s="47"/>
      <c r="B388" s="52"/>
      <c r="C388" s="52"/>
      <c r="D388" s="49"/>
      <c r="E388" s="60"/>
      <c r="F388" s="49">
        <f t="shared" si="2"/>
        <v>0</v>
      </c>
      <c r="G388" s="61">
        <f t="shared" si="3"/>
        <v>0</v>
      </c>
      <c r="H388" s="14"/>
      <c r="I388" s="6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>
      <c r="A389" s="47"/>
      <c r="B389" s="52"/>
      <c r="C389" s="52"/>
      <c r="D389" s="49"/>
      <c r="E389" s="60"/>
      <c r="F389" s="49">
        <f t="shared" si="2"/>
        <v>0</v>
      </c>
      <c r="G389" s="61">
        <f t="shared" si="3"/>
        <v>0</v>
      </c>
      <c r="H389" s="14"/>
      <c r="I389" s="6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>
      <c r="A390" s="47"/>
      <c r="B390" s="52"/>
      <c r="C390" s="52"/>
      <c r="D390" s="49"/>
      <c r="E390" s="60"/>
      <c r="F390" s="49">
        <f t="shared" si="2"/>
        <v>0</v>
      </c>
      <c r="G390" s="61">
        <f t="shared" si="3"/>
        <v>0</v>
      </c>
      <c r="H390" s="14"/>
      <c r="I390" s="6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>
      <c r="A391" s="47"/>
      <c r="B391" s="52"/>
      <c r="C391" s="52"/>
      <c r="D391" s="49"/>
      <c r="E391" s="60"/>
      <c r="F391" s="49">
        <f t="shared" si="2"/>
        <v>0</v>
      </c>
      <c r="G391" s="61">
        <f t="shared" si="3"/>
        <v>0</v>
      </c>
      <c r="H391" s="14"/>
      <c r="I391" s="6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>
      <c r="A392" s="47"/>
      <c r="B392" s="52"/>
      <c r="C392" s="52"/>
      <c r="D392" s="49"/>
      <c r="E392" s="60"/>
      <c r="F392" s="49">
        <f t="shared" si="2"/>
        <v>0</v>
      </c>
      <c r="G392" s="61">
        <f t="shared" si="3"/>
        <v>0</v>
      </c>
      <c r="H392" s="14"/>
      <c r="I392" s="6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>
      <c r="A393" s="47"/>
      <c r="B393" s="52"/>
      <c r="C393" s="52"/>
      <c r="D393" s="49"/>
      <c r="E393" s="60"/>
      <c r="F393" s="49">
        <f t="shared" si="2"/>
        <v>0</v>
      </c>
      <c r="G393" s="61">
        <f t="shared" si="3"/>
        <v>0</v>
      </c>
      <c r="H393" s="14"/>
      <c r="I393" s="6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>
      <c r="A394" s="47"/>
      <c r="B394" s="52"/>
      <c r="C394" s="52"/>
      <c r="D394" s="49"/>
      <c r="E394" s="60"/>
      <c r="F394" s="49">
        <f t="shared" si="2"/>
        <v>0</v>
      </c>
      <c r="G394" s="61">
        <f t="shared" si="3"/>
        <v>0</v>
      </c>
      <c r="H394" s="14"/>
      <c r="I394" s="6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>
      <c r="A395" s="47"/>
      <c r="B395" s="52"/>
      <c r="C395" s="52"/>
      <c r="D395" s="49"/>
      <c r="E395" s="60"/>
      <c r="F395" s="49">
        <f t="shared" si="2"/>
        <v>0</v>
      </c>
      <c r="G395" s="61">
        <f t="shared" si="3"/>
        <v>0</v>
      </c>
      <c r="H395" s="14"/>
      <c r="I395" s="6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>
      <c r="A396" s="47"/>
      <c r="B396" s="52"/>
      <c r="C396" s="52"/>
      <c r="D396" s="49"/>
      <c r="E396" s="60"/>
      <c r="F396" s="49">
        <f t="shared" si="2"/>
        <v>0</v>
      </c>
      <c r="G396" s="61">
        <f t="shared" si="3"/>
        <v>0</v>
      </c>
      <c r="H396" s="14"/>
      <c r="I396" s="6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>
      <c r="A397" s="47"/>
      <c r="B397" s="52"/>
      <c r="C397" s="52"/>
      <c r="D397" s="49"/>
      <c r="E397" s="60"/>
      <c r="F397" s="49">
        <f t="shared" si="2"/>
        <v>0</v>
      </c>
      <c r="G397" s="61">
        <f t="shared" si="3"/>
        <v>0</v>
      </c>
      <c r="H397" s="14"/>
      <c r="I397" s="6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>
      <c r="A398" s="47"/>
      <c r="B398" s="52"/>
      <c r="C398" s="52"/>
      <c r="D398" s="49"/>
      <c r="E398" s="60"/>
      <c r="F398" s="49">
        <f t="shared" si="2"/>
        <v>0</v>
      </c>
      <c r="G398" s="61">
        <f t="shared" si="3"/>
        <v>0</v>
      </c>
      <c r="H398" s="14"/>
      <c r="I398" s="6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>
      <c r="A399" s="47"/>
      <c r="B399" s="52"/>
      <c r="C399" s="52"/>
      <c r="D399" s="49"/>
      <c r="E399" s="60"/>
      <c r="F399" s="49">
        <f t="shared" si="2"/>
        <v>0</v>
      </c>
      <c r="G399" s="61">
        <f t="shared" si="3"/>
        <v>0</v>
      </c>
      <c r="H399" s="14"/>
      <c r="I399" s="6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>
      <c r="A400" s="47"/>
      <c r="B400" s="52"/>
      <c r="C400" s="52"/>
      <c r="D400" s="49"/>
      <c r="E400" s="60"/>
      <c r="F400" s="49">
        <f t="shared" si="2"/>
        <v>0</v>
      </c>
      <c r="G400" s="61">
        <f t="shared" si="3"/>
        <v>0</v>
      </c>
      <c r="H400" s="14"/>
      <c r="I400" s="6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>
      <c r="A401" s="47"/>
      <c r="B401" s="52"/>
      <c r="C401" s="52"/>
      <c r="D401" s="49"/>
      <c r="E401" s="60"/>
      <c r="F401" s="49">
        <f t="shared" si="2"/>
        <v>0</v>
      </c>
      <c r="G401" s="61">
        <f t="shared" si="3"/>
        <v>0</v>
      </c>
      <c r="H401" s="14"/>
      <c r="I401" s="6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>
      <c r="A402" s="47"/>
      <c r="B402" s="52"/>
      <c r="C402" s="52"/>
      <c r="D402" s="49"/>
      <c r="E402" s="60"/>
      <c r="F402" s="49">
        <f t="shared" si="2"/>
        <v>0</v>
      </c>
      <c r="G402" s="61">
        <f t="shared" si="3"/>
        <v>0</v>
      </c>
      <c r="H402" s="14"/>
      <c r="I402" s="6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>
      <c r="A403" s="47"/>
      <c r="B403" s="52"/>
      <c r="C403" s="52"/>
      <c r="D403" s="49"/>
      <c r="E403" s="60"/>
      <c r="F403" s="49">
        <f t="shared" si="2"/>
        <v>0</v>
      </c>
      <c r="G403" s="61">
        <f t="shared" si="3"/>
        <v>0</v>
      </c>
      <c r="H403" s="14"/>
      <c r="I403" s="6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>
      <c r="A404" s="47"/>
      <c r="B404" s="52"/>
      <c r="C404" s="52"/>
      <c r="D404" s="49"/>
      <c r="E404" s="60"/>
      <c r="F404" s="49">
        <f t="shared" si="2"/>
        <v>0</v>
      </c>
      <c r="G404" s="61">
        <f t="shared" si="3"/>
        <v>0</v>
      </c>
      <c r="H404" s="14"/>
      <c r="I404" s="6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>
      <c r="A405" s="47"/>
      <c r="B405" s="52"/>
      <c r="C405" s="52"/>
      <c r="D405" s="49"/>
      <c r="E405" s="60"/>
      <c r="F405" s="49">
        <f t="shared" si="2"/>
        <v>0</v>
      </c>
      <c r="G405" s="61">
        <f t="shared" si="3"/>
        <v>0</v>
      </c>
      <c r="H405" s="14"/>
      <c r="I405" s="6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>
      <c r="A406" s="47"/>
      <c r="B406" s="52"/>
      <c r="C406" s="52"/>
      <c r="D406" s="49"/>
      <c r="E406" s="60"/>
      <c r="F406" s="49">
        <f t="shared" si="2"/>
        <v>0</v>
      </c>
      <c r="G406" s="61">
        <f t="shared" si="3"/>
        <v>0</v>
      </c>
      <c r="H406" s="14"/>
      <c r="I406" s="6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>
      <c r="A407" s="47"/>
      <c r="B407" s="52"/>
      <c r="C407" s="52"/>
      <c r="D407" s="49"/>
      <c r="E407" s="60"/>
      <c r="F407" s="49">
        <f t="shared" si="2"/>
        <v>0</v>
      </c>
      <c r="G407" s="61">
        <f t="shared" si="3"/>
        <v>0</v>
      </c>
      <c r="H407" s="14"/>
      <c r="I407" s="6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>
      <c r="A408" s="47"/>
      <c r="B408" s="52"/>
      <c r="C408" s="52"/>
      <c r="D408" s="49"/>
      <c r="E408" s="60"/>
      <c r="F408" s="49">
        <f t="shared" si="2"/>
        <v>0</v>
      </c>
      <c r="G408" s="61">
        <f t="shared" si="3"/>
        <v>0</v>
      </c>
      <c r="H408" s="14"/>
      <c r="I408" s="6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>
      <c r="A409" s="47"/>
      <c r="B409" s="52"/>
      <c r="C409" s="52"/>
      <c r="D409" s="49"/>
      <c r="E409" s="60"/>
      <c r="F409" s="49">
        <f t="shared" si="2"/>
        <v>0</v>
      </c>
      <c r="G409" s="61">
        <f t="shared" si="3"/>
        <v>0</v>
      </c>
      <c r="H409" s="14"/>
      <c r="I409" s="6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>
      <c r="A410" s="47"/>
      <c r="B410" s="52"/>
      <c r="C410" s="52"/>
      <c r="D410" s="49"/>
      <c r="E410" s="60"/>
      <c r="F410" s="49">
        <f t="shared" si="2"/>
        <v>0</v>
      </c>
      <c r="G410" s="61">
        <f t="shared" si="3"/>
        <v>0</v>
      </c>
      <c r="H410" s="14"/>
      <c r="I410" s="6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>
      <c r="A411" s="47"/>
      <c r="B411" s="52"/>
      <c r="C411" s="52"/>
      <c r="D411" s="49"/>
      <c r="E411" s="60"/>
      <c r="F411" s="49">
        <f t="shared" si="2"/>
        <v>0</v>
      </c>
      <c r="G411" s="61">
        <f t="shared" si="3"/>
        <v>0</v>
      </c>
      <c r="H411" s="14"/>
      <c r="I411" s="6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>
      <c r="A412" s="47"/>
      <c r="B412" s="52"/>
      <c r="C412" s="52"/>
      <c r="D412" s="49"/>
      <c r="E412" s="60"/>
      <c r="F412" s="49">
        <f t="shared" si="2"/>
        <v>0</v>
      </c>
      <c r="G412" s="61">
        <f t="shared" si="3"/>
        <v>0</v>
      </c>
      <c r="H412" s="14"/>
      <c r="I412" s="6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>
      <c r="A413" s="47"/>
      <c r="B413" s="52"/>
      <c r="C413" s="52"/>
      <c r="D413" s="49"/>
      <c r="E413" s="60"/>
      <c r="F413" s="49">
        <f t="shared" si="2"/>
        <v>0</v>
      </c>
      <c r="G413" s="61">
        <f t="shared" si="3"/>
        <v>0</v>
      </c>
      <c r="H413" s="14"/>
      <c r="I413" s="6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>
      <c r="A414" s="47"/>
      <c r="B414" s="52"/>
      <c r="C414" s="52"/>
      <c r="D414" s="49"/>
      <c r="E414" s="60"/>
      <c r="F414" s="49">
        <f t="shared" si="2"/>
        <v>0</v>
      </c>
      <c r="G414" s="61">
        <f t="shared" si="3"/>
        <v>0</v>
      </c>
      <c r="H414" s="14"/>
      <c r="I414" s="6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>
      <c r="A415" s="47"/>
      <c r="B415" s="52"/>
      <c r="C415" s="52"/>
      <c r="D415" s="49"/>
      <c r="E415" s="60"/>
      <c r="F415" s="49">
        <f t="shared" si="2"/>
        <v>0</v>
      </c>
      <c r="G415" s="61">
        <f t="shared" si="3"/>
        <v>0</v>
      </c>
      <c r="H415" s="14"/>
      <c r="I415" s="6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>
      <c r="A416" s="47"/>
      <c r="B416" s="52"/>
      <c r="C416" s="52"/>
      <c r="D416" s="49"/>
      <c r="E416" s="60"/>
      <c r="F416" s="49">
        <f t="shared" si="2"/>
        <v>0</v>
      </c>
      <c r="G416" s="61">
        <f t="shared" si="3"/>
        <v>0</v>
      </c>
      <c r="H416" s="14"/>
      <c r="I416" s="6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>
      <c r="A417" s="47"/>
      <c r="B417" s="52"/>
      <c r="C417" s="52"/>
      <c r="D417" s="49"/>
      <c r="E417" s="60"/>
      <c r="F417" s="49">
        <f t="shared" si="2"/>
        <v>0</v>
      </c>
      <c r="G417" s="61">
        <f t="shared" si="3"/>
        <v>0</v>
      </c>
      <c r="H417" s="14"/>
      <c r="I417" s="6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>
      <c r="A418" s="47"/>
      <c r="B418" s="52"/>
      <c r="C418" s="52"/>
      <c r="D418" s="49"/>
      <c r="E418" s="60"/>
      <c r="F418" s="49">
        <f t="shared" si="2"/>
        <v>0</v>
      </c>
      <c r="G418" s="61">
        <f t="shared" si="3"/>
        <v>0</v>
      </c>
      <c r="H418" s="14"/>
      <c r="I418" s="6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>
      <c r="A419" s="47"/>
      <c r="B419" s="52"/>
      <c r="C419" s="52"/>
      <c r="D419" s="49"/>
      <c r="E419" s="60"/>
      <c r="F419" s="49">
        <f t="shared" si="2"/>
        <v>0</v>
      </c>
      <c r="G419" s="61">
        <f t="shared" si="3"/>
        <v>0</v>
      </c>
      <c r="H419" s="14"/>
      <c r="I419" s="6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>
      <c r="A420" s="47"/>
      <c r="B420" s="52"/>
      <c r="C420" s="52"/>
      <c r="D420" s="49"/>
      <c r="E420" s="60"/>
      <c r="F420" s="49">
        <f t="shared" si="2"/>
        <v>0</v>
      </c>
      <c r="G420" s="61">
        <f t="shared" si="3"/>
        <v>0</v>
      </c>
      <c r="H420" s="14"/>
      <c r="I420" s="6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>
      <c r="A421" s="47"/>
      <c r="B421" s="52"/>
      <c r="C421" s="52"/>
      <c r="D421" s="49"/>
      <c r="E421" s="60"/>
      <c r="F421" s="49">
        <f t="shared" si="2"/>
        <v>0</v>
      </c>
      <c r="G421" s="61">
        <f t="shared" si="3"/>
        <v>0</v>
      </c>
      <c r="H421" s="14"/>
      <c r="I421" s="6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>
      <c r="A422" s="47"/>
      <c r="B422" s="52"/>
      <c r="C422" s="52"/>
      <c r="D422" s="49"/>
      <c r="E422" s="60"/>
      <c r="F422" s="49">
        <f t="shared" si="2"/>
        <v>0</v>
      </c>
      <c r="G422" s="61">
        <f t="shared" si="3"/>
        <v>0</v>
      </c>
      <c r="H422" s="14"/>
      <c r="I422" s="6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>
      <c r="A423" s="47"/>
      <c r="B423" s="52"/>
      <c r="C423" s="52"/>
      <c r="D423" s="49"/>
      <c r="E423" s="60"/>
      <c r="F423" s="49">
        <f t="shared" si="2"/>
        <v>0</v>
      </c>
      <c r="G423" s="61">
        <f t="shared" si="3"/>
        <v>0</v>
      </c>
      <c r="H423" s="14"/>
      <c r="I423" s="6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>
      <c r="A424" s="47"/>
      <c r="B424" s="52"/>
      <c r="C424" s="52"/>
      <c r="D424" s="49"/>
      <c r="E424" s="60"/>
      <c r="F424" s="49">
        <f t="shared" si="2"/>
        <v>0</v>
      </c>
      <c r="G424" s="61">
        <f t="shared" si="3"/>
        <v>0</v>
      </c>
      <c r="H424" s="14"/>
      <c r="I424" s="6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>
      <c r="A425" s="47"/>
      <c r="B425" s="52"/>
      <c r="C425" s="52"/>
      <c r="D425" s="49"/>
      <c r="E425" s="60"/>
      <c r="F425" s="49">
        <f t="shared" si="2"/>
        <v>0</v>
      </c>
      <c r="G425" s="61">
        <f t="shared" si="3"/>
        <v>0</v>
      </c>
      <c r="H425" s="14"/>
      <c r="I425" s="6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>
      <c r="A426" s="47"/>
      <c r="B426" s="52"/>
      <c r="C426" s="52"/>
      <c r="D426" s="49"/>
      <c r="E426" s="60"/>
      <c r="F426" s="49">
        <f t="shared" si="2"/>
        <v>0</v>
      </c>
      <c r="G426" s="61">
        <f t="shared" si="3"/>
        <v>0</v>
      </c>
      <c r="H426" s="14"/>
      <c r="I426" s="6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>
      <c r="A427" s="47"/>
      <c r="B427" s="52"/>
      <c r="C427" s="52"/>
      <c r="D427" s="49"/>
      <c r="E427" s="60"/>
      <c r="F427" s="49">
        <f t="shared" si="2"/>
        <v>0</v>
      </c>
      <c r="G427" s="61">
        <f t="shared" si="3"/>
        <v>0</v>
      </c>
      <c r="H427" s="14"/>
      <c r="I427" s="6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>
      <c r="A428" s="47"/>
      <c r="B428" s="52"/>
      <c r="C428" s="52"/>
      <c r="D428" s="49"/>
      <c r="E428" s="60"/>
      <c r="F428" s="49">
        <f t="shared" si="2"/>
        <v>0</v>
      </c>
      <c r="G428" s="61">
        <f t="shared" si="3"/>
        <v>0</v>
      </c>
      <c r="H428" s="14"/>
      <c r="I428" s="6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>
      <c r="A429" s="47"/>
      <c r="B429" s="52"/>
      <c r="C429" s="52"/>
      <c r="D429" s="49"/>
      <c r="E429" s="60"/>
      <c r="F429" s="49">
        <f t="shared" si="2"/>
        <v>0</v>
      </c>
      <c r="G429" s="61">
        <f t="shared" si="3"/>
        <v>0</v>
      </c>
      <c r="H429" s="14"/>
      <c r="I429" s="6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>
      <c r="A430" s="47"/>
      <c r="B430" s="52"/>
      <c r="C430" s="52"/>
      <c r="D430" s="49"/>
      <c r="E430" s="60"/>
      <c r="F430" s="49">
        <f t="shared" si="2"/>
        <v>0</v>
      </c>
      <c r="G430" s="61">
        <f t="shared" si="3"/>
        <v>0</v>
      </c>
      <c r="H430" s="14"/>
      <c r="I430" s="6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>
      <c r="A431" s="47"/>
      <c r="B431" s="52"/>
      <c r="C431" s="52"/>
      <c r="D431" s="49"/>
      <c r="E431" s="60"/>
      <c r="F431" s="49">
        <f t="shared" si="2"/>
        <v>0</v>
      </c>
      <c r="G431" s="61">
        <f t="shared" si="3"/>
        <v>0</v>
      </c>
      <c r="H431" s="14"/>
      <c r="I431" s="6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>
      <c r="A432" s="47"/>
      <c r="B432" s="52"/>
      <c r="C432" s="52"/>
      <c r="D432" s="49"/>
      <c r="E432" s="60"/>
      <c r="F432" s="49">
        <f t="shared" si="2"/>
        <v>0</v>
      </c>
      <c r="G432" s="61">
        <f t="shared" si="3"/>
        <v>0</v>
      </c>
      <c r="H432" s="14"/>
      <c r="I432" s="6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>
      <c r="A433" s="47"/>
      <c r="B433" s="52"/>
      <c r="C433" s="52"/>
      <c r="D433" s="49"/>
      <c r="E433" s="60"/>
      <c r="F433" s="49">
        <f t="shared" si="2"/>
        <v>0</v>
      </c>
      <c r="G433" s="61">
        <f t="shared" si="3"/>
        <v>0</v>
      </c>
      <c r="H433" s="14"/>
      <c r="I433" s="6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>
      <c r="A434" s="47"/>
      <c r="B434" s="52"/>
      <c r="C434" s="52"/>
      <c r="D434" s="49"/>
      <c r="E434" s="60"/>
      <c r="F434" s="49">
        <f t="shared" si="2"/>
        <v>0</v>
      </c>
      <c r="G434" s="61">
        <f t="shared" si="3"/>
        <v>0</v>
      </c>
      <c r="H434" s="14"/>
      <c r="I434" s="6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>
      <c r="A435" s="47"/>
      <c r="B435" s="52"/>
      <c r="C435" s="52"/>
      <c r="D435" s="49"/>
      <c r="E435" s="60"/>
      <c r="F435" s="49">
        <f t="shared" si="2"/>
        <v>0</v>
      </c>
      <c r="G435" s="61">
        <f t="shared" si="3"/>
        <v>0</v>
      </c>
      <c r="H435" s="14"/>
      <c r="I435" s="6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>
      <c r="A436" s="47"/>
      <c r="B436" s="52"/>
      <c r="C436" s="52"/>
      <c r="D436" s="49"/>
      <c r="E436" s="60"/>
      <c r="F436" s="49">
        <f t="shared" si="2"/>
        <v>0</v>
      </c>
      <c r="G436" s="61">
        <f t="shared" si="3"/>
        <v>0</v>
      </c>
      <c r="H436" s="14"/>
      <c r="I436" s="6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>
      <c r="A437" s="47"/>
      <c r="B437" s="52"/>
      <c r="C437" s="52"/>
      <c r="D437" s="49"/>
      <c r="E437" s="60"/>
      <c r="F437" s="49">
        <f t="shared" si="2"/>
        <v>0</v>
      </c>
      <c r="G437" s="61">
        <f t="shared" si="3"/>
        <v>0</v>
      </c>
      <c r="H437" s="14"/>
      <c r="I437" s="6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>
      <c r="A438" s="47"/>
      <c r="B438" s="52"/>
      <c r="C438" s="52"/>
      <c r="D438" s="49"/>
      <c r="E438" s="60"/>
      <c r="F438" s="49">
        <f t="shared" si="2"/>
        <v>0</v>
      </c>
      <c r="G438" s="61">
        <f t="shared" si="3"/>
        <v>0</v>
      </c>
      <c r="H438" s="14"/>
      <c r="I438" s="6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>
      <c r="A439" s="47"/>
      <c r="B439" s="52"/>
      <c r="C439" s="52"/>
      <c r="D439" s="49"/>
      <c r="E439" s="60"/>
      <c r="F439" s="49">
        <f t="shared" si="2"/>
        <v>0</v>
      </c>
      <c r="G439" s="61">
        <f t="shared" si="3"/>
        <v>0</v>
      </c>
      <c r="H439" s="14"/>
      <c r="I439" s="6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>
      <c r="A440" s="47"/>
      <c r="B440" s="52"/>
      <c r="C440" s="52"/>
      <c r="D440" s="49"/>
      <c r="E440" s="60"/>
      <c r="F440" s="49">
        <f t="shared" si="2"/>
        <v>0</v>
      </c>
      <c r="G440" s="61">
        <f t="shared" si="3"/>
        <v>0</v>
      </c>
      <c r="H440" s="14"/>
      <c r="I440" s="6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>
      <c r="A441" s="47"/>
      <c r="B441" s="52"/>
      <c r="C441" s="52"/>
      <c r="D441" s="49"/>
      <c r="E441" s="60"/>
      <c r="F441" s="49">
        <f t="shared" si="2"/>
        <v>0</v>
      </c>
      <c r="G441" s="61">
        <f t="shared" si="3"/>
        <v>0</v>
      </c>
      <c r="H441" s="14"/>
      <c r="I441" s="6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>
      <c r="A442" s="47"/>
      <c r="B442" s="52"/>
      <c r="C442" s="52"/>
      <c r="D442" s="49"/>
      <c r="E442" s="60"/>
      <c r="F442" s="49">
        <f t="shared" si="2"/>
        <v>0</v>
      </c>
      <c r="G442" s="61">
        <f t="shared" si="3"/>
        <v>0</v>
      </c>
      <c r="H442" s="14"/>
      <c r="I442" s="6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>
      <c r="A443" s="47"/>
      <c r="B443" s="52"/>
      <c r="C443" s="52"/>
      <c r="D443" s="49"/>
      <c r="E443" s="60"/>
      <c r="F443" s="49">
        <f t="shared" si="2"/>
        <v>0</v>
      </c>
      <c r="G443" s="61">
        <f t="shared" si="3"/>
        <v>0</v>
      </c>
      <c r="H443" s="14"/>
      <c r="I443" s="6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>
      <c r="A444" s="47"/>
      <c r="B444" s="52"/>
      <c r="C444" s="52"/>
      <c r="D444" s="49"/>
      <c r="E444" s="60"/>
      <c r="F444" s="49">
        <f t="shared" si="2"/>
        <v>0</v>
      </c>
      <c r="G444" s="61">
        <f t="shared" si="3"/>
        <v>0</v>
      </c>
      <c r="H444" s="14"/>
      <c r="I444" s="6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>
      <c r="A445" s="47"/>
      <c r="B445" s="52"/>
      <c r="C445" s="52"/>
      <c r="D445" s="49"/>
      <c r="E445" s="60"/>
      <c r="F445" s="49">
        <f t="shared" si="2"/>
        <v>0</v>
      </c>
      <c r="G445" s="61">
        <f t="shared" si="3"/>
        <v>0</v>
      </c>
      <c r="H445" s="14"/>
      <c r="I445" s="6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>
      <c r="A446" s="47"/>
      <c r="B446" s="52"/>
      <c r="C446" s="52"/>
      <c r="D446" s="49"/>
      <c r="E446" s="60"/>
      <c r="F446" s="49">
        <f t="shared" si="2"/>
        <v>0</v>
      </c>
      <c r="G446" s="61">
        <f t="shared" si="3"/>
        <v>0</v>
      </c>
      <c r="H446" s="14"/>
      <c r="I446" s="6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>
      <c r="A447" s="47"/>
      <c r="B447" s="52"/>
      <c r="C447" s="52"/>
      <c r="D447" s="49"/>
      <c r="E447" s="60"/>
      <c r="F447" s="49">
        <f t="shared" si="2"/>
        <v>0</v>
      </c>
      <c r="G447" s="61">
        <f t="shared" si="3"/>
        <v>0</v>
      </c>
      <c r="H447" s="14"/>
      <c r="I447" s="6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>
      <c r="A448" s="47"/>
      <c r="B448" s="52"/>
      <c r="C448" s="52"/>
      <c r="D448" s="49"/>
      <c r="E448" s="60"/>
      <c r="F448" s="49">
        <f t="shared" si="2"/>
        <v>0</v>
      </c>
      <c r="G448" s="61">
        <f t="shared" si="3"/>
        <v>0</v>
      </c>
      <c r="H448" s="14"/>
      <c r="I448" s="6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>
      <c r="A449" s="47"/>
      <c r="B449" s="52"/>
      <c r="C449" s="52"/>
      <c r="D449" s="49"/>
      <c r="E449" s="60"/>
      <c r="F449" s="49">
        <f t="shared" si="2"/>
        <v>0</v>
      </c>
      <c r="G449" s="61">
        <f t="shared" si="3"/>
        <v>0</v>
      </c>
      <c r="H449" s="14"/>
      <c r="I449" s="6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>
      <c r="A450" s="47"/>
      <c r="B450" s="52"/>
      <c r="C450" s="52"/>
      <c r="D450" s="49"/>
      <c r="E450" s="60"/>
      <c r="F450" s="49">
        <f t="shared" si="2"/>
        <v>0</v>
      </c>
      <c r="G450" s="61">
        <f t="shared" si="3"/>
        <v>0</v>
      </c>
      <c r="H450" s="14"/>
      <c r="I450" s="6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>
      <c r="A451" s="47"/>
      <c r="B451" s="52"/>
      <c r="C451" s="52"/>
      <c r="D451" s="49"/>
      <c r="E451" s="60"/>
      <c r="F451" s="49">
        <f t="shared" si="2"/>
        <v>0</v>
      </c>
      <c r="G451" s="61">
        <f t="shared" si="3"/>
        <v>0</v>
      </c>
      <c r="H451" s="14"/>
      <c r="I451" s="6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>
      <c r="A452" s="47"/>
      <c r="B452" s="52"/>
      <c r="C452" s="52"/>
      <c r="D452" s="49"/>
      <c r="E452" s="60"/>
      <c r="F452" s="49">
        <f t="shared" si="2"/>
        <v>0</v>
      </c>
      <c r="G452" s="61">
        <f t="shared" si="3"/>
        <v>0</v>
      </c>
      <c r="H452" s="14"/>
      <c r="I452" s="6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>
      <c r="A453" s="47"/>
      <c r="B453" s="52"/>
      <c r="C453" s="52"/>
      <c r="D453" s="49"/>
      <c r="E453" s="60"/>
      <c r="F453" s="49">
        <f t="shared" si="2"/>
        <v>0</v>
      </c>
      <c r="G453" s="61">
        <f t="shared" si="3"/>
        <v>0</v>
      </c>
      <c r="H453" s="14"/>
      <c r="I453" s="6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>
      <c r="A454" s="47"/>
      <c r="B454" s="52"/>
      <c r="C454" s="52"/>
      <c r="D454" s="49"/>
      <c r="E454" s="60"/>
      <c r="F454" s="49">
        <f t="shared" si="2"/>
        <v>0</v>
      </c>
      <c r="G454" s="61">
        <f t="shared" si="3"/>
        <v>0</v>
      </c>
      <c r="H454" s="14"/>
      <c r="I454" s="6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>
      <c r="A455" s="47"/>
      <c r="B455" s="52"/>
      <c r="C455" s="52"/>
      <c r="D455" s="49"/>
      <c r="E455" s="60"/>
      <c r="F455" s="49">
        <f t="shared" si="2"/>
        <v>0</v>
      </c>
      <c r="G455" s="61">
        <f t="shared" si="3"/>
        <v>0</v>
      </c>
      <c r="H455" s="14"/>
      <c r="I455" s="6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>
      <c r="A456" s="47"/>
      <c r="B456" s="52"/>
      <c r="C456" s="52"/>
      <c r="D456" s="49"/>
      <c r="E456" s="60"/>
      <c r="F456" s="49">
        <f t="shared" si="2"/>
        <v>0</v>
      </c>
      <c r="G456" s="61">
        <f t="shared" si="3"/>
        <v>0</v>
      </c>
      <c r="H456" s="14"/>
      <c r="I456" s="6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>
      <c r="A457" s="47"/>
      <c r="B457" s="52"/>
      <c r="C457" s="52"/>
      <c r="D457" s="49"/>
      <c r="E457" s="60"/>
      <c r="F457" s="49">
        <f t="shared" si="2"/>
        <v>0</v>
      </c>
      <c r="G457" s="61">
        <f t="shared" si="3"/>
        <v>0</v>
      </c>
      <c r="H457" s="14"/>
      <c r="I457" s="6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>
      <c r="A458" s="47"/>
      <c r="B458" s="52"/>
      <c r="C458" s="52"/>
      <c r="D458" s="49"/>
      <c r="E458" s="60"/>
      <c r="F458" s="49">
        <f t="shared" si="2"/>
        <v>0</v>
      </c>
      <c r="G458" s="61">
        <f t="shared" si="3"/>
        <v>0</v>
      </c>
      <c r="H458" s="14"/>
      <c r="I458" s="6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>
      <c r="A459" s="47"/>
      <c r="B459" s="52"/>
      <c r="C459" s="52"/>
      <c r="D459" s="49"/>
      <c r="E459" s="60"/>
      <c r="F459" s="49">
        <f t="shared" si="2"/>
        <v>0</v>
      </c>
      <c r="G459" s="61">
        <f t="shared" si="3"/>
        <v>0</v>
      </c>
      <c r="H459" s="14"/>
      <c r="I459" s="6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>
      <c r="A460" s="47"/>
      <c r="B460" s="52"/>
      <c r="C460" s="52"/>
      <c r="D460" s="49"/>
      <c r="E460" s="60"/>
      <c r="F460" s="49">
        <f t="shared" si="2"/>
        <v>0</v>
      </c>
      <c r="G460" s="61">
        <f t="shared" si="3"/>
        <v>0</v>
      </c>
      <c r="H460" s="14"/>
      <c r="I460" s="6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>
      <c r="A461" s="47"/>
      <c r="B461" s="52"/>
      <c r="C461" s="52"/>
      <c r="D461" s="49"/>
      <c r="E461" s="60"/>
      <c r="F461" s="49">
        <f t="shared" si="2"/>
        <v>0</v>
      </c>
      <c r="G461" s="61">
        <f t="shared" si="3"/>
        <v>0</v>
      </c>
      <c r="H461" s="14"/>
      <c r="I461" s="6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>
      <c r="A462" s="47"/>
      <c r="B462" s="52"/>
      <c r="C462" s="52"/>
      <c r="D462" s="49"/>
      <c r="E462" s="60"/>
      <c r="F462" s="49">
        <f t="shared" si="2"/>
        <v>0</v>
      </c>
      <c r="G462" s="61">
        <f t="shared" si="3"/>
        <v>0</v>
      </c>
      <c r="H462" s="14"/>
      <c r="I462" s="6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>
      <c r="A463" s="47"/>
      <c r="B463" s="52"/>
      <c r="C463" s="52"/>
      <c r="D463" s="49"/>
      <c r="E463" s="60"/>
      <c r="F463" s="49">
        <f t="shared" si="2"/>
        <v>0</v>
      </c>
      <c r="G463" s="61">
        <f t="shared" si="3"/>
        <v>0</v>
      </c>
      <c r="H463" s="14"/>
      <c r="I463" s="6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>
      <c r="A464" s="47"/>
      <c r="B464" s="52"/>
      <c r="C464" s="52"/>
      <c r="D464" s="49"/>
      <c r="E464" s="60"/>
      <c r="F464" s="49">
        <f t="shared" si="2"/>
        <v>0</v>
      </c>
      <c r="G464" s="61">
        <f t="shared" si="3"/>
        <v>0</v>
      </c>
      <c r="H464" s="14"/>
      <c r="I464" s="6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>
      <c r="A465" s="47"/>
      <c r="B465" s="52"/>
      <c r="C465" s="52"/>
      <c r="D465" s="49"/>
      <c r="E465" s="60"/>
      <c r="F465" s="49">
        <f t="shared" si="2"/>
        <v>0</v>
      </c>
      <c r="G465" s="61">
        <f t="shared" si="3"/>
        <v>0</v>
      </c>
      <c r="H465" s="14"/>
      <c r="I465" s="6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>
      <c r="A466" s="47"/>
      <c r="B466" s="52"/>
      <c r="C466" s="52"/>
      <c r="D466" s="49"/>
      <c r="E466" s="60"/>
      <c r="F466" s="49">
        <f t="shared" si="2"/>
        <v>0</v>
      </c>
      <c r="G466" s="61">
        <f t="shared" si="3"/>
        <v>0</v>
      </c>
      <c r="H466" s="14"/>
      <c r="I466" s="6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>
      <c r="A467" s="47"/>
      <c r="B467" s="52"/>
      <c r="C467" s="52"/>
      <c r="D467" s="49"/>
      <c r="E467" s="60"/>
      <c r="F467" s="49">
        <f t="shared" si="2"/>
        <v>0</v>
      </c>
      <c r="G467" s="61">
        <f t="shared" si="3"/>
        <v>0</v>
      </c>
      <c r="H467" s="14"/>
      <c r="I467" s="6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>
      <c r="A468" s="47"/>
      <c r="B468" s="52"/>
      <c r="C468" s="52"/>
      <c r="D468" s="49"/>
      <c r="E468" s="60"/>
      <c r="F468" s="49">
        <f t="shared" si="2"/>
        <v>0</v>
      </c>
      <c r="G468" s="61">
        <f t="shared" si="3"/>
        <v>0</v>
      </c>
      <c r="H468" s="14"/>
      <c r="I468" s="6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>
      <c r="A469" s="47"/>
      <c r="B469" s="52"/>
      <c r="C469" s="52"/>
      <c r="D469" s="49"/>
      <c r="E469" s="60"/>
      <c r="F469" s="49">
        <f t="shared" si="2"/>
        <v>0</v>
      </c>
      <c r="G469" s="61">
        <f t="shared" si="3"/>
        <v>0</v>
      </c>
      <c r="H469" s="14"/>
      <c r="I469" s="6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>
      <c r="A470" s="47"/>
      <c r="B470" s="52"/>
      <c r="C470" s="52"/>
      <c r="D470" s="49"/>
      <c r="E470" s="60"/>
      <c r="F470" s="49">
        <f t="shared" si="2"/>
        <v>0</v>
      </c>
      <c r="G470" s="61">
        <f t="shared" si="3"/>
        <v>0</v>
      </c>
      <c r="H470" s="14"/>
      <c r="I470" s="6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>
      <c r="A471" s="47"/>
      <c r="B471" s="52"/>
      <c r="C471" s="52"/>
      <c r="D471" s="49"/>
      <c r="E471" s="60"/>
      <c r="F471" s="49">
        <f t="shared" si="2"/>
        <v>0</v>
      </c>
      <c r="G471" s="61">
        <f t="shared" si="3"/>
        <v>0</v>
      </c>
      <c r="H471" s="14"/>
      <c r="I471" s="6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>
      <c r="A472" s="47"/>
      <c r="B472" s="52"/>
      <c r="C472" s="52"/>
      <c r="D472" s="49"/>
      <c r="E472" s="60"/>
      <c r="F472" s="49">
        <f t="shared" si="2"/>
        <v>0</v>
      </c>
      <c r="G472" s="61">
        <f t="shared" si="3"/>
        <v>0</v>
      </c>
      <c r="H472" s="14"/>
      <c r="I472" s="6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>
      <c r="A473" s="47"/>
      <c r="B473" s="52"/>
      <c r="C473" s="52"/>
      <c r="D473" s="49"/>
      <c r="E473" s="60"/>
      <c r="F473" s="49">
        <f t="shared" si="2"/>
        <v>0</v>
      </c>
      <c r="G473" s="61">
        <f t="shared" si="3"/>
        <v>0</v>
      </c>
      <c r="H473" s="14"/>
      <c r="I473" s="6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>
      <c r="A474" s="47"/>
      <c r="B474" s="52"/>
      <c r="C474" s="52"/>
      <c r="D474" s="49"/>
      <c r="E474" s="60"/>
      <c r="F474" s="49">
        <f t="shared" si="2"/>
        <v>0</v>
      </c>
      <c r="G474" s="61">
        <f t="shared" si="3"/>
        <v>0</v>
      </c>
      <c r="H474" s="14"/>
      <c r="I474" s="6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>
      <c r="A475" s="47"/>
      <c r="B475" s="52"/>
      <c r="C475" s="52"/>
      <c r="D475" s="49"/>
      <c r="E475" s="60"/>
      <c r="F475" s="49">
        <f t="shared" si="2"/>
        <v>0</v>
      </c>
      <c r="G475" s="61">
        <f t="shared" si="3"/>
        <v>0</v>
      </c>
      <c r="H475" s="14"/>
      <c r="I475" s="6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>
      <c r="A476" s="47"/>
      <c r="B476" s="52"/>
      <c r="C476" s="52"/>
      <c r="D476" s="49"/>
      <c r="E476" s="60"/>
      <c r="F476" s="49">
        <f t="shared" si="2"/>
        <v>0</v>
      </c>
      <c r="G476" s="61">
        <f t="shared" si="3"/>
        <v>0</v>
      </c>
      <c r="H476" s="14"/>
      <c r="I476" s="6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>
      <c r="A477" s="47"/>
      <c r="B477" s="52"/>
      <c r="C477" s="52"/>
      <c r="D477" s="49"/>
      <c r="E477" s="60"/>
      <c r="F477" s="49">
        <f t="shared" si="2"/>
        <v>0</v>
      </c>
      <c r="G477" s="61">
        <f t="shared" si="3"/>
        <v>0</v>
      </c>
      <c r="H477" s="14"/>
      <c r="I477" s="6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>
      <c r="A478" s="47"/>
      <c r="B478" s="52"/>
      <c r="C478" s="52"/>
      <c r="D478" s="49"/>
      <c r="E478" s="60"/>
      <c r="F478" s="49">
        <f t="shared" si="2"/>
        <v>0</v>
      </c>
      <c r="G478" s="61">
        <f t="shared" si="3"/>
        <v>0</v>
      </c>
      <c r="H478" s="14"/>
      <c r="I478" s="6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>
      <c r="A479" s="47"/>
      <c r="B479" s="52"/>
      <c r="C479" s="52"/>
      <c r="D479" s="49"/>
      <c r="E479" s="60"/>
      <c r="F479" s="49">
        <f t="shared" si="2"/>
        <v>0</v>
      </c>
      <c r="G479" s="61">
        <f t="shared" si="3"/>
        <v>0</v>
      </c>
      <c r="H479" s="14"/>
      <c r="I479" s="6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>
      <c r="A480" s="47"/>
      <c r="B480" s="52"/>
      <c r="C480" s="52"/>
      <c r="D480" s="49"/>
      <c r="E480" s="60"/>
      <c r="F480" s="49">
        <f t="shared" si="2"/>
        <v>0</v>
      </c>
      <c r="G480" s="61">
        <f t="shared" si="3"/>
        <v>0</v>
      </c>
      <c r="H480" s="14"/>
      <c r="I480" s="6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>
      <c r="A481" s="47"/>
      <c r="B481" s="52"/>
      <c r="C481" s="52"/>
      <c r="D481" s="49"/>
      <c r="E481" s="60"/>
      <c r="F481" s="49">
        <f t="shared" si="2"/>
        <v>0</v>
      </c>
      <c r="G481" s="61">
        <f t="shared" si="3"/>
        <v>0</v>
      </c>
      <c r="H481" s="14"/>
      <c r="I481" s="6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>
      <c r="A482" s="47"/>
      <c r="B482" s="52"/>
      <c r="C482" s="52"/>
      <c r="D482" s="49"/>
      <c r="E482" s="60"/>
      <c r="F482" s="49">
        <f t="shared" si="2"/>
        <v>0</v>
      </c>
      <c r="G482" s="61">
        <f t="shared" si="3"/>
        <v>0</v>
      </c>
      <c r="H482" s="14"/>
      <c r="I482" s="6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>
      <c r="A483" s="47"/>
      <c r="B483" s="52"/>
      <c r="C483" s="52"/>
      <c r="D483" s="49"/>
      <c r="E483" s="60"/>
      <c r="F483" s="49">
        <f t="shared" si="2"/>
        <v>0</v>
      </c>
      <c r="G483" s="61">
        <f t="shared" si="3"/>
        <v>0</v>
      </c>
      <c r="H483" s="14"/>
      <c r="I483" s="6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>
      <c r="A484" s="47"/>
      <c r="B484" s="52"/>
      <c r="C484" s="52"/>
      <c r="D484" s="49"/>
      <c r="E484" s="60"/>
      <c r="F484" s="49">
        <f t="shared" si="2"/>
        <v>0</v>
      </c>
      <c r="G484" s="61">
        <f t="shared" si="3"/>
        <v>0</v>
      </c>
      <c r="H484" s="14"/>
      <c r="I484" s="6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>
      <c r="A485" s="47"/>
      <c r="B485" s="52"/>
      <c r="C485" s="52"/>
      <c r="D485" s="49"/>
      <c r="E485" s="60"/>
      <c r="F485" s="49">
        <f t="shared" si="2"/>
        <v>0</v>
      </c>
      <c r="G485" s="61">
        <f t="shared" si="3"/>
        <v>0</v>
      </c>
      <c r="H485" s="14"/>
      <c r="I485" s="6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>
      <c r="A486" s="47"/>
      <c r="B486" s="52"/>
      <c r="C486" s="52"/>
      <c r="D486" s="49"/>
      <c r="E486" s="60"/>
      <c r="F486" s="49">
        <f t="shared" si="2"/>
        <v>0</v>
      </c>
      <c r="G486" s="61">
        <f t="shared" si="3"/>
        <v>0</v>
      </c>
      <c r="H486" s="14"/>
      <c r="I486" s="6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>
      <c r="A487" s="47"/>
      <c r="B487" s="52"/>
      <c r="C487" s="52"/>
      <c r="D487" s="49"/>
      <c r="E487" s="60"/>
      <c r="F487" s="49">
        <f t="shared" si="2"/>
        <v>0</v>
      </c>
      <c r="G487" s="61">
        <f t="shared" si="3"/>
        <v>0</v>
      </c>
      <c r="H487" s="14"/>
      <c r="I487" s="6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>
      <c r="A488" s="47"/>
      <c r="B488" s="52"/>
      <c r="C488" s="52"/>
      <c r="D488" s="49"/>
      <c r="E488" s="60"/>
      <c r="F488" s="49">
        <f t="shared" si="2"/>
        <v>0</v>
      </c>
      <c r="G488" s="61">
        <f t="shared" si="3"/>
        <v>0</v>
      </c>
      <c r="H488" s="14"/>
      <c r="I488" s="6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>
      <c r="A489" s="47"/>
      <c r="B489" s="52"/>
      <c r="C489" s="52"/>
      <c r="D489" s="49"/>
      <c r="E489" s="60"/>
      <c r="F489" s="49">
        <f t="shared" si="2"/>
        <v>0</v>
      </c>
      <c r="G489" s="61">
        <f t="shared" si="3"/>
        <v>0</v>
      </c>
      <c r="H489" s="14"/>
      <c r="I489" s="6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>
      <c r="A490" s="47"/>
      <c r="B490" s="52"/>
      <c r="C490" s="52"/>
      <c r="D490" s="49"/>
      <c r="E490" s="60"/>
      <c r="F490" s="49">
        <f t="shared" si="2"/>
        <v>0</v>
      </c>
      <c r="G490" s="61">
        <f t="shared" si="3"/>
        <v>0</v>
      </c>
      <c r="H490" s="14"/>
      <c r="I490" s="6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>
      <c r="A491" s="47"/>
      <c r="B491" s="52"/>
      <c r="C491" s="52"/>
      <c r="D491" s="49"/>
      <c r="E491" s="60"/>
      <c r="F491" s="49">
        <f t="shared" si="2"/>
        <v>0</v>
      </c>
      <c r="G491" s="61">
        <f t="shared" si="3"/>
        <v>0</v>
      </c>
      <c r="H491" s="14"/>
      <c r="I491" s="6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>
      <c r="A492" s="47"/>
      <c r="B492" s="52"/>
      <c r="C492" s="52"/>
      <c r="D492" s="49"/>
      <c r="E492" s="60"/>
      <c r="F492" s="49">
        <f t="shared" si="2"/>
        <v>0</v>
      </c>
      <c r="G492" s="61">
        <f t="shared" si="3"/>
        <v>0</v>
      </c>
      <c r="H492" s="14"/>
      <c r="I492" s="6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>
      <c r="A493" s="47"/>
      <c r="B493" s="52"/>
      <c r="C493" s="52"/>
      <c r="D493" s="49"/>
      <c r="E493" s="60"/>
      <c r="F493" s="49">
        <f t="shared" si="2"/>
        <v>0</v>
      </c>
      <c r="G493" s="61">
        <f t="shared" si="3"/>
        <v>0</v>
      </c>
      <c r="H493" s="14"/>
      <c r="I493" s="6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>
      <c r="A494" s="47"/>
      <c r="B494" s="52"/>
      <c r="C494" s="52"/>
      <c r="D494" s="49"/>
      <c r="E494" s="60"/>
      <c r="F494" s="49">
        <f t="shared" si="2"/>
        <v>0</v>
      </c>
      <c r="G494" s="61">
        <f t="shared" si="3"/>
        <v>0</v>
      </c>
      <c r="H494" s="14"/>
      <c r="I494" s="6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>
      <c r="A495" s="47"/>
      <c r="B495" s="52"/>
      <c r="C495" s="52"/>
      <c r="D495" s="49"/>
      <c r="E495" s="60"/>
      <c r="F495" s="49">
        <f t="shared" si="2"/>
        <v>0</v>
      </c>
      <c r="G495" s="61">
        <f t="shared" si="3"/>
        <v>0</v>
      </c>
      <c r="H495" s="14"/>
      <c r="I495" s="6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>
      <c r="A496" s="47"/>
      <c r="B496" s="52"/>
      <c r="C496" s="52"/>
      <c r="D496" s="49"/>
      <c r="E496" s="60"/>
      <c r="F496" s="49">
        <f t="shared" si="2"/>
        <v>0</v>
      </c>
      <c r="G496" s="61">
        <f t="shared" si="3"/>
        <v>0</v>
      </c>
      <c r="H496" s="14"/>
      <c r="I496" s="6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>
      <c r="A497" s="47"/>
      <c r="B497" s="52"/>
      <c r="C497" s="52"/>
      <c r="D497" s="49"/>
      <c r="E497" s="60"/>
      <c r="F497" s="49">
        <f t="shared" si="2"/>
        <v>0</v>
      </c>
      <c r="G497" s="61">
        <f t="shared" si="3"/>
        <v>0</v>
      </c>
      <c r="H497" s="14"/>
      <c r="I497" s="6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>
      <c r="A498" s="47"/>
      <c r="B498" s="52"/>
      <c r="C498" s="52"/>
      <c r="D498" s="49"/>
      <c r="E498" s="60"/>
      <c r="F498" s="49">
        <f t="shared" si="2"/>
        <v>0</v>
      </c>
      <c r="G498" s="61">
        <f t="shared" si="3"/>
        <v>0</v>
      </c>
      <c r="H498" s="14"/>
      <c r="I498" s="6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>
      <c r="A499" s="47"/>
      <c r="B499" s="52"/>
      <c r="C499" s="52"/>
      <c r="D499" s="49"/>
      <c r="E499" s="60"/>
      <c r="F499" s="49">
        <f t="shared" si="2"/>
        <v>0</v>
      </c>
      <c r="G499" s="61">
        <f t="shared" si="3"/>
        <v>0</v>
      </c>
      <c r="H499" s="14"/>
      <c r="I499" s="6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>
      <c r="A500" s="47"/>
      <c r="B500" s="52"/>
      <c r="C500" s="52"/>
      <c r="D500" s="49"/>
      <c r="E500" s="60"/>
      <c r="F500" s="49">
        <f t="shared" si="2"/>
        <v>0</v>
      </c>
      <c r="G500" s="61">
        <f t="shared" si="3"/>
        <v>0</v>
      </c>
      <c r="H500" s="14"/>
      <c r="I500" s="6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>
      <c r="A501" s="47"/>
      <c r="B501" s="52"/>
      <c r="C501" s="52"/>
      <c r="D501" s="49"/>
      <c r="E501" s="60"/>
      <c r="F501" s="49">
        <f t="shared" si="2"/>
        <v>0</v>
      </c>
      <c r="G501" s="61">
        <f t="shared" si="3"/>
        <v>0</v>
      </c>
      <c r="H501" s="14"/>
      <c r="I501" s="6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>
      <c r="A502" s="47"/>
      <c r="B502" s="52"/>
      <c r="C502" s="52"/>
      <c r="D502" s="49"/>
      <c r="E502" s="60"/>
      <c r="F502" s="49">
        <f t="shared" si="2"/>
        <v>0</v>
      </c>
      <c r="G502" s="61">
        <f t="shared" si="3"/>
        <v>0</v>
      </c>
      <c r="H502" s="14"/>
      <c r="I502" s="6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>
      <c r="A503" s="47"/>
      <c r="B503" s="52"/>
      <c r="C503" s="52"/>
      <c r="D503" s="49"/>
      <c r="E503" s="60"/>
      <c r="F503" s="49">
        <f t="shared" si="2"/>
        <v>0</v>
      </c>
      <c r="G503" s="61">
        <f t="shared" si="3"/>
        <v>0</v>
      </c>
      <c r="H503" s="14"/>
      <c r="I503" s="6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>
      <c r="A504" s="47"/>
      <c r="B504" s="52"/>
      <c r="C504" s="52"/>
      <c r="D504" s="49"/>
      <c r="E504" s="60"/>
      <c r="F504" s="49">
        <f t="shared" si="2"/>
        <v>0</v>
      </c>
      <c r="G504" s="61">
        <f t="shared" si="3"/>
        <v>0</v>
      </c>
      <c r="H504" s="14"/>
      <c r="I504" s="6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>
      <c r="A505" s="47"/>
      <c r="B505" s="52"/>
      <c r="C505" s="52"/>
      <c r="D505" s="49"/>
      <c r="E505" s="60"/>
      <c r="F505" s="49">
        <f t="shared" si="2"/>
        <v>0</v>
      </c>
      <c r="G505" s="61">
        <f t="shared" si="3"/>
        <v>0</v>
      </c>
      <c r="H505" s="14"/>
      <c r="I505" s="6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>
      <c r="A506" s="47"/>
      <c r="B506" s="52"/>
      <c r="C506" s="52"/>
      <c r="D506" s="49"/>
      <c r="E506" s="60"/>
      <c r="F506" s="49">
        <f t="shared" si="2"/>
        <v>0</v>
      </c>
      <c r="G506" s="61">
        <f t="shared" si="3"/>
        <v>0</v>
      </c>
      <c r="H506" s="14"/>
      <c r="I506" s="6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>
      <c r="A507" s="47"/>
      <c r="B507" s="52"/>
      <c r="C507" s="52"/>
      <c r="D507" s="49"/>
      <c r="E507" s="60"/>
      <c r="F507" s="49">
        <f t="shared" si="2"/>
        <v>0</v>
      </c>
      <c r="G507" s="61">
        <f t="shared" si="3"/>
        <v>0</v>
      </c>
      <c r="H507" s="14"/>
      <c r="I507" s="6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>
      <c r="A508" s="47"/>
      <c r="B508" s="52"/>
      <c r="C508" s="52"/>
      <c r="D508" s="49"/>
      <c r="E508" s="60"/>
      <c r="F508" s="49">
        <f t="shared" si="2"/>
        <v>0</v>
      </c>
      <c r="G508" s="61">
        <f t="shared" si="3"/>
        <v>0</v>
      </c>
      <c r="H508" s="14"/>
      <c r="I508" s="6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>
      <c r="A509" s="47"/>
      <c r="B509" s="52"/>
      <c r="C509" s="52"/>
      <c r="D509" s="49"/>
      <c r="E509" s="60"/>
      <c r="F509" s="49">
        <f t="shared" si="2"/>
        <v>0</v>
      </c>
      <c r="G509" s="61">
        <f t="shared" si="3"/>
        <v>0</v>
      </c>
      <c r="H509" s="14"/>
      <c r="I509" s="6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>
      <c r="A510" s="47"/>
      <c r="B510" s="52"/>
      <c r="C510" s="52"/>
      <c r="D510" s="49"/>
      <c r="E510" s="60"/>
      <c r="F510" s="49">
        <f t="shared" si="2"/>
        <v>0</v>
      </c>
      <c r="G510" s="61">
        <f t="shared" si="3"/>
        <v>0</v>
      </c>
      <c r="H510" s="14"/>
      <c r="I510" s="6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>
      <c r="A511" s="47"/>
      <c r="B511" s="52"/>
      <c r="C511" s="52"/>
      <c r="D511" s="49"/>
      <c r="E511" s="60"/>
      <c r="F511" s="49">
        <f t="shared" si="2"/>
        <v>0</v>
      </c>
      <c r="G511" s="61">
        <f t="shared" si="3"/>
        <v>0</v>
      </c>
      <c r="H511" s="14"/>
      <c r="I511" s="6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>
      <c r="A512" s="47"/>
      <c r="B512" s="52"/>
      <c r="C512" s="52"/>
      <c r="D512" s="49"/>
      <c r="E512" s="60"/>
      <c r="F512" s="49">
        <f t="shared" si="2"/>
        <v>0</v>
      </c>
      <c r="G512" s="61">
        <f t="shared" si="3"/>
        <v>0</v>
      </c>
      <c r="H512" s="14"/>
      <c r="I512" s="6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>
      <c r="A513" s="47"/>
      <c r="B513" s="52"/>
      <c r="C513" s="52"/>
      <c r="D513" s="49"/>
      <c r="E513" s="60"/>
      <c r="F513" s="49">
        <f t="shared" si="2"/>
        <v>0</v>
      </c>
      <c r="G513" s="61">
        <f t="shared" si="3"/>
        <v>0</v>
      </c>
      <c r="H513" s="14"/>
      <c r="I513" s="6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>
      <c r="A514" s="47"/>
      <c r="B514" s="52"/>
      <c r="C514" s="52"/>
      <c r="D514" s="49"/>
      <c r="E514" s="60"/>
      <c r="F514" s="49">
        <f t="shared" si="2"/>
        <v>0</v>
      </c>
      <c r="G514" s="61">
        <f t="shared" si="3"/>
        <v>0</v>
      </c>
      <c r="H514" s="14"/>
      <c r="I514" s="6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>
      <c r="A515" s="47"/>
      <c r="B515" s="52"/>
      <c r="C515" s="52"/>
      <c r="D515" s="49"/>
      <c r="E515" s="60"/>
      <c r="F515" s="49">
        <f t="shared" si="2"/>
        <v>0</v>
      </c>
      <c r="G515" s="61">
        <f t="shared" si="3"/>
        <v>0</v>
      </c>
      <c r="H515" s="14"/>
      <c r="I515" s="6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>
      <c r="A516" s="47"/>
      <c r="B516" s="52"/>
      <c r="C516" s="52"/>
      <c r="D516" s="49"/>
      <c r="E516" s="60"/>
      <c r="F516" s="49">
        <f t="shared" si="2"/>
        <v>0</v>
      </c>
      <c r="G516" s="61">
        <f t="shared" si="3"/>
        <v>0</v>
      </c>
      <c r="H516" s="14"/>
      <c r="I516" s="6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>
      <c r="A517" s="47"/>
      <c r="B517" s="52"/>
      <c r="C517" s="52"/>
      <c r="D517" s="49"/>
      <c r="E517" s="60"/>
      <c r="F517" s="49">
        <f t="shared" si="2"/>
        <v>0</v>
      </c>
      <c r="G517" s="61">
        <f t="shared" si="3"/>
        <v>0</v>
      </c>
      <c r="H517" s="14"/>
      <c r="I517" s="6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>
      <c r="A518" s="47"/>
      <c r="B518" s="52"/>
      <c r="C518" s="52"/>
      <c r="D518" s="49"/>
      <c r="E518" s="60"/>
      <c r="F518" s="49">
        <f t="shared" ref="F518:F772" si="4">D518*0.15</f>
        <v>0</v>
      </c>
      <c r="G518" s="61">
        <f t="shared" ref="G518:G772" si="5">D518*0.85</f>
        <v>0</v>
      </c>
      <c r="H518" s="14"/>
      <c r="I518" s="6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>
      <c r="A519" s="47"/>
      <c r="B519" s="52"/>
      <c r="C519" s="52"/>
      <c r="D519" s="49"/>
      <c r="E519" s="60"/>
      <c r="F519" s="49">
        <f t="shared" si="4"/>
        <v>0</v>
      </c>
      <c r="G519" s="61">
        <f t="shared" si="5"/>
        <v>0</v>
      </c>
      <c r="H519" s="14"/>
      <c r="I519" s="6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>
      <c r="A520" s="47"/>
      <c r="B520" s="52"/>
      <c r="C520" s="52"/>
      <c r="D520" s="49"/>
      <c r="E520" s="60"/>
      <c r="F520" s="49">
        <f t="shared" si="4"/>
        <v>0</v>
      </c>
      <c r="G520" s="61">
        <f t="shared" si="5"/>
        <v>0</v>
      </c>
      <c r="H520" s="14"/>
      <c r="I520" s="6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>
      <c r="A521" s="47"/>
      <c r="B521" s="52"/>
      <c r="C521" s="52"/>
      <c r="D521" s="49"/>
      <c r="E521" s="60"/>
      <c r="F521" s="49">
        <f t="shared" si="4"/>
        <v>0</v>
      </c>
      <c r="G521" s="61">
        <f t="shared" si="5"/>
        <v>0</v>
      </c>
      <c r="H521" s="14"/>
      <c r="I521" s="6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>
      <c r="A522" s="47"/>
      <c r="B522" s="52"/>
      <c r="C522" s="52"/>
      <c r="D522" s="49"/>
      <c r="E522" s="60"/>
      <c r="F522" s="49">
        <f t="shared" si="4"/>
        <v>0</v>
      </c>
      <c r="G522" s="61">
        <f t="shared" si="5"/>
        <v>0</v>
      </c>
      <c r="H522" s="14"/>
      <c r="I522" s="6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>
      <c r="A523" s="47"/>
      <c r="B523" s="52"/>
      <c r="C523" s="52"/>
      <c r="D523" s="49"/>
      <c r="E523" s="60"/>
      <c r="F523" s="49">
        <f t="shared" si="4"/>
        <v>0</v>
      </c>
      <c r="G523" s="61">
        <f t="shared" si="5"/>
        <v>0</v>
      </c>
      <c r="H523" s="14"/>
      <c r="I523" s="6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>
      <c r="A524" s="47"/>
      <c r="B524" s="52"/>
      <c r="C524" s="52"/>
      <c r="D524" s="49"/>
      <c r="E524" s="60"/>
      <c r="F524" s="49">
        <f t="shared" si="4"/>
        <v>0</v>
      </c>
      <c r="G524" s="61">
        <f t="shared" si="5"/>
        <v>0</v>
      </c>
      <c r="H524" s="14"/>
      <c r="I524" s="6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>
      <c r="A525" s="47"/>
      <c r="B525" s="52"/>
      <c r="C525" s="52"/>
      <c r="D525" s="49"/>
      <c r="E525" s="60"/>
      <c r="F525" s="49">
        <f t="shared" si="4"/>
        <v>0</v>
      </c>
      <c r="G525" s="61">
        <f t="shared" si="5"/>
        <v>0</v>
      </c>
      <c r="H525" s="14"/>
      <c r="I525" s="6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>
      <c r="A526" s="47"/>
      <c r="B526" s="52"/>
      <c r="C526" s="52"/>
      <c r="D526" s="49"/>
      <c r="E526" s="60"/>
      <c r="F526" s="49">
        <f t="shared" si="4"/>
        <v>0</v>
      </c>
      <c r="G526" s="61">
        <f t="shared" si="5"/>
        <v>0</v>
      </c>
      <c r="H526" s="14"/>
      <c r="I526" s="6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>
      <c r="A527" s="47"/>
      <c r="B527" s="52"/>
      <c r="C527" s="52"/>
      <c r="D527" s="49"/>
      <c r="E527" s="60"/>
      <c r="F527" s="49">
        <f t="shared" si="4"/>
        <v>0</v>
      </c>
      <c r="G527" s="61">
        <f t="shared" si="5"/>
        <v>0</v>
      </c>
      <c r="H527" s="14"/>
      <c r="I527" s="6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>
      <c r="A528" s="47"/>
      <c r="B528" s="52"/>
      <c r="C528" s="52"/>
      <c r="D528" s="49"/>
      <c r="E528" s="60"/>
      <c r="F528" s="49">
        <f t="shared" si="4"/>
        <v>0</v>
      </c>
      <c r="G528" s="61">
        <f t="shared" si="5"/>
        <v>0</v>
      </c>
      <c r="H528" s="14"/>
      <c r="I528" s="6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>
      <c r="A529" s="47"/>
      <c r="B529" s="52"/>
      <c r="C529" s="52"/>
      <c r="D529" s="49"/>
      <c r="E529" s="60"/>
      <c r="F529" s="49">
        <f t="shared" si="4"/>
        <v>0</v>
      </c>
      <c r="G529" s="61">
        <f t="shared" si="5"/>
        <v>0</v>
      </c>
      <c r="H529" s="14"/>
      <c r="I529" s="6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>
      <c r="A530" s="47"/>
      <c r="B530" s="52"/>
      <c r="C530" s="52"/>
      <c r="D530" s="49"/>
      <c r="E530" s="60"/>
      <c r="F530" s="49">
        <f t="shared" si="4"/>
        <v>0</v>
      </c>
      <c r="G530" s="61">
        <f t="shared" si="5"/>
        <v>0</v>
      </c>
      <c r="H530" s="14"/>
      <c r="I530" s="6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>
      <c r="A531" s="47"/>
      <c r="B531" s="52"/>
      <c r="C531" s="52"/>
      <c r="D531" s="49"/>
      <c r="E531" s="60"/>
      <c r="F531" s="49">
        <f t="shared" si="4"/>
        <v>0</v>
      </c>
      <c r="G531" s="61">
        <f t="shared" si="5"/>
        <v>0</v>
      </c>
      <c r="H531" s="14"/>
      <c r="I531" s="6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>
      <c r="A532" s="47"/>
      <c r="B532" s="52"/>
      <c r="C532" s="52"/>
      <c r="D532" s="49"/>
      <c r="E532" s="60"/>
      <c r="F532" s="49">
        <f t="shared" si="4"/>
        <v>0</v>
      </c>
      <c r="G532" s="61">
        <f t="shared" si="5"/>
        <v>0</v>
      </c>
      <c r="H532" s="14"/>
      <c r="I532" s="6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>
      <c r="A533" s="47"/>
      <c r="B533" s="52"/>
      <c r="C533" s="52"/>
      <c r="D533" s="49"/>
      <c r="E533" s="60"/>
      <c r="F533" s="49">
        <f t="shared" si="4"/>
        <v>0</v>
      </c>
      <c r="G533" s="61">
        <f t="shared" si="5"/>
        <v>0</v>
      </c>
      <c r="H533" s="14"/>
      <c r="I533" s="6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>
      <c r="A534" s="47"/>
      <c r="B534" s="52"/>
      <c r="C534" s="52"/>
      <c r="D534" s="49"/>
      <c r="E534" s="60"/>
      <c r="F534" s="49">
        <f t="shared" si="4"/>
        <v>0</v>
      </c>
      <c r="G534" s="61">
        <f t="shared" si="5"/>
        <v>0</v>
      </c>
      <c r="H534" s="14"/>
      <c r="I534" s="6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>
      <c r="A535" s="47"/>
      <c r="B535" s="52"/>
      <c r="C535" s="52"/>
      <c r="D535" s="49"/>
      <c r="E535" s="60"/>
      <c r="F535" s="49">
        <f t="shared" si="4"/>
        <v>0</v>
      </c>
      <c r="G535" s="61">
        <f t="shared" si="5"/>
        <v>0</v>
      </c>
      <c r="H535" s="14"/>
      <c r="I535" s="6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>
      <c r="A536" s="47"/>
      <c r="B536" s="52"/>
      <c r="C536" s="52"/>
      <c r="D536" s="49"/>
      <c r="E536" s="60"/>
      <c r="F536" s="49">
        <f t="shared" si="4"/>
        <v>0</v>
      </c>
      <c r="G536" s="61">
        <f t="shared" si="5"/>
        <v>0</v>
      </c>
      <c r="H536" s="14"/>
      <c r="I536" s="6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>
      <c r="A537" s="47"/>
      <c r="B537" s="52"/>
      <c r="C537" s="52"/>
      <c r="D537" s="49"/>
      <c r="E537" s="60"/>
      <c r="F537" s="49">
        <f t="shared" si="4"/>
        <v>0</v>
      </c>
      <c r="G537" s="61">
        <f t="shared" si="5"/>
        <v>0</v>
      </c>
      <c r="H537" s="14"/>
      <c r="I537" s="6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>
      <c r="A538" s="47"/>
      <c r="B538" s="52"/>
      <c r="C538" s="52"/>
      <c r="D538" s="49"/>
      <c r="E538" s="60"/>
      <c r="F538" s="49">
        <f t="shared" si="4"/>
        <v>0</v>
      </c>
      <c r="G538" s="61">
        <f t="shared" si="5"/>
        <v>0</v>
      </c>
      <c r="H538" s="14"/>
      <c r="I538" s="6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>
      <c r="A539" s="47"/>
      <c r="B539" s="52"/>
      <c r="C539" s="52"/>
      <c r="D539" s="49"/>
      <c r="E539" s="60"/>
      <c r="F539" s="49">
        <f t="shared" si="4"/>
        <v>0</v>
      </c>
      <c r="G539" s="61">
        <f t="shared" si="5"/>
        <v>0</v>
      </c>
      <c r="H539" s="14"/>
      <c r="I539" s="6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>
      <c r="A540" s="47"/>
      <c r="B540" s="52"/>
      <c r="C540" s="52"/>
      <c r="D540" s="49"/>
      <c r="E540" s="60"/>
      <c r="F540" s="49">
        <f t="shared" si="4"/>
        <v>0</v>
      </c>
      <c r="G540" s="61">
        <f t="shared" si="5"/>
        <v>0</v>
      </c>
      <c r="H540" s="14"/>
      <c r="I540" s="6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>
      <c r="A541" s="47"/>
      <c r="B541" s="52"/>
      <c r="C541" s="52"/>
      <c r="D541" s="49"/>
      <c r="E541" s="60"/>
      <c r="F541" s="49">
        <f t="shared" si="4"/>
        <v>0</v>
      </c>
      <c r="G541" s="61">
        <f t="shared" si="5"/>
        <v>0</v>
      </c>
      <c r="H541" s="14"/>
      <c r="I541" s="6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>
      <c r="A542" s="47"/>
      <c r="B542" s="52"/>
      <c r="C542" s="52"/>
      <c r="D542" s="49"/>
      <c r="E542" s="60"/>
      <c r="F542" s="49">
        <f t="shared" si="4"/>
        <v>0</v>
      </c>
      <c r="G542" s="61">
        <f t="shared" si="5"/>
        <v>0</v>
      </c>
      <c r="H542" s="14"/>
      <c r="I542" s="6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>
      <c r="A543" s="47"/>
      <c r="B543" s="52"/>
      <c r="C543" s="52"/>
      <c r="D543" s="49"/>
      <c r="E543" s="60"/>
      <c r="F543" s="49">
        <f t="shared" si="4"/>
        <v>0</v>
      </c>
      <c r="G543" s="61">
        <f t="shared" si="5"/>
        <v>0</v>
      </c>
      <c r="H543" s="14"/>
      <c r="I543" s="6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>
      <c r="A544" s="47"/>
      <c r="B544" s="52"/>
      <c r="C544" s="52"/>
      <c r="D544" s="49"/>
      <c r="E544" s="60"/>
      <c r="F544" s="49">
        <f t="shared" si="4"/>
        <v>0</v>
      </c>
      <c r="G544" s="61">
        <f t="shared" si="5"/>
        <v>0</v>
      </c>
      <c r="H544" s="14"/>
      <c r="I544" s="6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>
      <c r="A545" s="47"/>
      <c r="B545" s="52"/>
      <c r="C545" s="52"/>
      <c r="D545" s="49"/>
      <c r="E545" s="60"/>
      <c r="F545" s="49">
        <f t="shared" si="4"/>
        <v>0</v>
      </c>
      <c r="G545" s="61">
        <f t="shared" si="5"/>
        <v>0</v>
      </c>
      <c r="H545" s="14"/>
      <c r="I545" s="6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>
      <c r="A546" s="47"/>
      <c r="B546" s="52"/>
      <c r="C546" s="52"/>
      <c r="D546" s="49"/>
      <c r="E546" s="60"/>
      <c r="F546" s="49">
        <f t="shared" si="4"/>
        <v>0</v>
      </c>
      <c r="G546" s="61">
        <f t="shared" si="5"/>
        <v>0</v>
      </c>
      <c r="H546" s="14"/>
      <c r="I546" s="6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>
      <c r="A547" s="47"/>
      <c r="B547" s="52"/>
      <c r="C547" s="52"/>
      <c r="D547" s="49"/>
      <c r="E547" s="60"/>
      <c r="F547" s="49">
        <f t="shared" si="4"/>
        <v>0</v>
      </c>
      <c r="G547" s="61">
        <f t="shared" si="5"/>
        <v>0</v>
      </c>
      <c r="H547" s="14"/>
      <c r="I547" s="6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>
      <c r="A548" s="47"/>
      <c r="B548" s="52"/>
      <c r="C548" s="52"/>
      <c r="D548" s="49"/>
      <c r="E548" s="60"/>
      <c r="F548" s="49">
        <f t="shared" si="4"/>
        <v>0</v>
      </c>
      <c r="G548" s="61">
        <f t="shared" si="5"/>
        <v>0</v>
      </c>
      <c r="H548" s="14"/>
      <c r="I548" s="6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>
      <c r="A549" s="47"/>
      <c r="B549" s="52"/>
      <c r="C549" s="52"/>
      <c r="D549" s="49"/>
      <c r="E549" s="60"/>
      <c r="F549" s="49">
        <f t="shared" si="4"/>
        <v>0</v>
      </c>
      <c r="G549" s="61">
        <f t="shared" si="5"/>
        <v>0</v>
      </c>
      <c r="H549" s="14"/>
      <c r="I549" s="6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>
      <c r="A550" s="47"/>
      <c r="B550" s="52"/>
      <c r="C550" s="52"/>
      <c r="D550" s="49"/>
      <c r="E550" s="60"/>
      <c r="F550" s="49">
        <f t="shared" si="4"/>
        <v>0</v>
      </c>
      <c r="G550" s="61">
        <f t="shared" si="5"/>
        <v>0</v>
      </c>
      <c r="H550" s="14"/>
      <c r="I550" s="6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>
      <c r="A551" s="47"/>
      <c r="B551" s="52"/>
      <c r="C551" s="52"/>
      <c r="D551" s="49"/>
      <c r="E551" s="60"/>
      <c r="F551" s="49">
        <f t="shared" si="4"/>
        <v>0</v>
      </c>
      <c r="G551" s="61">
        <f t="shared" si="5"/>
        <v>0</v>
      </c>
      <c r="H551" s="14"/>
      <c r="I551" s="6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>
      <c r="A552" s="47"/>
      <c r="B552" s="52"/>
      <c r="C552" s="52"/>
      <c r="D552" s="49"/>
      <c r="E552" s="60"/>
      <c r="F552" s="49">
        <f t="shared" si="4"/>
        <v>0</v>
      </c>
      <c r="G552" s="61">
        <f t="shared" si="5"/>
        <v>0</v>
      </c>
      <c r="H552" s="14"/>
      <c r="I552" s="6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>
      <c r="A553" s="47"/>
      <c r="B553" s="52"/>
      <c r="C553" s="52"/>
      <c r="D553" s="49"/>
      <c r="E553" s="60"/>
      <c r="F553" s="49">
        <f t="shared" si="4"/>
        <v>0</v>
      </c>
      <c r="G553" s="61">
        <f t="shared" si="5"/>
        <v>0</v>
      </c>
      <c r="H553" s="14"/>
      <c r="I553" s="6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>
      <c r="A554" s="47"/>
      <c r="B554" s="52"/>
      <c r="C554" s="52"/>
      <c r="D554" s="49"/>
      <c r="E554" s="60"/>
      <c r="F554" s="49">
        <f t="shared" si="4"/>
        <v>0</v>
      </c>
      <c r="G554" s="61">
        <f t="shared" si="5"/>
        <v>0</v>
      </c>
      <c r="H554" s="14"/>
      <c r="I554" s="6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>
      <c r="A555" s="47"/>
      <c r="B555" s="52"/>
      <c r="C555" s="52"/>
      <c r="D555" s="49"/>
      <c r="E555" s="60"/>
      <c r="F555" s="49">
        <f t="shared" si="4"/>
        <v>0</v>
      </c>
      <c r="G555" s="61">
        <f t="shared" si="5"/>
        <v>0</v>
      </c>
      <c r="H555" s="14"/>
      <c r="I555" s="6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>
      <c r="A556" s="47"/>
      <c r="B556" s="52"/>
      <c r="C556" s="52"/>
      <c r="D556" s="49"/>
      <c r="E556" s="60"/>
      <c r="F556" s="49">
        <f t="shared" si="4"/>
        <v>0</v>
      </c>
      <c r="G556" s="61">
        <f t="shared" si="5"/>
        <v>0</v>
      </c>
      <c r="H556" s="14"/>
      <c r="I556" s="6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>
      <c r="A557" s="47"/>
      <c r="B557" s="52"/>
      <c r="C557" s="52"/>
      <c r="D557" s="49"/>
      <c r="E557" s="60"/>
      <c r="F557" s="49">
        <f t="shared" si="4"/>
        <v>0</v>
      </c>
      <c r="G557" s="61">
        <f t="shared" si="5"/>
        <v>0</v>
      </c>
      <c r="H557" s="14"/>
      <c r="I557" s="6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>
      <c r="A558" s="47"/>
      <c r="B558" s="52"/>
      <c r="C558" s="52"/>
      <c r="D558" s="49"/>
      <c r="E558" s="60"/>
      <c r="F558" s="49">
        <f t="shared" si="4"/>
        <v>0</v>
      </c>
      <c r="G558" s="61">
        <f t="shared" si="5"/>
        <v>0</v>
      </c>
      <c r="H558" s="14"/>
      <c r="I558" s="6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>
      <c r="A559" s="47"/>
      <c r="B559" s="52"/>
      <c r="C559" s="52"/>
      <c r="D559" s="49"/>
      <c r="E559" s="60"/>
      <c r="F559" s="49">
        <f t="shared" si="4"/>
        <v>0</v>
      </c>
      <c r="G559" s="61">
        <f t="shared" si="5"/>
        <v>0</v>
      </c>
      <c r="H559" s="14"/>
      <c r="I559" s="6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>
      <c r="A560" s="47"/>
      <c r="B560" s="52"/>
      <c r="C560" s="52"/>
      <c r="D560" s="49"/>
      <c r="E560" s="60"/>
      <c r="F560" s="49">
        <f t="shared" si="4"/>
        <v>0</v>
      </c>
      <c r="G560" s="61">
        <f t="shared" si="5"/>
        <v>0</v>
      </c>
      <c r="H560" s="14"/>
      <c r="I560" s="6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>
      <c r="A561" s="47"/>
      <c r="B561" s="52"/>
      <c r="C561" s="52"/>
      <c r="D561" s="49"/>
      <c r="E561" s="60"/>
      <c r="F561" s="49">
        <f t="shared" si="4"/>
        <v>0</v>
      </c>
      <c r="G561" s="61">
        <f t="shared" si="5"/>
        <v>0</v>
      </c>
      <c r="H561" s="14"/>
      <c r="I561" s="6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>
      <c r="A562" s="47"/>
      <c r="B562" s="52"/>
      <c r="C562" s="52"/>
      <c r="D562" s="49"/>
      <c r="E562" s="60"/>
      <c r="F562" s="49">
        <f t="shared" si="4"/>
        <v>0</v>
      </c>
      <c r="G562" s="61">
        <f t="shared" si="5"/>
        <v>0</v>
      </c>
      <c r="H562" s="14"/>
      <c r="I562" s="6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>
      <c r="A563" s="47"/>
      <c r="B563" s="52"/>
      <c r="C563" s="52"/>
      <c r="D563" s="49"/>
      <c r="E563" s="60"/>
      <c r="F563" s="49">
        <f t="shared" si="4"/>
        <v>0</v>
      </c>
      <c r="G563" s="61">
        <f t="shared" si="5"/>
        <v>0</v>
      </c>
      <c r="H563" s="14"/>
      <c r="I563" s="6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>
      <c r="A564" s="47"/>
      <c r="B564" s="52"/>
      <c r="C564" s="52"/>
      <c r="D564" s="49"/>
      <c r="E564" s="60"/>
      <c r="F564" s="49">
        <f t="shared" si="4"/>
        <v>0</v>
      </c>
      <c r="G564" s="61">
        <f t="shared" si="5"/>
        <v>0</v>
      </c>
      <c r="H564" s="14"/>
      <c r="I564" s="6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>
      <c r="A565" s="47"/>
      <c r="B565" s="52"/>
      <c r="C565" s="52"/>
      <c r="D565" s="49"/>
      <c r="E565" s="60"/>
      <c r="F565" s="49">
        <f t="shared" si="4"/>
        <v>0</v>
      </c>
      <c r="G565" s="61">
        <f t="shared" si="5"/>
        <v>0</v>
      </c>
      <c r="H565" s="14"/>
      <c r="I565" s="6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>
      <c r="A566" s="47"/>
      <c r="B566" s="52"/>
      <c r="C566" s="52"/>
      <c r="D566" s="49"/>
      <c r="E566" s="60"/>
      <c r="F566" s="49">
        <f t="shared" si="4"/>
        <v>0</v>
      </c>
      <c r="G566" s="61">
        <f t="shared" si="5"/>
        <v>0</v>
      </c>
      <c r="H566" s="14"/>
      <c r="I566" s="6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>
      <c r="A567" s="47"/>
      <c r="B567" s="52"/>
      <c r="C567" s="52"/>
      <c r="D567" s="49"/>
      <c r="E567" s="60"/>
      <c r="F567" s="49">
        <f t="shared" si="4"/>
        <v>0</v>
      </c>
      <c r="G567" s="61">
        <f t="shared" si="5"/>
        <v>0</v>
      </c>
      <c r="H567" s="14"/>
      <c r="I567" s="6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>
      <c r="A568" s="47"/>
      <c r="B568" s="52"/>
      <c r="C568" s="52"/>
      <c r="D568" s="49"/>
      <c r="E568" s="60"/>
      <c r="F568" s="49">
        <f t="shared" si="4"/>
        <v>0</v>
      </c>
      <c r="G568" s="61">
        <f t="shared" si="5"/>
        <v>0</v>
      </c>
      <c r="H568" s="14"/>
      <c r="I568" s="6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>
      <c r="A569" s="47"/>
      <c r="B569" s="52"/>
      <c r="C569" s="52"/>
      <c r="D569" s="49"/>
      <c r="E569" s="60"/>
      <c r="F569" s="49">
        <f t="shared" si="4"/>
        <v>0</v>
      </c>
      <c r="G569" s="61">
        <f t="shared" si="5"/>
        <v>0</v>
      </c>
      <c r="H569" s="14"/>
      <c r="I569" s="6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>
      <c r="A570" s="47"/>
      <c r="B570" s="52"/>
      <c r="C570" s="52"/>
      <c r="D570" s="49"/>
      <c r="E570" s="60"/>
      <c r="F570" s="49">
        <f t="shared" si="4"/>
        <v>0</v>
      </c>
      <c r="G570" s="61">
        <f t="shared" si="5"/>
        <v>0</v>
      </c>
      <c r="H570" s="14"/>
      <c r="I570" s="6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>
      <c r="A571" s="47"/>
      <c r="B571" s="52"/>
      <c r="C571" s="52"/>
      <c r="D571" s="49"/>
      <c r="E571" s="60"/>
      <c r="F571" s="49">
        <f t="shared" si="4"/>
        <v>0</v>
      </c>
      <c r="G571" s="61">
        <f t="shared" si="5"/>
        <v>0</v>
      </c>
      <c r="H571" s="14"/>
      <c r="I571" s="6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>
      <c r="A572" s="47"/>
      <c r="B572" s="52"/>
      <c r="C572" s="52"/>
      <c r="D572" s="49"/>
      <c r="E572" s="60"/>
      <c r="F572" s="49">
        <f t="shared" si="4"/>
        <v>0</v>
      </c>
      <c r="G572" s="61">
        <f t="shared" si="5"/>
        <v>0</v>
      </c>
      <c r="H572" s="14"/>
      <c r="I572" s="6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>
      <c r="A573" s="47"/>
      <c r="B573" s="52"/>
      <c r="C573" s="52"/>
      <c r="D573" s="49"/>
      <c r="E573" s="60"/>
      <c r="F573" s="49">
        <f t="shared" si="4"/>
        <v>0</v>
      </c>
      <c r="G573" s="61">
        <f t="shared" si="5"/>
        <v>0</v>
      </c>
      <c r="H573" s="14"/>
      <c r="I573" s="6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>
      <c r="A574" s="47"/>
      <c r="B574" s="52"/>
      <c r="C574" s="52"/>
      <c r="D574" s="49"/>
      <c r="E574" s="60"/>
      <c r="F574" s="49">
        <f t="shared" si="4"/>
        <v>0</v>
      </c>
      <c r="G574" s="61">
        <f t="shared" si="5"/>
        <v>0</v>
      </c>
      <c r="H574" s="14"/>
      <c r="I574" s="6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>
      <c r="A575" s="47"/>
      <c r="B575" s="52"/>
      <c r="C575" s="52"/>
      <c r="D575" s="49"/>
      <c r="E575" s="60"/>
      <c r="F575" s="49">
        <f t="shared" si="4"/>
        <v>0</v>
      </c>
      <c r="G575" s="61">
        <f t="shared" si="5"/>
        <v>0</v>
      </c>
      <c r="H575" s="14"/>
      <c r="I575" s="6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>
      <c r="A576" s="47"/>
      <c r="B576" s="52"/>
      <c r="C576" s="52"/>
      <c r="D576" s="49"/>
      <c r="E576" s="60"/>
      <c r="F576" s="49">
        <f t="shared" si="4"/>
        <v>0</v>
      </c>
      <c r="G576" s="61">
        <f t="shared" si="5"/>
        <v>0</v>
      </c>
      <c r="H576" s="14"/>
      <c r="I576" s="6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>
      <c r="A577" s="47"/>
      <c r="B577" s="52"/>
      <c r="C577" s="52"/>
      <c r="D577" s="49"/>
      <c r="E577" s="60"/>
      <c r="F577" s="49">
        <f t="shared" si="4"/>
        <v>0</v>
      </c>
      <c r="G577" s="61">
        <f t="shared" si="5"/>
        <v>0</v>
      </c>
      <c r="H577" s="14"/>
      <c r="I577" s="6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>
      <c r="A578" s="47"/>
      <c r="B578" s="52"/>
      <c r="C578" s="52"/>
      <c r="D578" s="49"/>
      <c r="E578" s="60"/>
      <c r="F578" s="49">
        <f t="shared" si="4"/>
        <v>0</v>
      </c>
      <c r="G578" s="61">
        <f t="shared" si="5"/>
        <v>0</v>
      </c>
      <c r="H578" s="14"/>
      <c r="I578" s="6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>
      <c r="A579" s="47"/>
      <c r="B579" s="52"/>
      <c r="C579" s="52"/>
      <c r="D579" s="49"/>
      <c r="E579" s="60"/>
      <c r="F579" s="49">
        <f t="shared" si="4"/>
        <v>0</v>
      </c>
      <c r="G579" s="61">
        <f t="shared" si="5"/>
        <v>0</v>
      </c>
      <c r="H579" s="14"/>
      <c r="I579" s="6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>
      <c r="A580" s="47"/>
      <c r="B580" s="52"/>
      <c r="C580" s="52"/>
      <c r="D580" s="49"/>
      <c r="E580" s="60"/>
      <c r="F580" s="49">
        <f t="shared" si="4"/>
        <v>0</v>
      </c>
      <c r="G580" s="61">
        <f t="shared" si="5"/>
        <v>0</v>
      </c>
      <c r="H580" s="14"/>
      <c r="I580" s="6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>
      <c r="A581" s="47"/>
      <c r="B581" s="52"/>
      <c r="C581" s="52"/>
      <c r="D581" s="49"/>
      <c r="E581" s="60"/>
      <c r="F581" s="49">
        <f t="shared" si="4"/>
        <v>0</v>
      </c>
      <c r="G581" s="61">
        <f t="shared" si="5"/>
        <v>0</v>
      </c>
      <c r="H581" s="14"/>
      <c r="I581" s="6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>
      <c r="A582" s="47"/>
      <c r="B582" s="52"/>
      <c r="C582" s="52"/>
      <c r="D582" s="49"/>
      <c r="E582" s="60"/>
      <c r="F582" s="49">
        <f t="shared" si="4"/>
        <v>0</v>
      </c>
      <c r="G582" s="61">
        <f t="shared" si="5"/>
        <v>0</v>
      </c>
      <c r="H582" s="14"/>
      <c r="I582" s="6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>
      <c r="A583" s="47"/>
      <c r="B583" s="52"/>
      <c r="C583" s="52"/>
      <c r="D583" s="49"/>
      <c r="E583" s="60"/>
      <c r="F583" s="49">
        <f t="shared" si="4"/>
        <v>0</v>
      </c>
      <c r="G583" s="61">
        <f t="shared" si="5"/>
        <v>0</v>
      </c>
      <c r="H583" s="14"/>
      <c r="I583" s="6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>
      <c r="A584" s="47"/>
      <c r="B584" s="52"/>
      <c r="C584" s="52"/>
      <c r="D584" s="49"/>
      <c r="E584" s="60"/>
      <c r="F584" s="49">
        <f t="shared" si="4"/>
        <v>0</v>
      </c>
      <c r="G584" s="61">
        <f t="shared" si="5"/>
        <v>0</v>
      </c>
      <c r="H584" s="14"/>
      <c r="I584" s="6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>
      <c r="A585" s="47"/>
      <c r="B585" s="52"/>
      <c r="C585" s="52"/>
      <c r="D585" s="49"/>
      <c r="E585" s="60"/>
      <c r="F585" s="49">
        <f t="shared" si="4"/>
        <v>0</v>
      </c>
      <c r="G585" s="61">
        <f t="shared" si="5"/>
        <v>0</v>
      </c>
      <c r="H585" s="14"/>
      <c r="I585" s="6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>
      <c r="A586" s="47"/>
      <c r="B586" s="52"/>
      <c r="C586" s="52"/>
      <c r="D586" s="49"/>
      <c r="E586" s="60"/>
      <c r="F586" s="49">
        <f t="shared" si="4"/>
        <v>0</v>
      </c>
      <c r="G586" s="61">
        <f t="shared" si="5"/>
        <v>0</v>
      </c>
      <c r="H586" s="14"/>
      <c r="I586" s="6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>
      <c r="A587" s="47"/>
      <c r="B587" s="52"/>
      <c r="C587" s="52"/>
      <c r="D587" s="49"/>
      <c r="E587" s="60"/>
      <c r="F587" s="49">
        <f t="shared" si="4"/>
        <v>0</v>
      </c>
      <c r="G587" s="61">
        <f t="shared" si="5"/>
        <v>0</v>
      </c>
      <c r="H587" s="14"/>
      <c r="I587" s="6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>
      <c r="A588" s="47"/>
      <c r="B588" s="52"/>
      <c r="C588" s="52"/>
      <c r="D588" s="49"/>
      <c r="E588" s="60"/>
      <c r="F588" s="49">
        <f t="shared" si="4"/>
        <v>0</v>
      </c>
      <c r="G588" s="61">
        <f t="shared" si="5"/>
        <v>0</v>
      </c>
      <c r="H588" s="14"/>
      <c r="I588" s="6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>
      <c r="A589" s="47"/>
      <c r="B589" s="52"/>
      <c r="C589" s="52"/>
      <c r="D589" s="49"/>
      <c r="E589" s="60"/>
      <c r="F589" s="49">
        <f t="shared" si="4"/>
        <v>0</v>
      </c>
      <c r="G589" s="61">
        <f t="shared" si="5"/>
        <v>0</v>
      </c>
      <c r="H589" s="14"/>
      <c r="I589" s="6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>
      <c r="A590" s="47"/>
      <c r="B590" s="52"/>
      <c r="C590" s="52"/>
      <c r="D590" s="49"/>
      <c r="E590" s="60"/>
      <c r="F590" s="49">
        <f t="shared" si="4"/>
        <v>0</v>
      </c>
      <c r="G590" s="61">
        <f t="shared" si="5"/>
        <v>0</v>
      </c>
      <c r="H590" s="14"/>
      <c r="I590" s="6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>
      <c r="A591" s="47"/>
      <c r="B591" s="52"/>
      <c r="C591" s="52"/>
      <c r="D591" s="49"/>
      <c r="E591" s="60"/>
      <c r="F591" s="49">
        <f t="shared" si="4"/>
        <v>0</v>
      </c>
      <c r="G591" s="61">
        <f t="shared" si="5"/>
        <v>0</v>
      </c>
      <c r="H591" s="14"/>
      <c r="I591" s="6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>
      <c r="A592" s="47"/>
      <c r="B592" s="52"/>
      <c r="C592" s="52"/>
      <c r="D592" s="49"/>
      <c r="E592" s="60"/>
      <c r="F592" s="49">
        <f t="shared" si="4"/>
        <v>0</v>
      </c>
      <c r="G592" s="61">
        <f t="shared" si="5"/>
        <v>0</v>
      </c>
      <c r="H592" s="14"/>
      <c r="I592" s="6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>
      <c r="A593" s="47"/>
      <c r="B593" s="52"/>
      <c r="C593" s="52"/>
      <c r="D593" s="49"/>
      <c r="E593" s="60"/>
      <c r="F593" s="49">
        <f t="shared" si="4"/>
        <v>0</v>
      </c>
      <c r="G593" s="61">
        <f t="shared" si="5"/>
        <v>0</v>
      </c>
      <c r="H593" s="14"/>
      <c r="I593" s="6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>
      <c r="A594" s="47"/>
      <c r="B594" s="52"/>
      <c r="C594" s="52"/>
      <c r="D594" s="49"/>
      <c r="E594" s="60"/>
      <c r="F594" s="49">
        <f t="shared" si="4"/>
        <v>0</v>
      </c>
      <c r="G594" s="61">
        <f t="shared" si="5"/>
        <v>0</v>
      </c>
      <c r="H594" s="14"/>
      <c r="I594" s="6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>
      <c r="A595" s="47"/>
      <c r="B595" s="52"/>
      <c r="C595" s="52"/>
      <c r="D595" s="49"/>
      <c r="E595" s="60"/>
      <c r="F595" s="49">
        <f t="shared" si="4"/>
        <v>0</v>
      </c>
      <c r="G595" s="61">
        <f t="shared" si="5"/>
        <v>0</v>
      </c>
      <c r="H595" s="14"/>
      <c r="I595" s="6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>
      <c r="A596" s="47"/>
      <c r="B596" s="52"/>
      <c r="C596" s="52"/>
      <c r="D596" s="49"/>
      <c r="E596" s="60"/>
      <c r="F596" s="49">
        <f t="shared" si="4"/>
        <v>0</v>
      </c>
      <c r="G596" s="61">
        <f t="shared" si="5"/>
        <v>0</v>
      </c>
      <c r="H596" s="14"/>
      <c r="I596" s="6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>
      <c r="A597" s="47"/>
      <c r="B597" s="52"/>
      <c r="C597" s="52"/>
      <c r="D597" s="49"/>
      <c r="E597" s="60"/>
      <c r="F597" s="49">
        <f t="shared" si="4"/>
        <v>0</v>
      </c>
      <c r="G597" s="61">
        <f t="shared" si="5"/>
        <v>0</v>
      </c>
      <c r="H597" s="14"/>
      <c r="I597" s="6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>
      <c r="A598" s="47"/>
      <c r="B598" s="52"/>
      <c r="C598" s="52"/>
      <c r="D598" s="49"/>
      <c r="E598" s="60"/>
      <c r="F598" s="49">
        <f t="shared" si="4"/>
        <v>0</v>
      </c>
      <c r="G598" s="61">
        <f t="shared" si="5"/>
        <v>0</v>
      </c>
      <c r="H598" s="14"/>
      <c r="I598" s="6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>
      <c r="A599" s="47"/>
      <c r="B599" s="52"/>
      <c r="C599" s="52"/>
      <c r="D599" s="49"/>
      <c r="E599" s="60"/>
      <c r="F599" s="49">
        <f t="shared" si="4"/>
        <v>0</v>
      </c>
      <c r="G599" s="61">
        <f t="shared" si="5"/>
        <v>0</v>
      </c>
      <c r="H599" s="14"/>
      <c r="I599" s="6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>
      <c r="A600" s="47"/>
      <c r="B600" s="52"/>
      <c r="C600" s="52"/>
      <c r="D600" s="49"/>
      <c r="E600" s="60"/>
      <c r="F600" s="49">
        <f t="shared" si="4"/>
        <v>0</v>
      </c>
      <c r="G600" s="61">
        <f t="shared" si="5"/>
        <v>0</v>
      </c>
      <c r="H600" s="14"/>
      <c r="I600" s="6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>
      <c r="A601" s="47"/>
      <c r="B601" s="52"/>
      <c r="C601" s="52"/>
      <c r="D601" s="49"/>
      <c r="E601" s="60"/>
      <c r="F601" s="49">
        <f t="shared" si="4"/>
        <v>0</v>
      </c>
      <c r="G601" s="61">
        <f t="shared" si="5"/>
        <v>0</v>
      </c>
      <c r="H601" s="14"/>
      <c r="I601" s="6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>
      <c r="A602" s="47"/>
      <c r="B602" s="52"/>
      <c r="C602" s="52"/>
      <c r="D602" s="49"/>
      <c r="E602" s="60"/>
      <c r="F602" s="49">
        <f t="shared" si="4"/>
        <v>0</v>
      </c>
      <c r="G602" s="61">
        <f t="shared" si="5"/>
        <v>0</v>
      </c>
      <c r="H602" s="14"/>
      <c r="I602" s="6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>
      <c r="A603" s="47"/>
      <c r="B603" s="52"/>
      <c r="C603" s="52"/>
      <c r="D603" s="49"/>
      <c r="E603" s="60"/>
      <c r="F603" s="49">
        <f t="shared" si="4"/>
        <v>0</v>
      </c>
      <c r="G603" s="61">
        <f t="shared" si="5"/>
        <v>0</v>
      </c>
      <c r="H603" s="14"/>
      <c r="I603" s="6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>
      <c r="A604" s="47"/>
      <c r="B604" s="52"/>
      <c r="C604" s="52"/>
      <c r="D604" s="49"/>
      <c r="E604" s="60"/>
      <c r="F604" s="49">
        <f t="shared" si="4"/>
        <v>0</v>
      </c>
      <c r="G604" s="61">
        <f t="shared" si="5"/>
        <v>0</v>
      </c>
      <c r="H604" s="14"/>
      <c r="I604" s="6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>
      <c r="A605" s="47"/>
      <c r="B605" s="52"/>
      <c r="C605" s="52"/>
      <c r="D605" s="49"/>
      <c r="E605" s="60"/>
      <c r="F605" s="49">
        <f t="shared" si="4"/>
        <v>0</v>
      </c>
      <c r="G605" s="61">
        <f t="shared" si="5"/>
        <v>0</v>
      </c>
      <c r="H605" s="14"/>
      <c r="I605" s="6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>
      <c r="A606" s="47"/>
      <c r="B606" s="52"/>
      <c r="C606" s="52"/>
      <c r="D606" s="49"/>
      <c r="E606" s="60"/>
      <c r="F606" s="49">
        <f t="shared" si="4"/>
        <v>0</v>
      </c>
      <c r="G606" s="61">
        <f t="shared" si="5"/>
        <v>0</v>
      </c>
      <c r="H606" s="14"/>
      <c r="I606" s="6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>
      <c r="A607" s="47"/>
      <c r="B607" s="52"/>
      <c r="C607" s="52"/>
      <c r="D607" s="49"/>
      <c r="E607" s="60"/>
      <c r="F607" s="49">
        <f t="shared" si="4"/>
        <v>0</v>
      </c>
      <c r="G607" s="61">
        <f t="shared" si="5"/>
        <v>0</v>
      </c>
      <c r="H607" s="14"/>
      <c r="I607" s="6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>
      <c r="A608" s="47"/>
      <c r="B608" s="52"/>
      <c r="C608" s="52"/>
      <c r="D608" s="49"/>
      <c r="E608" s="60"/>
      <c r="F608" s="49">
        <f t="shared" si="4"/>
        <v>0</v>
      </c>
      <c r="G608" s="61">
        <f t="shared" si="5"/>
        <v>0</v>
      </c>
      <c r="H608" s="14"/>
      <c r="I608" s="6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>
      <c r="A609" s="47"/>
      <c r="B609" s="52"/>
      <c r="C609" s="52"/>
      <c r="D609" s="49"/>
      <c r="E609" s="60"/>
      <c r="F609" s="49">
        <f t="shared" si="4"/>
        <v>0</v>
      </c>
      <c r="G609" s="61">
        <f t="shared" si="5"/>
        <v>0</v>
      </c>
      <c r="H609" s="14"/>
      <c r="I609" s="6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>
      <c r="A610" s="47"/>
      <c r="B610" s="52"/>
      <c r="C610" s="52"/>
      <c r="D610" s="49"/>
      <c r="E610" s="60"/>
      <c r="F610" s="49">
        <f t="shared" si="4"/>
        <v>0</v>
      </c>
      <c r="G610" s="61">
        <f t="shared" si="5"/>
        <v>0</v>
      </c>
      <c r="H610" s="14"/>
      <c r="I610" s="6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>
      <c r="A611" s="47"/>
      <c r="B611" s="52"/>
      <c r="C611" s="52"/>
      <c r="D611" s="49"/>
      <c r="E611" s="60"/>
      <c r="F611" s="49">
        <f t="shared" si="4"/>
        <v>0</v>
      </c>
      <c r="G611" s="61">
        <f t="shared" si="5"/>
        <v>0</v>
      </c>
      <c r="H611" s="14"/>
      <c r="I611" s="6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>
      <c r="A612" s="47"/>
      <c r="B612" s="52"/>
      <c r="C612" s="52"/>
      <c r="D612" s="49"/>
      <c r="E612" s="60"/>
      <c r="F612" s="49">
        <f t="shared" si="4"/>
        <v>0</v>
      </c>
      <c r="G612" s="61">
        <f t="shared" si="5"/>
        <v>0</v>
      </c>
      <c r="H612" s="14"/>
      <c r="I612" s="6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>
      <c r="A613" s="47"/>
      <c r="B613" s="52"/>
      <c r="C613" s="52"/>
      <c r="D613" s="49"/>
      <c r="E613" s="60"/>
      <c r="F613" s="49">
        <f t="shared" si="4"/>
        <v>0</v>
      </c>
      <c r="G613" s="61">
        <f t="shared" si="5"/>
        <v>0</v>
      </c>
      <c r="H613" s="14"/>
      <c r="I613" s="6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>
      <c r="A614" s="47"/>
      <c r="B614" s="52"/>
      <c r="C614" s="52"/>
      <c r="D614" s="49"/>
      <c r="E614" s="60"/>
      <c r="F614" s="49">
        <f t="shared" si="4"/>
        <v>0</v>
      </c>
      <c r="G614" s="61">
        <f t="shared" si="5"/>
        <v>0</v>
      </c>
      <c r="H614" s="14"/>
      <c r="I614" s="6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>
      <c r="A615" s="47"/>
      <c r="B615" s="52"/>
      <c r="C615" s="52"/>
      <c r="D615" s="49"/>
      <c r="E615" s="60"/>
      <c r="F615" s="49">
        <f t="shared" si="4"/>
        <v>0</v>
      </c>
      <c r="G615" s="61">
        <f t="shared" si="5"/>
        <v>0</v>
      </c>
      <c r="H615" s="14"/>
      <c r="I615" s="6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>
      <c r="A616" s="47"/>
      <c r="B616" s="52"/>
      <c r="C616" s="52"/>
      <c r="D616" s="49"/>
      <c r="E616" s="60"/>
      <c r="F616" s="49">
        <f t="shared" si="4"/>
        <v>0</v>
      </c>
      <c r="G616" s="61">
        <f t="shared" si="5"/>
        <v>0</v>
      </c>
      <c r="H616" s="14"/>
      <c r="I616" s="6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>
      <c r="A617" s="47"/>
      <c r="B617" s="52"/>
      <c r="C617" s="52"/>
      <c r="D617" s="49"/>
      <c r="E617" s="60"/>
      <c r="F617" s="49">
        <f t="shared" si="4"/>
        <v>0</v>
      </c>
      <c r="G617" s="61">
        <f t="shared" si="5"/>
        <v>0</v>
      </c>
      <c r="H617" s="14"/>
      <c r="I617" s="6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>
      <c r="A618" s="47"/>
      <c r="B618" s="52"/>
      <c r="C618" s="52"/>
      <c r="D618" s="49"/>
      <c r="E618" s="60"/>
      <c r="F618" s="49">
        <f t="shared" si="4"/>
        <v>0</v>
      </c>
      <c r="G618" s="61">
        <f t="shared" si="5"/>
        <v>0</v>
      </c>
      <c r="H618" s="14"/>
      <c r="I618" s="6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>
      <c r="A619" s="47"/>
      <c r="B619" s="52"/>
      <c r="C619" s="52"/>
      <c r="D619" s="49"/>
      <c r="E619" s="60"/>
      <c r="F619" s="49">
        <f t="shared" si="4"/>
        <v>0</v>
      </c>
      <c r="G619" s="61">
        <f t="shared" si="5"/>
        <v>0</v>
      </c>
      <c r="H619" s="14"/>
      <c r="I619" s="6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>
      <c r="A620" s="47"/>
      <c r="B620" s="52"/>
      <c r="C620" s="52"/>
      <c r="D620" s="49"/>
      <c r="E620" s="60"/>
      <c r="F620" s="49">
        <f t="shared" si="4"/>
        <v>0</v>
      </c>
      <c r="G620" s="61">
        <f t="shared" si="5"/>
        <v>0</v>
      </c>
      <c r="H620" s="14"/>
      <c r="I620" s="6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>
      <c r="A621" s="47"/>
      <c r="B621" s="52"/>
      <c r="C621" s="52"/>
      <c r="D621" s="49"/>
      <c r="E621" s="60"/>
      <c r="F621" s="49">
        <f t="shared" si="4"/>
        <v>0</v>
      </c>
      <c r="G621" s="61">
        <f t="shared" si="5"/>
        <v>0</v>
      </c>
      <c r="H621" s="14"/>
      <c r="I621" s="6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>
      <c r="A622" s="47"/>
      <c r="B622" s="52"/>
      <c r="C622" s="52"/>
      <c r="D622" s="49"/>
      <c r="E622" s="60"/>
      <c r="F622" s="49">
        <f t="shared" si="4"/>
        <v>0</v>
      </c>
      <c r="G622" s="61">
        <f t="shared" si="5"/>
        <v>0</v>
      </c>
      <c r="H622" s="14"/>
      <c r="I622" s="6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>
      <c r="A623" s="47"/>
      <c r="B623" s="52"/>
      <c r="C623" s="52"/>
      <c r="D623" s="49"/>
      <c r="E623" s="60"/>
      <c r="F623" s="49">
        <f t="shared" si="4"/>
        <v>0</v>
      </c>
      <c r="G623" s="61">
        <f t="shared" si="5"/>
        <v>0</v>
      </c>
      <c r="H623" s="14"/>
      <c r="I623" s="6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>
      <c r="A624" s="47"/>
      <c r="B624" s="52"/>
      <c r="C624" s="52"/>
      <c r="D624" s="49"/>
      <c r="E624" s="60"/>
      <c r="F624" s="49">
        <f t="shared" si="4"/>
        <v>0</v>
      </c>
      <c r="G624" s="61">
        <f t="shared" si="5"/>
        <v>0</v>
      </c>
      <c r="H624" s="14"/>
      <c r="I624" s="6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>
      <c r="A625" s="47"/>
      <c r="B625" s="52"/>
      <c r="C625" s="52"/>
      <c r="D625" s="49"/>
      <c r="E625" s="60"/>
      <c r="F625" s="49">
        <f t="shared" si="4"/>
        <v>0</v>
      </c>
      <c r="G625" s="61">
        <f t="shared" si="5"/>
        <v>0</v>
      </c>
      <c r="H625" s="14"/>
      <c r="I625" s="6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>
      <c r="A626" s="47"/>
      <c r="B626" s="52"/>
      <c r="C626" s="52"/>
      <c r="D626" s="49"/>
      <c r="E626" s="60"/>
      <c r="F626" s="49">
        <f t="shared" si="4"/>
        <v>0</v>
      </c>
      <c r="G626" s="61">
        <f t="shared" si="5"/>
        <v>0</v>
      </c>
      <c r="H626" s="14"/>
      <c r="I626" s="6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>
      <c r="A627" s="47"/>
      <c r="B627" s="52"/>
      <c r="C627" s="52"/>
      <c r="D627" s="49"/>
      <c r="E627" s="60"/>
      <c r="F627" s="49">
        <f t="shared" si="4"/>
        <v>0</v>
      </c>
      <c r="G627" s="61">
        <f t="shared" si="5"/>
        <v>0</v>
      </c>
      <c r="H627" s="14"/>
      <c r="I627" s="6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>
      <c r="A628" s="47"/>
      <c r="B628" s="52"/>
      <c r="C628" s="52"/>
      <c r="D628" s="49"/>
      <c r="E628" s="60"/>
      <c r="F628" s="49">
        <f t="shared" si="4"/>
        <v>0</v>
      </c>
      <c r="G628" s="61">
        <f t="shared" si="5"/>
        <v>0</v>
      </c>
      <c r="H628" s="14"/>
      <c r="I628" s="4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>
      <c r="A629" s="47"/>
      <c r="B629" s="52"/>
      <c r="C629" s="52"/>
      <c r="D629" s="49"/>
      <c r="E629" s="60"/>
      <c r="F629" s="49">
        <f t="shared" si="4"/>
        <v>0</v>
      </c>
      <c r="G629" s="61">
        <f t="shared" si="5"/>
        <v>0</v>
      </c>
      <c r="H629" s="14"/>
      <c r="I629" s="4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>
      <c r="A630" s="47"/>
      <c r="B630" s="52"/>
      <c r="C630" s="52"/>
      <c r="D630" s="49"/>
      <c r="E630" s="60"/>
      <c r="F630" s="49">
        <f t="shared" si="4"/>
        <v>0</v>
      </c>
      <c r="G630" s="61">
        <f t="shared" si="5"/>
        <v>0</v>
      </c>
      <c r="H630" s="14"/>
      <c r="I630" s="4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>
      <c r="A631" s="47"/>
      <c r="B631" s="52"/>
      <c r="C631" s="52"/>
      <c r="D631" s="49"/>
      <c r="E631" s="60"/>
      <c r="F631" s="49">
        <f t="shared" si="4"/>
        <v>0</v>
      </c>
      <c r="G631" s="61">
        <f t="shared" si="5"/>
        <v>0</v>
      </c>
      <c r="H631" s="14"/>
      <c r="I631" s="4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>
      <c r="A632" s="47"/>
      <c r="B632" s="52"/>
      <c r="C632" s="52"/>
      <c r="D632" s="49"/>
      <c r="E632" s="60"/>
      <c r="F632" s="49">
        <f t="shared" si="4"/>
        <v>0</v>
      </c>
      <c r="G632" s="61">
        <f t="shared" si="5"/>
        <v>0</v>
      </c>
      <c r="H632" s="14"/>
      <c r="I632" s="4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>
      <c r="A633" s="47"/>
      <c r="B633" s="52"/>
      <c r="C633" s="52"/>
      <c r="D633" s="49"/>
      <c r="E633" s="60"/>
      <c r="F633" s="49">
        <f t="shared" si="4"/>
        <v>0</v>
      </c>
      <c r="G633" s="61">
        <f t="shared" si="5"/>
        <v>0</v>
      </c>
      <c r="H633" s="14"/>
      <c r="I633" s="4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>
      <c r="A634" s="47"/>
      <c r="B634" s="52"/>
      <c r="C634" s="52"/>
      <c r="D634" s="49"/>
      <c r="E634" s="60"/>
      <c r="F634" s="49">
        <f t="shared" si="4"/>
        <v>0</v>
      </c>
      <c r="G634" s="61">
        <f t="shared" si="5"/>
        <v>0</v>
      </c>
      <c r="H634" s="14"/>
      <c r="I634" s="4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>
      <c r="A635" s="47"/>
      <c r="B635" s="52"/>
      <c r="C635" s="52"/>
      <c r="D635" s="49"/>
      <c r="E635" s="60"/>
      <c r="F635" s="49">
        <f t="shared" si="4"/>
        <v>0</v>
      </c>
      <c r="G635" s="61">
        <f t="shared" si="5"/>
        <v>0</v>
      </c>
      <c r="H635" s="14"/>
      <c r="I635" s="4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>
      <c r="A636" s="47"/>
      <c r="B636" s="52"/>
      <c r="C636" s="52"/>
      <c r="D636" s="49"/>
      <c r="E636" s="60"/>
      <c r="F636" s="49">
        <f t="shared" si="4"/>
        <v>0</v>
      </c>
      <c r="G636" s="61">
        <f t="shared" si="5"/>
        <v>0</v>
      </c>
      <c r="H636" s="14"/>
      <c r="I636" s="4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>
      <c r="A637" s="47"/>
      <c r="B637" s="52"/>
      <c r="C637" s="52"/>
      <c r="D637" s="49"/>
      <c r="E637" s="60"/>
      <c r="F637" s="49">
        <f t="shared" si="4"/>
        <v>0</v>
      </c>
      <c r="G637" s="61">
        <f t="shared" si="5"/>
        <v>0</v>
      </c>
      <c r="H637" s="14"/>
      <c r="I637" s="4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>
      <c r="A638" s="47"/>
      <c r="B638" s="52"/>
      <c r="C638" s="52"/>
      <c r="D638" s="49"/>
      <c r="E638" s="60"/>
      <c r="F638" s="49">
        <f t="shared" si="4"/>
        <v>0</v>
      </c>
      <c r="G638" s="61">
        <f t="shared" si="5"/>
        <v>0</v>
      </c>
      <c r="H638" s="14"/>
      <c r="I638" s="4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>
      <c r="A639" s="47"/>
      <c r="B639" s="52"/>
      <c r="C639" s="52"/>
      <c r="D639" s="49"/>
      <c r="E639" s="60"/>
      <c r="F639" s="49">
        <f t="shared" si="4"/>
        <v>0</v>
      </c>
      <c r="G639" s="61">
        <f t="shared" si="5"/>
        <v>0</v>
      </c>
      <c r="H639" s="14"/>
      <c r="I639" s="4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>
      <c r="A640" s="47"/>
      <c r="B640" s="52"/>
      <c r="C640" s="52"/>
      <c r="D640" s="49"/>
      <c r="E640" s="60"/>
      <c r="F640" s="49">
        <f t="shared" si="4"/>
        <v>0</v>
      </c>
      <c r="G640" s="61">
        <f t="shared" si="5"/>
        <v>0</v>
      </c>
      <c r="H640" s="14"/>
      <c r="I640" s="4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>
      <c r="A641" s="47"/>
      <c r="B641" s="52"/>
      <c r="C641" s="52"/>
      <c r="D641" s="49"/>
      <c r="E641" s="60"/>
      <c r="F641" s="49">
        <f t="shared" si="4"/>
        <v>0</v>
      </c>
      <c r="G641" s="61">
        <f t="shared" si="5"/>
        <v>0</v>
      </c>
      <c r="H641" s="14"/>
      <c r="I641" s="4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>
      <c r="A642" s="47"/>
      <c r="B642" s="52"/>
      <c r="C642" s="52"/>
      <c r="D642" s="49"/>
      <c r="E642" s="60"/>
      <c r="F642" s="49">
        <f t="shared" si="4"/>
        <v>0</v>
      </c>
      <c r="G642" s="61">
        <f t="shared" si="5"/>
        <v>0</v>
      </c>
      <c r="H642" s="14"/>
      <c r="I642" s="4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>
      <c r="A643" s="47"/>
      <c r="B643" s="52"/>
      <c r="C643" s="52"/>
      <c r="D643" s="49"/>
      <c r="E643" s="60"/>
      <c r="F643" s="49">
        <f t="shared" si="4"/>
        <v>0</v>
      </c>
      <c r="G643" s="61">
        <f t="shared" si="5"/>
        <v>0</v>
      </c>
      <c r="H643" s="14"/>
      <c r="I643" s="4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>
      <c r="A644" s="47"/>
      <c r="B644" s="52"/>
      <c r="C644" s="52"/>
      <c r="D644" s="49"/>
      <c r="E644" s="60"/>
      <c r="F644" s="49">
        <f t="shared" si="4"/>
        <v>0</v>
      </c>
      <c r="G644" s="61">
        <f t="shared" si="5"/>
        <v>0</v>
      </c>
      <c r="H644" s="14"/>
      <c r="I644" s="4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>
      <c r="A645" s="47"/>
      <c r="B645" s="52"/>
      <c r="C645" s="52"/>
      <c r="D645" s="49"/>
      <c r="E645" s="60"/>
      <c r="F645" s="49">
        <f t="shared" si="4"/>
        <v>0</v>
      </c>
      <c r="G645" s="61">
        <f t="shared" si="5"/>
        <v>0</v>
      </c>
      <c r="H645" s="14"/>
      <c r="I645" s="4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>
      <c r="A646" s="47"/>
      <c r="B646" s="52"/>
      <c r="C646" s="52"/>
      <c r="D646" s="49"/>
      <c r="E646" s="60"/>
      <c r="F646" s="49">
        <f t="shared" si="4"/>
        <v>0</v>
      </c>
      <c r="G646" s="61">
        <f t="shared" si="5"/>
        <v>0</v>
      </c>
      <c r="H646" s="14"/>
      <c r="I646" s="4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>
      <c r="A647" s="47"/>
      <c r="B647" s="52"/>
      <c r="C647" s="52"/>
      <c r="D647" s="49"/>
      <c r="E647" s="60"/>
      <c r="F647" s="49">
        <f t="shared" si="4"/>
        <v>0</v>
      </c>
      <c r="G647" s="61">
        <f t="shared" si="5"/>
        <v>0</v>
      </c>
      <c r="H647" s="14"/>
      <c r="I647" s="4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>
      <c r="A648" s="47"/>
      <c r="B648" s="52"/>
      <c r="C648" s="52"/>
      <c r="D648" s="49"/>
      <c r="E648" s="60"/>
      <c r="F648" s="49">
        <f t="shared" si="4"/>
        <v>0</v>
      </c>
      <c r="G648" s="61">
        <f t="shared" si="5"/>
        <v>0</v>
      </c>
      <c r="H648" s="14"/>
      <c r="I648" s="4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>
      <c r="A649" s="47"/>
      <c r="B649" s="52"/>
      <c r="C649" s="52"/>
      <c r="D649" s="49"/>
      <c r="E649" s="60"/>
      <c r="F649" s="49">
        <f t="shared" si="4"/>
        <v>0</v>
      </c>
      <c r="G649" s="61">
        <f t="shared" si="5"/>
        <v>0</v>
      </c>
      <c r="H649" s="14"/>
      <c r="I649" s="4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>
      <c r="A650" s="47"/>
      <c r="B650" s="52"/>
      <c r="C650" s="52"/>
      <c r="D650" s="49"/>
      <c r="E650" s="60"/>
      <c r="F650" s="49">
        <f t="shared" si="4"/>
        <v>0</v>
      </c>
      <c r="G650" s="61">
        <f t="shared" si="5"/>
        <v>0</v>
      </c>
      <c r="H650" s="14"/>
      <c r="I650" s="4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>
      <c r="A651" s="47"/>
      <c r="B651" s="52"/>
      <c r="C651" s="52"/>
      <c r="D651" s="49"/>
      <c r="E651" s="60"/>
      <c r="F651" s="49">
        <f t="shared" si="4"/>
        <v>0</v>
      </c>
      <c r="G651" s="61">
        <f t="shared" si="5"/>
        <v>0</v>
      </c>
      <c r="H651" s="14"/>
      <c r="I651" s="4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>
      <c r="A652" s="47"/>
      <c r="B652" s="52"/>
      <c r="C652" s="52"/>
      <c r="D652" s="49"/>
      <c r="E652" s="60"/>
      <c r="F652" s="49">
        <f t="shared" si="4"/>
        <v>0</v>
      </c>
      <c r="G652" s="61">
        <f t="shared" si="5"/>
        <v>0</v>
      </c>
      <c r="H652" s="14"/>
      <c r="I652" s="4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>
      <c r="A653" s="47"/>
      <c r="B653" s="52"/>
      <c r="C653" s="52"/>
      <c r="D653" s="49"/>
      <c r="E653" s="60"/>
      <c r="F653" s="49">
        <f t="shared" si="4"/>
        <v>0</v>
      </c>
      <c r="G653" s="61">
        <f t="shared" si="5"/>
        <v>0</v>
      </c>
      <c r="H653" s="14"/>
      <c r="I653" s="4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>
      <c r="A654" s="47"/>
      <c r="B654" s="52"/>
      <c r="C654" s="52"/>
      <c r="D654" s="49"/>
      <c r="E654" s="60"/>
      <c r="F654" s="49">
        <f t="shared" si="4"/>
        <v>0</v>
      </c>
      <c r="G654" s="61">
        <f t="shared" si="5"/>
        <v>0</v>
      </c>
      <c r="H654" s="14"/>
      <c r="I654" s="4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>
      <c r="A655" s="47"/>
      <c r="B655" s="52"/>
      <c r="C655" s="52"/>
      <c r="D655" s="49"/>
      <c r="E655" s="60"/>
      <c r="F655" s="49">
        <f t="shared" si="4"/>
        <v>0</v>
      </c>
      <c r="G655" s="61">
        <f t="shared" si="5"/>
        <v>0</v>
      </c>
      <c r="H655" s="14"/>
      <c r="I655" s="4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>
      <c r="A656" s="47"/>
      <c r="B656" s="52"/>
      <c r="C656" s="52"/>
      <c r="D656" s="49"/>
      <c r="E656" s="60"/>
      <c r="F656" s="49">
        <f t="shared" si="4"/>
        <v>0</v>
      </c>
      <c r="G656" s="61">
        <f t="shared" si="5"/>
        <v>0</v>
      </c>
      <c r="H656" s="14"/>
      <c r="I656" s="4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>
      <c r="A657" s="47"/>
      <c r="B657" s="52"/>
      <c r="C657" s="52"/>
      <c r="D657" s="49"/>
      <c r="E657" s="60"/>
      <c r="F657" s="49">
        <f t="shared" si="4"/>
        <v>0</v>
      </c>
      <c r="G657" s="61">
        <f t="shared" si="5"/>
        <v>0</v>
      </c>
      <c r="H657" s="14"/>
      <c r="I657" s="4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>
      <c r="A658" s="47"/>
      <c r="B658" s="52"/>
      <c r="C658" s="52"/>
      <c r="D658" s="49"/>
      <c r="E658" s="60"/>
      <c r="F658" s="49">
        <f t="shared" si="4"/>
        <v>0</v>
      </c>
      <c r="G658" s="61">
        <f t="shared" si="5"/>
        <v>0</v>
      </c>
      <c r="H658" s="14"/>
      <c r="I658" s="4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>
      <c r="A659" s="47"/>
      <c r="B659" s="52"/>
      <c r="C659" s="52"/>
      <c r="D659" s="49"/>
      <c r="E659" s="60"/>
      <c r="F659" s="49">
        <f t="shared" si="4"/>
        <v>0</v>
      </c>
      <c r="G659" s="61">
        <f t="shared" si="5"/>
        <v>0</v>
      </c>
      <c r="H659" s="14"/>
      <c r="I659" s="4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>
      <c r="A660" s="47"/>
      <c r="B660" s="52"/>
      <c r="C660" s="52"/>
      <c r="D660" s="49"/>
      <c r="E660" s="60"/>
      <c r="F660" s="49">
        <f t="shared" si="4"/>
        <v>0</v>
      </c>
      <c r="G660" s="61">
        <f t="shared" si="5"/>
        <v>0</v>
      </c>
      <c r="H660" s="14"/>
      <c r="I660" s="4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>
      <c r="A661" s="47"/>
      <c r="B661" s="52"/>
      <c r="C661" s="52"/>
      <c r="D661" s="49"/>
      <c r="E661" s="60"/>
      <c r="F661" s="49">
        <f t="shared" si="4"/>
        <v>0</v>
      </c>
      <c r="G661" s="61">
        <f t="shared" si="5"/>
        <v>0</v>
      </c>
      <c r="H661" s="14"/>
      <c r="I661" s="4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>
      <c r="A662" s="47"/>
      <c r="B662" s="52"/>
      <c r="C662" s="52"/>
      <c r="D662" s="49"/>
      <c r="E662" s="60"/>
      <c r="F662" s="49">
        <f t="shared" si="4"/>
        <v>0</v>
      </c>
      <c r="G662" s="61">
        <f t="shared" si="5"/>
        <v>0</v>
      </c>
      <c r="H662" s="14"/>
      <c r="I662" s="4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>
      <c r="A663" s="47"/>
      <c r="B663" s="52"/>
      <c r="C663" s="52"/>
      <c r="D663" s="49"/>
      <c r="E663" s="60"/>
      <c r="F663" s="49">
        <f t="shared" si="4"/>
        <v>0</v>
      </c>
      <c r="G663" s="61">
        <f t="shared" si="5"/>
        <v>0</v>
      </c>
      <c r="H663" s="14"/>
      <c r="I663" s="4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>
      <c r="A664" s="47"/>
      <c r="B664" s="52"/>
      <c r="C664" s="52"/>
      <c r="D664" s="49"/>
      <c r="E664" s="60"/>
      <c r="F664" s="49">
        <f t="shared" si="4"/>
        <v>0</v>
      </c>
      <c r="G664" s="61">
        <f t="shared" si="5"/>
        <v>0</v>
      </c>
      <c r="H664" s="14"/>
      <c r="I664" s="4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>
      <c r="A665" s="47"/>
      <c r="B665" s="52"/>
      <c r="C665" s="52"/>
      <c r="D665" s="49"/>
      <c r="E665" s="60"/>
      <c r="F665" s="49">
        <f t="shared" si="4"/>
        <v>0</v>
      </c>
      <c r="G665" s="61">
        <f t="shared" si="5"/>
        <v>0</v>
      </c>
      <c r="H665" s="14"/>
      <c r="I665" s="4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>
      <c r="A666" s="47"/>
      <c r="B666" s="52"/>
      <c r="C666" s="52"/>
      <c r="D666" s="49"/>
      <c r="E666" s="60"/>
      <c r="F666" s="49">
        <f t="shared" si="4"/>
        <v>0</v>
      </c>
      <c r="G666" s="61">
        <f t="shared" si="5"/>
        <v>0</v>
      </c>
      <c r="H666" s="14"/>
      <c r="I666" s="4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>
      <c r="A667" s="47"/>
      <c r="B667" s="52"/>
      <c r="C667" s="52"/>
      <c r="D667" s="49"/>
      <c r="E667" s="60"/>
      <c r="F667" s="49">
        <f t="shared" si="4"/>
        <v>0</v>
      </c>
      <c r="G667" s="61">
        <f t="shared" si="5"/>
        <v>0</v>
      </c>
      <c r="H667" s="14"/>
      <c r="I667" s="4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>
      <c r="A668" s="47"/>
      <c r="B668" s="52"/>
      <c r="C668" s="52"/>
      <c r="D668" s="49"/>
      <c r="E668" s="60"/>
      <c r="F668" s="49">
        <f t="shared" si="4"/>
        <v>0</v>
      </c>
      <c r="G668" s="61">
        <f t="shared" si="5"/>
        <v>0</v>
      </c>
      <c r="H668" s="14"/>
      <c r="I668" s="4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>
      <c r="A669" s="47"/>
      <c r="B669" s="52"/>
      <c r="C669" s="52"/>
      <c r="D669" s="49"/>
      <c r="E669" s="60"/>
      <c r="F669" s="49">
        <f t="shared" si="4"/>
        <v>0</v>
      </c>
      <c r="G669" s="61">
        <f t="shared" si="5"/>
        <v>0</v>
      </c>
      <c r="H669" s="14"/>
      <c r="I669" s="4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>
      <c r="A670" s="47"/>
      <c r="B670" s="52"/>
      <c r="C670" s="52"/>
      <c r="D670" s="49"/>
      <c r="E670" s="60"/>
      <c r="F670" s="49">
        <f t="shared" si="4"/>
        <v>0</v>
      </c>
      <c r="G670" s="61">
        <f t="shared" si="5"/>
        <v>0</v>
      </c>
      <c r="H670" s="14"/>
      <c r="I670" s="4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>
      <c r="A671" s="47"/>
      <c r="B671" s="52"/>
      <c r="C671" s="52"/>
      <c r="D671" s="49"/>
      <c r="E671" s="60"/>
      <c r="F671" s="49">
        <f t="shared" si="4"/>
        <v>0</v>
      </c>
      <c r="G671" s="61">
        <f t="shared" si="5"/>
        <v>0</v>
      </c>
      <c r="H671" s="14"/>
      <c r="I671" s="4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>
      <c r="A672" s="47"/>
      <c r="B672" s="52"/>
      <c r="C672" s="52"/>
      <c r="D672" s="49"/>
      <c r="E672" s="60"/>
      <c r="F672" s="49">
        <f t="shared" si="4"/>
        <v>0</v>
      </c>
      <c r="G672" s="61">
        <f t="shared" si="5"/>
        <v>0</v>
      </c>
      <c r="H672" s="14"/>
      <c r="I672" s="4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>
      <c r="A673" s="47"/>
      <c r="B673" s="52"/>
      <c r="C673" s="52"/>
      <c r="D673" s="49"/>
      <c r="E673" s="60"/>
      <c r="F673" s="49">
        <f t="shared" si="4"/>
        <v>0</v>
      </c>
      <c r="G673" s="61">
        <f t="shared" si="5"/>
        <v>0</v>
      </c>
      <c r="H673" s="14"/>
      <c r="I673" s="4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>
      <c r="A674" s="47"/>
      <c r="B674" s="52"/>
      <c r="C674" s="52"/>
      <c r="D674" s="49"/>
      <c r="E674" s="60"/>
      <c r="F674" s="49">
        <f t="shared" si="4"/>
        <v>0</v>
      </c>
      <c r="G674" s="61">
        <f t="shared" si="5"/>
        <v>0</v>
      </c>
      <c r="H674" s="14"/>
      <c r="I674" s="4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>
      <c r="A675" s="47"/>
      <c r="B675" s="52"/>
      <c r="C675" s="52"/>
      <c r="D675" s="49"/>
      <c r="E675" s="60"/>
      <c r="F675" s="49">
        <f t="shared" si="4"/>
        <v>0</v>
      </c>
      <c r="G675" s="61">
        <f t="shared" si="5"/>
        <v>0</v>
      </c>
      <c r="H675" s="14"/>
      <c r="I675" s="4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>
      <c r="A676" s="47"/>
      <c r="B676" s="52"/>
      <c r="C676" s="52"/>
      <c r="D676" s="49"/>
      <c r="E676" s="60"/>
      <c r="F676" s="49">
        <f t="shared" si="4"/>
        <v>0</v>
      </c>
      <c r="G676" s="61">
        <f t="shared" si="5"/>
        <v>0</v>
      </c>
      <c r="H676" s="14"/>
      <c r="I676" s="4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>
      <c r="A677" s="47"/>
      <c r="B677" s="52"/>
      <c r="C677" s="52"/>
      <c r="D677" s="49"/>
      <c r="E677" s="60"/>
      <c r="F677" s="49">
        <f t="shared" si="4"/>
        <v>0</v>
      </c>
      <c r="G677" s="61">
        <f t="shared" si="5"/>
        <v>0</v>
      </c>
      <c r="H677" s="14"/>
      <c r="I677" s="4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>
      <c r="A678" s="47"/>
      <c r="B678" s="52"/>
      <c r="C678" s="52"/>
      <c r="D678" s="49"/>
      <c r="E678" s="60"/>
      <c r="F678" s="49">
        <f t="shared" si="4"/>
        <v>0</v>
      </c>
      <c r="G678" s="61">
        <f t="shared" si="5"/>
        <v>0</v>
      </c>
      <c r="H678" s="14"/>
      <c r="I678" s="4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>
      <c r="A679" s="47"/>
      <c r="B679" s="52"/>
      <c r="C679" s="52"/>
      <c r="D679" s="49"/>
      <c r="E679" s="60"/>
      <c r="F679" s="49">
        <f t="shared" si="4"/>
        <v>0</v>
      </c>
      <c r="G679" s="61">
        <f t="shared" si="5"/>
        <v>0</v>
      </c>
      <c r="H679" s="14"/>
      <c r="I679" s="4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>
      <c r="A680" s="47"/>
      <c r="B680" s="52"/>
      <c r="C680" s="52"/>
      <c r="D680" s="49"/>
      <c r="E680" s="60"/>
      <c r="F680" s="49">
        <f t="shared" si="4"/>
        <v>0</v>
      </c>
      <c r="G680" s="61">
        <f t="shared" si="5"/>
        <v>0</v>
      </c>
      <c r="H680" s="14"/>
      <c r="I680" s="4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>
      <c r="A681" s="47"/>
      <c r="B681" s="52"/>
      <c r="C681" s="52"/>
      <c r="D681" s="49"/>
      <c r="E681" s="60"/>
      <c r="F681" s="49">
        <f t="shared" si="4"/>
        <v>0</v>
      </c>
      <c r="G681" s="61">
        <f t="shared" si="5"/>
        <v>0</v>
      </c>
      <c r="H681" s="14"/>
      <c r="I681" s="4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>
      <c r="A682" s="47"/>
      <c r="B682" s="52"/>
      <c r="C682" s="52"/>
      <c r="D682" s="49"/>
      <c r="E682" s="60"/>
      <c r="F682" s="49">
        <f t="shared" si="4"/>
        <v>0</v>
      </c>
      <c r="G682" s="61">
        <f t="shared" si="5"/>
        <v>0</v>
      </c>
      <c r="H682" s="14"/>
      <c r="I682" s="4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>
      <c r="A683" s="47"/>
      <c r="B683" s="52"/>
      <c r="C683" s="52"/>
      <c r="D683" s="49"/>
      <c r="E683" s="60"/>
      <c r="F683" s="49">
        <f t="shared" si="4"/>
        <v>0</v>
      </c>
      <c r="G683" s="61">
        <f t="shared" si="5"/>
        <v>0</v>
      </c>
      <c r="H683" s="14"/>
      <c r="I683" s="4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>
      <c r="A684" s="47"/>
      <c r="B684" s="52"/>
      <c r="C684" s="52"/>
      <c r="D684" s="49"/>
      <c r="E684" s="60"/>
      <c r="F684" s="49">
        <f t="shared" si="4"/>
        <v>0</v>
      </c>
      <c r="G684" s="61">
        <f t="shared" si="5"/>
        <v>0</v>
      </c>
      <c r="H684" s="14"/>
      <c r="I684" s="4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>
      <c r="A685" s="47"/>
      <c r="B685" s="52"/>
      <c r="C685" s="52"/>
      <c r="D685" s="49"/>
      <c r="E685" s="60"/>
      <c r="F685" s="49">
        <f t="shared" si="4"/>
        <v>0</v>
      </c>
      <c r="G685" s="61">
        <f t="shared" si="5"/>
        <v>0</v>
      </c>
      <c r="H685" s="14"/>
      <c r="I685" s="4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>
      <c r="A686" s="47"/>
      <c r="B686" s="52"/>
      <c r="C686" s="52"/>
      <c r="D686" s="49"/>
      <c r="E686" s="60"/>
      <c r="F686" s="49">
        <f t="shared" si="4"/>
        <v>0</v>
      </c>
      <c r="G686" s="61">
        <f t="shared" si="5"/>
        <v>0</v>
      </c>
      <c r="H686" s="14"/>
      <c r="I686" s="4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>
      <c r="A687" s="47"/>
      <c r="B687" s="52"/>
      <c r="C687" s="52"/>
      <c r="D687" s="49"/>
      <c r="E687" s="60"/>
      <c r="F687" s="49">
        <f t="shared" si="4"/>
        <v>0</v>
      </c>
      <c r="G687" s="61">
        <f t="shared" si="5"/>
        <v>0</v>
      </c>
      <c r="H687" s="14"/>
      <c r="I687" s="4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>
      <c r="A688" s="47"/>
      <c r="B688" s="52"/>
      <c r="C688" s="52"/>
      <c r="D688" s="49"/>
      <c r="E688" s="60"/>
      <c r="F688" s="49">
        <f t="shared" si="4"/>
        <v>0</v>
      </c>
      <c r="G688" s="61">
        <f t="shared" si="5"/>
        <v>0</v>
      </c>
      <c r="H688" s="14"/>
      <c r="I688" s="4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>
      <c r="A689" s="47"/>
      <c r="B689" s="52"/>
      <c r="C689" s="52"/>
      <c r="D689" s="49"/>
      <c r="E689" s="60"/>
      <c r="F689" s="49">
        <f t="shared" si="4"/>
        <v>0</v>
      </c>
      <c r="G689" s="61">
        <f t="shared" si="5"/>
        <v>0</v>
      </c>
      <c r="H689" s="14"/>
      <c r="I689" s="4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>
      <c r="A690" s="47"/>
      <c r="B690" s="52"/>
      <c r="C690" s="52"/>
      <c r="D690" s="49"/>
      <c r="E690" s="60"/>
      <c r="F690" s="49">
        <f t="shared" si="4"/>
        <v>0</v>
      </c>
      <c r="G690" s="61">
        <f t="shared" si="5"/>
        <v>0</v>
      </c>
      <c r="H690" s="14"/>
      <c r="I690" s="4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>
      <c r="A691" s="47"/>
      <c r="B691" s="52"/>
      <c r="C691" s="52"/>
      <c r="D691" s="49"/>
      <c r="E691" s="60"/>
      <c r="F691" s="49">
        <f t="shared" si="4"/>
        <v>0</v>
      </c>
      <c r="G691" s="61">
        <f t="shared" si="5"/>
        <v>0</v>
      </c>
      <c r="H691" s="14"/>
      <c r="I691" s="4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>
      <c r="A692" s="47"/>
      <c r="B692" s="52"/>
      <c r="C692" s="52"/>
      <c r="D692" s="49"/>
      <c r="E692" s="60"/>
      <c r="F692" s="49">
        <f t="shared" si="4"/>
        <v>0</v>
      </c>
      <c r="G692" s="61">
        <f t="shared" si="5"/>
        <v>0</v>
      </c>
      <c r="H692" s="14"/>
      <c r="I692" s="4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>
      <c r="A693" s="47"/>
      <c r="B693" s="52"/>
      <c r="C693" s="52"/>
      <c r="D693" s="49"/>
      <c r="E693" s="60"/>
      <c r="F693" s="49">
        <f t="shared" si="4"/>
        <v>0</v>
      </c>
      <c r="G693" s="61">
        <f t="shared" si="5"/>
        <v>0</v>
      </c>
      <c r="H693" s="14"/>
      <c r="I693" s="4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>
      <c r="A694" s="47"/>
      <c r="B694" s="52"/>
      <c r="C694" s="52"/>
      <c r="D694" s="49"/>
      <c r="E694" s="60"/>
      <c r="F694" s="49">
        <f t="shared" si="4"/>
        <v>0</v>
      </c>
      <c r="G694" s="61">
        <f t="shared" si="5"/>
        <v>0</v>
      </c>
      <c r="H694" s="14"/>
      <c r="I694" s="4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>
      <c r="A695" s="47"/>
      <c r="B695" s="52"/>
      <c r="C695" s="52"/>
      <c r="D695" s="49"/>
      <c r="E695" s="60"/>
      <c r="F695" s="49">
        <f t="shared" si="4"/>
        <v>0</v>
      </c>
      <c r="G695" s="61">
        <f t="shared" si="5"/>
        <v>0</v>
      </c>
      <c r="H695" s="14"/>
      <c r="I695" s="4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>
      <c r="A696" s="47"/>
      <c r="B696" s="52"/>
      <c r="C696" s="52"/>
      <c r="D696" s="49"/>
      <c r="E696" s="60"/>
      <c r="F696" s="49">
        <f t="shared" si="4"/>
        <v>0</v>
      </c>
      <c r="G696" s="61">
        <f t="shared" si="5"/>
        <v>0</v>
      </c>
      <c r="H696" s="14"/>
      <c r="I696" s="4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>
      <c r="A697" s="47"/>
      <c r="B697" s="52"/>
      <c r="C697" s="52"/>
      <c r="D697" s="49"/>
      <c r="E697" s="60"/>
      <c r="F697" s="49">
        <f t="shared" si="4"/>
        <v>0</v>
      </c>
      <c r="G697" s="61">
        <f t="shared" si="5"/>
        <v>0</v>
      </c>
      <c r="H697" s="14"/>
      <c r="I697" s="4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>
      <c r="A698" s="47"/>
      <c r="B698" s="52"/>
      <c r="C698" s="52"/>
      <c r="D698" s="49"/>
      <c r="E698" s="60"/>
      <c r="F698" s="49">
        <f t="shared" si="4"/>
        <v>0</v>
      </c>
      <c r="G698" s="61">
        <f t="shared" si="5"/>
        <v>0</v>
      </c>
      <c r="H698" s="14"/>
      <c r="I698" s="4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>
      <c r="A699" s="47"/>
      <c r="B699" s="52"/>
      <c r="C699" s="52"/>
      <c r="D699" s="49"/>
      <c r="E699" s="60"/>
      <c r="F699" s="49">
        <f t="shared" si="4"/>
        <v>0</v>
      </c>
      <c r="G699" s="61">
        <f t="shared" si="5"/>
        <v>0</v>
      </c>
      <c r="H699" s="14"/>
      <c r="I699" s="4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>
      <c r="A700" s="47"/>
      <c r="B700" s="52"/>
      <c r="C700" s="52"/>
      <c r="D700" s="49"/>
      <c r="E700" s="60"/>
      <c r="F700" s="49">
        <f t="shared" si="4"/>
        <v>0</v>
      </c>
      <c r="G700" s="61">
        <f t="shared" si="5"/>
        <v>0</v>
      </c>
      <c r="H700" s="14"/>
      <c r="I700" s="4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>
      <c r="A701" s="47"/>
      <c r="B701" s="52"/>
      <c r="C701" s="52"/>
      <c r="D701" s="49"/>
      <c r="E701" s="60"/>
      <c r="F701" s="49">
        <f t="shared" si="4"/>
        <v>0</v>
      </c>
      <c r="G701" s="61">
        <f t="shared" si="5"/>
        <v>0</v>
      </c>
      <c r="H701" s="14"/>
      <c r="I701" s="4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>
      <c r="A702" s="47"/>
      <c r="B702" s="52"/>
      <c r="C702" s="52"/>
      <c r="D702" s="49"/>
      <c r="E702" s="60"/>
      <c r="F702" s="49">
        <f t="shared" si="4"/>
        <v>0</v>
      </c>
      <c r="G702" s="61">
        <f t="shared" si="5"/>
        <v>0</v>
      </c>
      <c r="H702" s="14"/>
      <c r="I702" s="4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>
      <c r="A703" s="47"/>
      <c r="B703" s="52"/>
      <c r="C703" s="52"/>
      <c r="D703" s="49"/>
      <c r="E703" s="60"/>
      <c r="F703" s="49">
        <f t="shared" si="4"/>
        <v>0</v>
      </c>
      <c r="G703" s="61">
        <f t="shared" si="5"/>
        <v>0</v>
      </c>
      <c r="H703" s="14"/>
      <c r="I703" s="4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>
      <c r="A704" s="47"/>
      <c r="B704" s="52"/>
      <c r="C704" s="52"/>
      <c r="D704" s="49"/>
      <c r="E704" s="60"/>
      <c r="F704" s="49">
        <f t="shared" si="4"/>
        <v>0</v>
      </c>
      <c r="G704" s="61">
        <f t="shared" si="5"/>
        <v>0</v>
      </c>
      <c r="H704" s="14"/>
      <c r="I704" s="4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>
      <c r="A705" s="47"/>
      <c r="B705" s="52"/>
      <c r="C705" s="52"/>
      <c r="D705" s="49"/>
      <c r="E705" s="60"/>
      <c r="F705" s="49">
        <f t="shared" si="4"/>
        <v>0</v>
      </c>
      <c r="G705" s="61">
        <f t="shared" si="5"/>
        <v>0</v>
      </c>
      <c r="H705" s="14"/>
      <c r="I705" s="4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>
      <c r="A706" s="47"/>
      <c r="B706" s="52"/>
      <c r="C706" s="52"/>
      <c r="D706" s="49"/>
      <c r="E706" s="60"/>
      <c r="F706" s="49">
        <f t="shared" si="4"/>
        <v>0</v>
      </c>
      <c r="G706" s="61">
        <f t="shared" si="5"/>
        <v>0</v>
      </c>
      <c r="H706" s="14"/>
      <c r="I706" s="4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>
      <c r="A707" s="47"/>
      <c r="B707" s="52"/>
      <c r="C707" s="52"/>
      <c r="D707" s="49"/>
      <c r="E707" s="60"/>
      <c r="F707" s="49">
        <f t="shared" si="4"/>
        <v>0</v>
      </c>
      <c r="G707" s="61">
        <f t="shared" si="5"/>
        <v>0</v>
      </c>
      <c r="H707" s="14"/>
      <c r="I707" s="4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>
      <c r="A708" s="47"/>
      <c r="B708" s="52"/>
      <c r="C708" s="52"/>
      <c r="D708" s="49"/>
      <c r="E708" s="60"/>
      <c r="F708" s="49">
        <f t="shared" si="4"/>
        <v>0</v>
      </c>
      <c r="G708" s="61">
        <f t="shared" si="5"/>
        <v>0</v>
      </c>
      <c r="H708" s="14"/>
      <c r="I708" s="4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>
      <c r="A709" s="47"/>
      <c r="B709" s="52"/>
      <c r="C709" s="52"/>
      <c r="D709" s="49"/>
      <c r="E709" s="60"/>
      <c r="F709" s="49">
        <f t="shared" si="4"/>
        <v>0</v>
      </c>
      <c r="G709" s="61">
        <f t="shared" si="5"/>
        <v>0</v>
      </c>
      <c r="H709" s="14"/>
      <c r="I709" s="4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>
      <c r="A710" s="47"/>
      <c r="B710" s="52"/>
      <c r="C710" s="52"/>
      <c r="D710" s="49"/>
      <c r="E710" s="60"/>
      <c r="F710" s="49">
        <f t="shared" si="4"/>
        <v>0</v>
      </c>
      <c r="G710" s="61">
        <f t="shared" si="5"/>
        <v>0</v>
      </c>
      <c r="H710" s="14"/>
      <c r="I710" s="4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>
      <c r="A711" s="47"/>
      <c r="B711" s="52"/>
      <c r="C711" s="52"/>
      <c r="D711" s="49"/>
      <c r="E711" s="60"/>
      <c r="F711" s="49">
        <f t="shared" si="4"/>
        <v>0</v>
      </c>
      <c r="G711" s="61">
        <f t="shared" si="5"/>
        <v>0</v>
      </c>
      <c r="H711" s="14"/>
      <c r="I711" s="4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>
      <c r="A712" s="47"/>
      <c r="B712" s="52"/>
      <c r="C712" s="52"/>
      <c r="D712" s="49"/>
      <c r="E712" s="60"/>
      <c r="F712" s="49">
        <f t="shared" si="4"/>
        <v>0</v>
      </c>
      <c r="G712" s="61">
        <f t="shared" si="5"/>
        <v>0</v>
      </c>
      <c r="H712" s="14"/>
      <c r="I712" s="4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>
      <c r="A713" s="47"/>
      <c r="B713" s="52"/>
      <c r="C713" s="52"/>
      <c r="D713" s="49"/>
      <c r="E713" s="60"/>
      <c r="F713" s="49">
        <f t="shared" si="4"/>
        <v>0</v>
      </c>
      <c r="G713" s="61">
        <f t="shared" si="5"/>
        <v>0</v>
      </c>
      <c r="H713" s="14"/>
      <c r="I713" s="4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>
      <c r="A714" s="47"/>
      <c r="B714" s="52"/>
      <c r="C714" s="52"/>
      <c r="D714" s="49"/>
      <c r="E714" s="60"/>
      <c r="F714" s="49">
        <f t="shared" si="4"/>
        <v>0</v>
      </c>
      <c r="G714" s="61">
        <f t="shared" si="5"/>
        <v>0</v>
      </c>
      <c r="H714" s="14"/>
      <c r="I714" s="4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>
      <c r="A715" s="47"/>
      <c r="B715" s="52"/>
      <c r="C715" s="52"/>
      <c r="D715" s="49"/>
      <c r="E715" s="60"/>
      <c r="F715" s="49">
        <f t="shared" si="4"/>
        <v>0</v>
      </c>
      <c r="G715" s="61">
        <f t="shared" si="5"/>
        <v>0</v>
      </c>
      <c r="H715" s="14"/>
      <c r="I715" s="4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>
      <c r="A716" s="47"/>
      <c r="B716" s="52"/>
      <c r="C716" s="52"/>
      <c r="D716" s="49"/>
      <c r="E716" s="60"/>
      <c r="F716" s="49">
        <f t="shared" si="4"/>
        <v>0</v>
      </c>
      <c r="G716" s="61">
        <f t="shared" si="5"/>
        <v>0</v>
      </c>
      <c r="H716" s="14"/>
      <c r="I716" s="4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>
      <c r="A717" s="47"/>
      <c r="B717" s="52"/>
      <c r="C717" s="52"/>
      <c r="D717" s="49"/>
      <c r="E717" s="60"/>
      <c r="F717" s="49">
        <f t="shared" si="4"/>
        <v>0</v>
      </c>
      <c r="G717" s="61">
        <f t="shared" si="5"/>
        <v>0</v>
      </c>
      <c r="H717" s="14"/>
      <c r="I717" s="4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>
      <c r="A718" s="47"/>
      <c r="B718" s="52"/>
      <c r="C718" s="52"/>
      <c r="D718" s="49"/>
      <c r="E718" s="60"/>
      <c r="F718" s="49">
        <f t="shared" si="4"/>
        <v>0</v>
      </c>
      <c r="G718" s="61">
        <f t="shared" si="5"/>
        <v>0</v>
      </c>
      <c r="H718" s="14"/>
      <c r="I718" s="4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>
      <c r="A719" s="47"/>
      <c r="B719" s="52"/>
      <c r="C719" s="52"/>
      <c r="D719" s="49"/>
      <c r="E719" s="60"/>
      <c r="F719" s="49">
        <f t="shared" si="4"/>
        <v>0</v>
      </c>
      <c r="G719" s="61">
        <f t="shared" si="5"/>
        <v>0</v>
      </c>
      <c r="H719" s="14"/>
      <c r="I719" s="4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>
      <c r="A720" s="47"/>
      <c r="B720" s="52"/>
      <c r="C720" s="52"/>
      <c r="D720" s="49"/>
      <c r="E720" s="60"/>
      <c r="F720" s="49">
        <f t="shared" si="4"/>
        <v>0</v>
      </c>
      <c r="G720" s="61">
        <f t="shared" si="5"/>
        <v>0</v>
      </c>
      <c r="H720" s="14"/>
      <c r="I720" s="4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>
      <c r="A721" s="47"/>
      <c r="B721" s="52"/>
      <c r="C721" s="52"/>
      <c r="D721" s="49"/>
      <c r="E721" s="60"/>
      <c r="F721" s="49">
        <f t="shared" si="4"/>
        <v>0</v>
      </c>
      <c r="G721" s="61">
        <f t="shared" si="5"/>
        <v>0</v>
      </c>
      <c r="H721" s="14"/>
      <c r="I721" s="4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>
      <c r="A722" s="47"/>
      <c r="B722" s="52"/>
      <c r="C722" s="52"/>
      <c r="D722" s="49"/>
      <c r="E722" s="60"/>
      <c r="F722" s="49">
        <f t="shared" si="4"/>
        <v>0</v>
      </c>
      <c r="G722" s="61">
        <f t="shared" si="5"/>
        <v>0</v>
      </c>
      <c r="H722" s="14"/>
      <c r="I722" s="4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>
      <c r="A723" s="47"/>
      <c r="B723" s="52"/>
      <c r="C723" s="52"/>
      <c r="D723" s="49"/>
      <c r="E723" s="60"/>
      <c r="F723" s="49">
        <f t="shared" si="4"/>
        <v>0</v>
      </c>
      <c r="G723" s="61">
        <f t="shared" si="5"/>
        <v>0</v>
      </c>
      <c r="H723" s="14"/>
      <c r="I723" s="4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>
      <c r="A724" s="47"/>
      <c r="B724" s="52"/>
      <c r="C724" s="52"/>
      <c r="D724" s="49"/>
      <c r="E724" s="60"/>
      <c r="F724" s="49">
        <f t="shared" si="4"/>
        <v>0</v>
      </c>
      <c r="G724" s="61">
        <f t="shared" si="5"/>
        <v>0</v>
      </c>
      <c r="H724" s="14"/>
      <c r="I724" s="4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>
      <c r="A725" s="47"/>
      <c r="B725" s="52"/>
      <c r="C725" s="52"/>
      <c r="D725" s="49"/>
      <c r="E725" s="60"/>
      <c r="F725" s="49">
        <f t="shared" si="4"/>
        <v>0</v>
      </c>
      <c r="G725" s="61">
        <f t="shared" si="5"/>
        <v>0</v>
      </c>
      <c r="H725" s="14"/>
      <c r="I725" s="4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>
      <c r="A726" s="47"/>
      <c r="B726" s="52"/>
      <c r="C726" s="52"/>
      <c r="D726" s="49"/>
      <c r="E726" s="60"/>
      <c r="F726" s="49">
        <f t="shared" si="4"/>
        <v>0</v>
      </c>
      <c r="G726" s="61">
        <f t="shared" si="5"/>
        <v>0</v>
      </c>
      <c r="H726" s="14"/>
      <c r="I726" s="4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>
      <c r="A727" s="47"/>
      <c r="B727" s="52"/>
      <c r="C727" s="52"/>
      <c r="D727" s="49"/>
      <c r="E727" s="60"/>
      <c r="F727" s="49">
        <f t="shared" si="4"/>
        <v>0</v>
      </c>
      <c r="G727" s="61">
        <f t="shared" si="5"/>
        <v>0</v>
      </c>
      <c r="H727" s="14"/>
      <c r="I727" s="4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>
      <c r="A728" s="47"/>
      <c r="B728" s="52"/>
      <c r="C728" s="52"/>
      <c r="D728" s="49"/>
      <c r="E728" s="60"/>
      <c r="F728" s="49">
        <f t="shared" si="4"/>
        <v>0</v>
      </c>
      <c r="G728" s="61">
        <f t="shared" si="5"/>
        <v>0</v>
      </c>
      <c r="H728" s="14"/>
      <c r="I728" s="4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>
      <c r="A729" s="47"/>
      <c r="B729" s="52"/>
      <c r="C729" s="52"/>
      <c r="D729" s="49"/>
      <c r="E729" s="60"/>
      <c r="F729" s="49">
        <f t="shared" si="4"/>
        <v>0</v>
      </c>
      <c r="G729" s="61">
        <f t="shared" si="5"/>
        <v>0</v>
      </c>
      <c r="H729" s="14"/>
      <c r="I729" s="4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>
      <c r="A730" s="47"/>
      <c r="B730" s="52"/>
      <c r="C730" s="52"/>
      <c r="D730" s="49"/>
      <c r="E730" s="60"/>
      <c r="F730" s="49">
        <f t="shared" si="4"/>
        <v>0</v>
      </c>
      <c r="G730" s="61">
        <f t="shared" si="5"/>
        <v>0</v>
      </c>
      <c r="H730" s="14"/>
      <c r="I730" s="4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>
      <c r="A731" s="47"/>
      <c r="B731" s="52"/>
      <c r="C731" s="52"/>
      <c r="D731" s="49"/>
      <c r="E731" s="60"/>
      <c r="F731" s="49">
        <f t="shared" si="4"/>
        <v>0</v>
      </c>
      <c r="G731" s="61">
        <f t="shared" si="5"/>
        <v>0</v>
      </c>
      <c r="H731" s="14"/>
      <c r="I731" s="4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>
      <c r="A732" s="47"/>
      <c r="B732" s="52"/>
      <c r="C732" s="52"/>
      <c r="D732" s="49"/>
      <c r="E732" s="60"/>
      <c r="F732" s="49">
        <f t="shared" si="4"/>
        <v>0</v>
      </c>
      <c r="G732" s="61">
        <f t="shared" si="5"/>
        <v>0</v>
      </c>
      <c r="H732" s="14"/>
      <c r="I732" s="4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>
      <c r="A733" s="47"/>
      <c r="B733" s="52"/>
      <c r="C733" s="52"/>
      <c r="D733" s="49"/>
      <c r="E733" s="60"/>
      <c r="F733" s="49">
        <f t="shared" si="4"/>
        <v>0</v>
      </c>
      <c r="G733" s="61">
        <f t="shared" si="5"/>
        <v>0</v>
      </c>
      <c r="H733" s="14"/>
      <c r="I733" s="4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>
      <c r="A734" s="47"/>
      <c r="B734" s="52"/>
      <c r="C734" s="52"/>
      <c r="D734" s="49"/>
      <c r="E734" s="60"/>
      <c r="F734" s="49">
        <f t="shared" si="4"/>
        <v>0</v>
      </c>
      <c r="G734" s="61">
        <f t="shared" si="5"/>
        <v>0</v>
      </c>
      <c r="H734" s="14"/>
      <c r="I734" s="4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>
      <c r="A735" s="47"/>
      <c r="B735" s="52"/>
      <c r="C735" s="52"/>
      <c r="D735" s="49"/>
      <c r="E735" s="60"/>
      <c r="F735" s="49">
        <f t="shared" si="4"/>
        <v>0</v>
      </c>
      <c r="G735" s="61">
        <f t="shared" si="5"/>
        <v>0</v>
      </c>
      <c r="H735" s="14"/>
      <c r="I735" s="4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>
      <c r="A736" s="47"/>
      <c r="B736" s="52"/>
      <c r="C736" s="52"/>
      <c r="D736" s="49"/>
      <c r="E736" s="60"/>
      <c r="F736" s="49">
        <f t="shared" si="4"/>
        <v>0</v>
      </c>
      <c r="G736" s="61">
        <f t="shared" si="5"/>
        <v>0</v>
      </c>
      <c r="H736" s="14"/>
      <c r="I736" s="4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>
      <c r="A737" s="47"/>
      <c r="B737" s="52"/>
      <c r="C737" s="52"/>
      <c r="D737" s="49"/>
      <c r="E737" s="60"/>
      <c r="F737" s="49">
        <f t="shared" si="4"/>
        <v>0</v>
      </c>
      <c r="G737" s="61">
        <f t="shared" si="5"/>
        <v>0</v>
      </c>
      <c r="H737" s="14"/>
      <c r="I737" s="4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>
      <c r="A738" s="47"/>
      <c r="B738" s="52"/>
      <c r="C738" s="52"/>
      <c r="D738" s="49"/>
      <c r="E738" s="60"/>
      <c r="F738" s="49">
        <f t="shared" si="4"/>
        <v>0</v>
      </c>
      <c r="G738" s="61">
        <f t="shared" si="5"/>
        <v>0</v>
      </c>
      <c r="H738" s="14"/>
      <c r="I738" s="4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>
      <c r="A739" s="47"/>
      <c r="B739" s="52"/>
      <c r="C739" s="52"/>
      <c r="D739" s="49"/>
      <c r="E739" s="60"/>
      <c r="F739" s="49">
        <f t="shared" si="4"/>
        <v>0</v>
      </c>
      <c r="G739" s="61">
        <f t="shared" si="5"/>
        <v>0</v>
      </c>
      <c r="H739" s="14"/>
      <c r="I739" s="4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>
      <c r="A740" s="47"/>
      <c r="B740" s="52"/>
      <c r="C740" s="52"/>
      <c r="D740" s="49"/>
      <c r="E740" s="60"/>
      <c r="F740" s="49">
        <f t="shared" si="4"/>
        <v>0</v>
      </c>
      <c r="G740" s="61">
        <f t="shared" si="5"/>
        <v>0</v>
      </c>
      <c r="H740" s="14"/>
      <c r="I740" s="4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>
      <c r="A741" s="47"/>
      <c r="B741" s="52"/>
      <c r="C741" s="52"/>
      <c r="D741" s="49"/>
      <c r="E741" s="60"/>
      <c r="F741" s="49">
        <f t="shared" si="4"/>
        <v>0</v>
      </c>
      <c r="G741" s="61">
        <f t="shared" si="5"/>
        <v>0</v>
      </c>
      <c r="H741" s="14"/>
      <c r="I741" s="4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>
      <c r="A742" s="47"/>
      <c r="B742" s="52"/>
      <c r="C742" s="52"/>
      <c r="D742" s="49"/>
      <c r="E742" s="60"/>
      <c r="F742" s="49">
        <f t="shared" si="4"/>
        <v>0</v>
      </c>
      <c r="G742" s="61">
        <f t="shared" si="5"/>
        <v>0</v>
      </c>
      <c r="H742" s="14"/>
      <c r="I742" s="4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>
      <c r="A743" s="47"/>
      <c r="B743" s="52"/>
      <c r="C743" s="52"/>
      <c r="D743" s="49"/>
      <c r="E743" s="60"/>
      <c r="F743" s="49">
        <f t="shared" si="4"/>
        <v>0</v>
      </c>
      <c r="G743" s="61">
        <f t="shared" si="5"/>
        <v>0</v>
      </c>
      <c r="H743" s="14"/>
      <c r="I743" s="4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>
      <c r="A744" s="47"/>
      <c r="B744" s="52"/>
      <c r="C744" s="52"/>
      <c r="D744" s="49"/>
      <c r="E744" s="60"/>
      <c r="F744" s="49">
        <f t="shared" si="4"/>
        <v>0</v>
      </c>
      <c r="G744" s="61">
        <f t="shared" si="5"/>
        <v>0</v>
      </c>
      <c r="H744" s="14"/>
      <c r="I744" s="4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>
      <c r="A745" s="47"/>
      <c r="B745" s="52"/>
      <c r="C745" s="52"/>
      <c r="D745" s="49"/>
      <c r="E745" s="60"/>
      <c r="F745" s="49">
        <f t="shared" si="4"/>
        <v>0</v>
      </c>
      <c r="G745" s="61">
        <f t="shared" si="5"/>
        <v>0</v>
      </c>
      <c r="H745" s="14"/>
      <c r="I745" s="4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>
      <c r="A746" s="47"/>
      <c r="B746" s="52"/>
      <c r="C746" s="52"/>
      <c r="D746" s="49"/>
      <c r="E746" s="60"/>
      <c r="F746" s="49">
        <f t="shared" si="4"/>
        <v>0</v>
      </c>
      <c r="G746" s="61">
        <f t="shared" si="5"/>
        <v>0</v>
      </c>
      <c r="H746" s="14"/>
      <c r="I746" s="4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>
      <c r="A747" s="47"/>
      <c r="B747" s="52"/>
      <c r="C747" s="52"/>
      <c r="D747" s="49"/>
      <c r="E747" s="60"/>
      <c r="F747" s="49">
        <f t="shared" si="4"/>
        <v>0</v>
      </c>
      <c r="G747" s="61">
        <f t="shared" si="5"/>
        <v>0</v>
      </c>
      <c r="H747" s="14"/>
      <c r="I747" s="4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>
      <c r="A748" s="47"/>
      <c r="B748" s="52"/>
      <c r="C748" s="52"/>
      <c r="D748" s="49"/>
      <c r="E748" s="60"/>
      <c r="F748" s="49">
        <f t="shared" si="4"/>
        <v>0</v>
      </c>
      <c r="G748" s="61">
        <f t="shared" si="5"/>
        <v>0</v>
      </c>
      <c r="H748" s="14"/>
      <c r="I748" s="4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>
      <c r="A749" s="47"/>
      <c r="B749" s="52"/>
      <c r="C749" s="52"/>
      <c r="D749" s="49"/>
      <c r="E749" s="60"/>
      <c r="F749" s="49">
        <f t="shared" si="4"/>
        <v>0</v>
      </c>
      <c r="G749" s="61">
        <f t="shared" si="5"/>
        <v>0</v>
      </c>
      <c r="H749" s="14"/>
      <c r="I749" s="4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>
      <c r="A750" s="47"/>
      <c r="B750" s="52"/>
      <c r="C750" s="52"/>
      <c r="D750" s="49"/>
      <c r="E750" s="60"/>
      <c r="F750" s="49">
        <f t="shared" si="4"/>
        <v>0</v>
      </c>
      <c r="G750" s="61">
        <f t="shared" si="5"/>
        <v>0</v>
      </c>
      <c r="H750" s="14"/>
      <c r="I750" s="4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>
      <c r="A751" s="47"/>
      <c r="B751" s="52"/>
      <c r="C751" s="52"/>
      <c r="D751" s="49"/>
      <c r="E751" s="60"/>
      <c r="F751" s="49">
        <f t="shared" si="4"/>
        <v>0</v>
      </c>
      <c r="G751" s="61">
        <f t="shared" si="5"/>
        <v>0</v>
      </c>
      <c r="H751" s="14"/>
      <c r="I751" s="4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>
      <c r="A752" s="47"/>
      <c r="B752" s="52"/>
      <c r="C752" s="52"/>
      <c r="D752" s="49"/>
      <c r="E752" s="60"/>
      <c r="F752" s="49">
        <f t="shared" si="4"/>
        <v>0</v>
      </c>
      <c r="G752" s="61">
        <f t="shared" si="5"/>
        <v>0</v>
      </c>
      <c r="H752" s="14"/>
      <c r="I752" s="4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>
      <c r="A753" s="47"/>
      <c r="B753" s="52"/>
      <c r="C753" s="52"/>
      <c r="D753" s="49"/>
      <c r="E753" s="60"/>
      <c r="F753" s="49">
        <f t="shared" si="4"/>
        <v>0</v>
      </c>
      <c r="G753" s="61">
        <f t="shared" si="5"/>
        <v>0</v>
      </c>
      <c r="H753" s="14"/>
      <c r="I753" s="4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>
      <c r="A754" s="47"/>
      <c r="B754" s="52"/>
      <c r="C754" s="52"/>
      <c r="D754" s="49"/>
      <c r="E754" s="60"/>
      <c r="F754" s="49">
        <f t="shared" si="4"/>
        <v>0</v>
      </c>
      <c r="G754" s="61">
        <f t="shared" si="5"/>
        <v>0</v>
      </c>
      <c r="H754" s="14"/>
      <c r="I754" s="4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>
      <c r="A755" s="47"/>
      <c r="B755" s="52"/>
      <c r="C755" s="52"/>
      <c r="D755" s="49"/>
      <c r="E755" s="60"/>
      <c r="F755" s="49">
        <f t="shared" si="4"/>
        <v>0</v>
      </c>
      <c r="G755" s="61">
        <f t="shared" si="5"/>
        <v>0</v>
      </c>
      <c r="H755" s="14"/>
      <c r="I755" s="4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>
      <c r="A756" s="47"/>
      <c r="B756" s="52"/>
      <c r="C756" s="52"/>
      <c r="D756" s="49"/>
      <c r="E756" s="60"/>
      <c r="F756" s="49">
        <f t="shared" si="4"/>
        <v>0</v>
      </c>
      <c r="G756" s="61">
        <f t="shared" si="5"/>
        <v>0</v>
      </c>
      <c r="H756" s="14"/>
      <c r="I756" s="4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>
      <c r="A757" s="47"/>
      <c r="B757" s="52"/>
      <c r="C757" s="52"/>
      <c r="D757" s="49"/>
      <c r="E757" s="60"/>
      <c r="F757" s="49">
        <f t="shared" si="4"/>
        <v>0</v>
      </c>
      <c r="G757" s="61">
        <f t="shared" si="5"/>
        <v>0</v>
      </c>
      <c r="H757" s="14"/>
      <c r="I757" s="4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>
      <c r="A758" s="47"/>
      <c r="B758" s="52"/>
      <c r="C758" s="52"/>
      <c r="D758" s="49"/>
      <c r="E758" s="60"/>
      <c r="F758" s="49">
        <f t="shared" si="4"/>
        <v>0</v>
      </c>
      <c r="G758" s="61">
        <f t="shared" si="5"/>
        <v>0</v>
      </c>
      <c r="H758" s="14"/>
      <c r="I758" s="4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>
      <c r="A759" s="47"/>
      <c r="B759" s="52"/>
      <c r="C759" s="52"/>
      <c r="D759" s="49"/>
      <c r="E759" s="60"/>
      <c r="F759" s="49">
        <f t="shared" si="4"/>
        <v>0</v>
      </c>
      <c r="G759" s="61">
        <f t="shared" si="5"/>
        <v>0</v>
      </c>
      <c r="H759" s="14"/>
      <c r="I759" s="4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>
      <c r="A760" s="47"/>
      <c r="B760" s="52"/>
      <c r="C760" s="52"/>
      <c r="D760" s="49"/>
      <c r="E760" s="60"/>
      <c r="F760" s="49">
        <f t="shared" si="4"/>
        <v>0</v>
      </c>
      <c r="G760" s="61">
        <f t="shared" si="5"/>
        <v>0</v>
      </c>
      <c r="H760" s="14"/>
      <c r="I760" s="4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>
      <c r="A761" s="47"/>
      <c r="B761" s="52"/>
      <c r="C761" s="52"/>
      <c r="D761" s="49"/>
      <c r="E761" s="60"/>
      <c r="F761" s="49">
        <f t="shared" si="4"/>
        <v>0</v>
      </c>
      <c r="G761" s="61">
        <f t="shared" si="5"/>
        <v>0</v>
      </c>
      <c r="H761" s="14"/>
      <c r="I761" s="4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>
      <c r="A762" s="47"/>
      <c r="B762" s="52"/>
      <c r="C762" s="52"/>
      <c r="D762" s="49"/>
      <c r="E762" s="60"/>
      <c r="F762" s="49">
        <f t="shared" si="4"/>
        <v>0</v>
      </c>
      <c r="G762" s="61">
        <f t="shared" si="5"/>
        <v>0</v>
      </c>
      <c r="H762" s="14"/>
      <c r="I762" s="4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>
      <c r="A763" s="47"/>
      <c r="B763" s="52"/>
      <c r="C763" s="52"/>
      <c r="D763" s="49"/>
      <c r="E763" s="60"/>
      <c r="F763" s="49">
        <f t="shared" si="4"/>
        <v>0</v>
      </c>
      <c r="G763" s="61">
        <f t="shared" si="5"/>
        <v>0</v>
      </c>
      <c r="H763" s="14"/>
      <c r="I763" s="4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>
      <c r="A764" s="47"/>
      <c r="B764" s="52"/>
      <c r="C764" s="52"/>
      <c r="D764" s="49"/>
      <c r="E764" s="60"/>
      <c r="F764" s="49">
        <f t="shared" si="4"/>
        <v>0</v>
      </c>
      <c r="G764" s="61">
        <f t="shared" si="5"/>
        <v>0</v>
      </c>
      <c r="H764" s="14"/>
      <c r="I764" s="4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>
      <c r="A765" s="47"/>
      <c r="B765" s="52"/>
      <c r="C765" s="52"/>
      <c r="D765" s="49"/>
      <c r="E765" s="60"/>
      <c r="F765" s="49">
        <f t="shared" si="4"/>
        <v>0</v>
      </c>
      <c r="G765" s="61">
        <f t="shared" si="5"/>
        <v>0</v>
      </c>
      <c r="H765" s="14"/>
      <c r="I765" s="4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>
      <c r="A766" s="47"/>
      <c r="B766" s="52"/>
      <c r="C766" s="52"/>
      <c r="D766" s="49"/>
      <c r="E766" s="60"/>
      <c r="F766" s="49">
        <f t="shared" si="4"/>
        <v>0</v>
      </c>
      <c r="G766" s="61">
        <f t="shared" si="5"/>
        <v>0</v>
      </c>
      <c r="H766" s="14"/>
      <c r="I766" s="4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>
      <c r="A767" s="47"/>
      <c r="B767" s="52"/>
      <c r="C767" s="52"/>
      <c r="D767" s="49"/>
      <c r="E767" s="60"/>
      <c r="F767" s="49">
        <f t="shared" si="4"/>
        <v>0</v>
      </c>
      <c r="G767" s="61">
        <f t="shared" si="5"/>
        <v>0</v>
      </c>
      <c r="H767" s="14"/>
      <c r="I767" s="4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>
      <c r="A768" s="47"/>
      <c r="B768" s="52"/>
      <c r="C768" s="52"/>
      <c r="D768" s="49"/>
      <c r="E768" s="60"/>
      <c r="F768" s="49">
        <f t="shared" si="4"/>
        <v>0</v>
      </c>
      <c r="G768" s="61">
        <f t="shared" si="5"/>
        <v>0</v>
      </c>
      <c r="H768" s="14"/>
      <c r="I768" s="4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>
      <c r="A769" s="47"/>
      <c r="B769" s="52"/>
      <c r="C769" s="52"/>
      <c r="D769" s="49"/>
      <c r="E769" s="60"/>
      <c r="F769" s="49">
        <f t="shared" si="4"/>
        <v>0</v>
      </c>
      <c r="G769" s="61">
        <f t="shared" si="5"/>
        <v>0</v>
      </c>
      <c r="H769" s="14"/>
      <c r="I769" s="4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>
      <c r="A770" s="47"/>
      <c r="B770" s="52"/>
      <c r="C770" s="52"/>
      <c r="D770" s="49"/>
      <c r="E770" s="60"/>
      <c r="F770" s="49">
        <f t="shared" si="4"/>
        <v>0</v>
      </c>
      <c r="G770" s="61">
        <f t="shared" si="5"/>
        <v>0</v>
      </c>
      <c r="H770" s="14"/>
      <c r="I770" s="4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>
      <c r="A771" s="47"/>
      <c r="B771" s="52"/>
      <c r="C771" s="52"/>
      <c r="D771" s="49"/>
      <c r="E771" s="60"/>
      <c r="F771" s="49">
        <f t="shared" si="4"/>
        <v>0</v>
      </c>
      <c r="G771" s="61">
        <f t="shared" si="5"/>
        <v>0</v>
      </c>
      <c r="H771" s="14"/>
      <c r="I771" s="4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>
      <c r="A772" s="47"/>
      <c r="B772" s="52"/>
      <c r="C772" s="52"/>
      <c r="D772" s="49"/>
      <c r="E772" s="60"/>
      <c r="F772" s="49">
        <f t="shared" si="4"/>
        <v>0</v>
      </c>
      <c r="G772" s="61">
        <f t="shared" si="5"/>
        <v>0</v>
      </c>
      <c r="H772" s="14"/>
      <c r="I772" s="4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>
      <c r="A773" s="47"/>
      <c r="B773" s="52"/>
      <c r="C773" s="52"/>
      <c r="D773" s="49"/>
      <c r="E773" s="60"/>
      <c r="F773" s="49">
        <f t="shared" ref="F773:F1002" si="6">D773*0.15</f>
        <v>0</v>
      </c>
      <c r="G773" s="61">
        <f t="shared" ref="G773:G1002" si="7">D773*0.85</f>
        <v>0</v>
      </c>
      <c r="H773" s="14"/>
      <c r="I773" s="4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>
      <c r="A774" s="47"/>
      <c r="B774" s="52"/>
      <c r="C774" s="52"/>
      <c r="D774" s="49"/>
      <c r="E774" s="60"/>
      <c r="F774" s="49">
        <f t="shared" si="6"/>
        <v>0</v>
      </c>
      <c r="G774" s="61">
        <f t="shared" si="7"/>
        <v>0</v>
      </c>
      <c r="H774" s="14"/>
      <c r="I774" s="4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>
      <c r="A775" s="47"/>
      <c r="B775" s="52"/>
      <c r="C775" s="52"/>
      <c r="D775" s="49"/>
      <c r="E775" s="60"/>
      <c r="F775" s="49">
        <f t="shared" si="6"/>
        <v>0</v>
      </c>
      <c r="G775" s="61">
        <f t="shared" si="7"/>
        <v>0</v>
      </c>
      <c r="H775" s="14"/>
      <c r="I775" s="4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>
      <c r="A776" s="47"/>
      <c r="B776" s="52"/>
      <c r="C776" s="52"/>
      <c r="D776" s="49"/>
      <c r="E776" s="60"/>
      <c r="F776" s="49">
        <f t="shared" si="6"/>
        <v>0</v>
      </c>
      <c r="G776" s="61">
        <f t="shared" si="7"/>
        <v>0</v>
      </c>
      <c r="H776" s="14"/>
      <c r="I776" s="4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>
      <c r="A777" s="47"/>
      <c r="B777" s="52"/>
      <c r="C777" s="52"/>
      <c r="D777" s="49"/>
      <c r="E777" s="60"/>
      <c r="F777" s="49">
        <f t="shared" si="6"/>
        <v>0</v>
      </c>
      <c r="G777" s="61">
        <f t="shared" si="7"/>
        <v>0</v>
      </c>
      <c r="H777" s="14"/>
      <c r="I777" s="4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>
      <c r="A778" s="47"/>
      <c r="B778" s="52"/>
      <c r="C778" s="52"/>
      <c r="D778" s="49"/>
      <c r="E778" s="60"/>
      <c r="F778" s="49">
        <f t="shared" si="6"/>
        <v>0</v>
      </c>
      <c r="G778" s="61">
        <f t="shared" si="7"/>
        <v>0</v>
      </c>
      <c r="H778" s="14"/>
      <c r="I778" s="4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>
      <c r="A779" s="47"/>
      <c r="B779" s="52"/>
      <c r="C779" s="52"/>
      <c r="D779" s="49"/>
      <c r="E779" s="60"/>
      <c r="F779" s="49">
        <f t="shared" si="6"/>
        <v>0</v>
      </c>
      <c r="G779" s="61">
        <f t="shared" si="7"/>
        <v>0</v>
      </c>
      <c r="H779" s="14"/>
      <c r="I779" s="4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>
      <c r="A780" s="47"/>
      <c r="B780" s="52"/>
      <c r="C780" s="52"/>
      <c r="D780" s="49"/>
      <c r="E780" s="60"/>
      <c r="F780" s="49">
        <f t="shared" si="6"/>
        <v>0</v>
      </c>
      <c r="G780" s="61">
        <f t="shared" si="7"/>
        <v>0</v>
      </c>
      <c r="H780" s="14"/>
      <c r="I780" s="4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>
      <c r="A781" s="47"/>
      <c r="B781" s="52"/>
      <c r="C781" s="52"/>
      <c r="D781" s="49"/>
      <c r="E781" s="60"/>
      <c r="F781" s="49">
        <f t="shared" si="6"/>
        <v>0</v>
      </c>
      <c r="G781" s="61">
        <f t="shared" si="7"/>
        <v>0</v>
      </c>
      <c r="H781" s="14"/>
      <c r="I781" s="4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>
      <c r="A782" s="47"/>
      <c r="B782" s="52"/>
      <c r="C782" s="52"/>
      <c r="D782" s="49"/>
      <c r="E782" s="60"/>
      <c r="F782" s="49">
        <f t="shared" si="6"/>
        <v>0</v>
      </c>
      <c r="G782" s="61">
        <f t="shared" si="7"/>
        <v>0</v>
      </c>
      <c r="H782" s="14"/>
      <c r="I782" s="4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>
      <c r="A783" s="47"/>
      <c r="B783" s="52"/>
      <c r="C783" s="52"/>
      <c r="D783" s="49"/>
      <c r="E783" s="60"/>
      <c r="F783" s="49">
        <f t="shared" si="6"/>
        <v>0</v>
      </c>
      <c r="G783" s="61">
        <f t="shared" si="7"/>
        <v>0</v>
      </c>
      <c r="H783" s="14"/>
      <c r="I783" s="4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>
      <c r="A784" s="47"/>
      <c r="B784" s="52"/>
      <c r="C784" s="52"/>
      <c r="D784" s="49"/>
      <c r="E784" s="60"/>
      <c r="F784" s="49">
        <f t="shared" si="6"/>
        <v>0</v>
      </c>
      <c r="G784" s="61">
        <f t="shared" si="7"/>
        <v>0</v>
      </c>
      <c r="H784" s="14"/>
      <c r="I784" s="4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>
      <c r="A785" s="47"/>
      <c r="B785" s="52"/>
      <c r="C785" s="52"/>
      <c r="D785" s="49"/>
      <c r="E785" s="60"/>
      <c r="F785" s="49">
        <f t="shared" si="6"/>
        <v>0</v>
      </c>
      <c r="G785" s="61">
        <f t="shared" si="7"/>
        <v>0</v>
      </c>
      <c r="H785" s="14"/>
      <c r="I785" s="4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>
      <c r="A786" s="47"/>
      <c r="B786" s="52"/>
      <c r="C786" s="52"/>
      <c r="D786" s="49"/>
      <c r="E786" s="60"/>
      <c r="F786" s="49">
        <f t="shared" si="6"/>
        <v>0</v>
      </c>
      <c r="G786" s="61">
        <f t="shared" si="7"/>
        <v>0</v>
      </c>
      <c r="H786" s="14"/>
      <c r="I786" s="4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>
      <c r="A787" s="47"/>
      <c r="B787" s="52"/>
      <c r="C787" s="52"/>
      <c r="D787" s="49"/>
      <c r="E787" s="60"/>
      <c r="F787" s="49">
        <f t="shared" si="6"/>
        <v>0</v>
      </c>
      <c r="G787" s="61">
        <f t="shared" si="7"/>
        <v>0</v>
      </c>
      <c r="H787" s="14"/>
      <c r="I787" s="4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>
      <c r="A788" s="47"/>
      <c r="B788" s="52"/>
      <c r="C788" s="52"/>
      <c r="D788" s="49"/>
      <c r="E788" s="60"/>
      <c r="F788" s="49">
        <f t="shared" si="6"/>
        <v>0</v>
      </c>
      <c r="G788" s="61">
        <f t="shared" si="7"/>
        <v>0</v>
      </c>
      <c r="H788" s="14"/>
      <c r="I788" s="4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>
      <c r="A789" s="47"/>
      <c r="B789" s="52"/>
      <c r="C789" s="52"/>
      <c r="D789" s="49"/>
      <c r="E789" s="60"/>
      <c r="F789" s="49">
        <f t="shared" si="6"/>
        <v>0</v>
      </c>
      <c r="G789" s="61">
        <f t="shared" si="7"/>
        <v>0</v>
      </c>
      <c r="H789" s="14"/>
      <c r="I789" s="4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>
      <c r="A790" s="47"/>
      <c r="B790" s="52"/>
      <c r="C790" s="52"/>
      <c r="D790" s="49"/>
      <c r="E790" s="60"/>
      <c r="F790" s="49">
        <f t="shared" si="6"/>
        <v>0</v>
      </c>
      <c r="G790" s="61">
        <f t="shared" si="7"/>
        <v>0</v>
      </c>
      <c r="H790" s="14"/>
      <c r="I790" s="4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>
      <c r="A791" s="47"/>
      <c r="B791" s="52"/>
      <c r="C791" s="52"/>
      <c r="D791" s="49"/>
      <c r="E791" s="60"/>
      <c r="F791" s="49">
        <f t="shared" si="6"/>
        <v>0</v>
      </c>
      <c r="G791" s="61">
        <f t="shared" si="7"/>
        <v>0</v>
      </c>
      <c r="H791" s="14"/>
      <c r="I791" s="4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>
      <c r="A792" s="47"/>
      <c r="B792" s="52"/>
      <c r="C792" s="52"/>
      <c r="D792" s="49"/>
      <c r="E792" s="60"/>
      <c r="F792" s="49">
        <f t="shared" si="6"/>
        <v>0</v>
      </c>
      <c r="G792" s="61">
        <f t="shared" si="7"/>
        <v>0</v>
      </c>
      <c r="H792" s="14"/>
      <c r="I792" s="4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>
      <c r="A793" s="47"/>
      <c r="B793" s="52"/>
      <c r="C793" s="52"/>
      <c r="D793" s="49"/>
      <c r="E793" s="60"/>
      <c r="F793" s="49">
        <f t="shared" si="6"/>
        <v>0</v>
      </c>
      <c r="G793" s="61">
        <f t="shared" si="7"/>
        <v>0</v>
      </c>
      <c r="H793" s="14"/>
      <c r="I793" s="4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>
      <c r="A794" s="47"/>
      <c r="B794" s="52"/>
      <c r="C794" s="52"/>
      <c r="D794" s="49"/>
      <c r="E794" s="60"/>
      <c r="F794" s="49">
        <f t="shared" si="6"/>
        <v>0</v>
      </c>
      <c r="G794" s="61">
        <f t="shared" si="7"/>
        <v>0</v>
      </c>
      <c r="H794" s="14"/>
      <c r="I794" s="4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>
      <c r="A795" s="47"/>
      <c r="B795" s="52"/>
      <c r="C795" s="52"/>
      <c r="D795" s="49"/>
      <c r="E795" s="60"/>
      <c r="F795" s="49">
        <f t="shared" si="6"/>
        <v>0</v>
      </c>
      <c r="G795" s="61">
        <f t="shared" si="7"/>
        <v>0</v>
      </c>
      <c r="H795" s="14"/>
      <c r="I795" s="4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>
      <c r="A796" s="47"/>
      <c r="B796" s="52"/>
      <c r="C796" s="52"/>
      <c r="D796" s="49"/>
      <c r="E796" s="60"/>
      <c r="F796" s="49">
        <f t="shared" si="6"/>
        <v>0</v>
      </c>
      <c r="G796" s="61">
        <f t="shared" si="7"/>
        <v>0</v>
      </c>
      <c r="H796" s="14"/>
      <c r="I796" s="4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>
      <c r="A797" s="47"/>
      <c r="B797" s="52"/>
      <c r="C797" s="52"/>
      <c r="D797" s="49"/>
      <c r="E797" s="60"/>
      <c r="F797" s="49">
        <f t="shared" si="6"/>
        <v>0</v>
      </c>
      <c r="G797" s="61">
        <f t="shared" si="7"/>
        <v>0</v>
      </c>
      <c r="H797" s="14"/>
      <c r="I797" s="4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>
      <c r="A798" s="47"/>
      <c r="B798" s="52"/>
      <c r="C798" s="52"/>
      <c r="D798" s="49"/>
      <c r="E798" s="60"/>
      <c r="F798" s="49">
        <f t="shared" si="6"/>
        <v>0</v>
      </c>
      <c r="G798" s="61">
        <f t="shared" si="7"/>
        <v>0</v>
      </c>
      <c r="H798" s="14"/>
      <c r="I798" s="4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>
      <c r="A799" s="47"/>
      <c r="B799" s="52"/>
      <c r="C799" s="52"/>
      <c r="D799" s="49"/>
      <c r="E799" s="60"/>
      <c r="F799" s="49">
        <f t="shared" si="6"/>
        <v>0</v>
      </c>
      <c r="G799" s="61">
        <f t="shared" si="7"/>
        <v>0</v>
      </c>
      <c r="H799" s="14"/>
      <c r="I799" s="4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>
      <c r="A800" s="47"/>
      <c r="B800" s="52"/>
      <c r="C800" s="52"/>
      <c r="D800" s="49"/>
      <c r="E800" s="60"/>
      <c r="F800" s="49">
        <f t="shared" si="6"/>
        <v>0</v>
      </c>
      <c r="G800" s="61">
        <f t="shared" si="7"/>
        <v>0</v>
      </c>
      <c r="H800" s="14"/>
      <c r="I800" s="4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>
      <c r="A801" s="47"/>
      <c r="B801" s="52"/>
      <c r="C801" s="52"/>
      <c r="D801" s="49"/>
      <c r="E801" s="60"/>
      <c r="F801" s="49">
        <f t="shared" si="6"/>
        <v>0</v>
      </c>
      <c r="G801" s="61">
        <f t="shared" si="7"/>
        <v>0</v>
      </c>
      <c r="H801" s="14"/>
      <c r="I801" s="4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>
      <c r="A802" s="47"/>
      <c r="B802" s="52"/>
      <c r="C802" s="52"/>
      <c r="D802" s="49"/>
      <c r="E802" s="60"/>
      <c r="F802" s="49">
        <f t="shared" si="6"/>
        <v>0</v>
      </c>
      <c r="G802" s="61">
        <f t="shared" si="7"/>
        <v>0</v>
      </c>
      <c r="H802" s="14"/>
      <c r="I802" s="4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>
      <c r="A803" s="47"/>
      <c r="B803" s="52"/>
      <c r="C803" s="52"/>
      <c r="D803" s="49"/>
      <c r="E803" s="60"/>
      <c r="F803" s="49">
        <f t="shared" si="6"/>
        <v>0</v>
      </c>
      <c r="G803" s="61">
        <f t="shared" si="7"/>
        <v>0</v>
      </c>
      <c r="H803" s="14"/>
      <c r="I803" s="4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>
      <c r="A804" s="47"/>
      <c r="B804" s="52"/>
      <c r="C804" s="52"/>
      <c r="D804" s="49"/>
      <c r="E804" s="60"/>
      <c r="F804" s="49">
        <f t="shared" si="6"/>
        <v>0</v>
      </c>
      <c r="G804" s="61">
        <f t="shared" si="7"/>
        <v>0</v>
      </c>
      <c r="H804" s="14"/>
      <c r="I804" s="4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>
      <c r="A805" s="47"/>
      <c r="B805" s="52"/>
      <c r="C805" s="52"/>
      <c r="D805" s="49"/>
      <c r="E805" s="60"/>
      <c r="F805" s="49">
        <f t="shared" si="6"/>
        <v>0</v>
      </c>
      <c r="G805" s="61">
        <f t="shared" si="7"/>
        <v>0</v>
      </c>
      <c r="H805" s="14"/>
      <c r="I805" s="4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>
      <c r="A806" s="47"/>
      <c r="B806" s="52"/>
      <c r="C806" s="52"/>
      <c r="D806" s="49"/>
      <c r="E806" s="60"/>
      <c r="F806" s="49">
        <f t="shared" si="6"/>
        <v>0</v>
      </c>
      <c r="G806" s="61">
        <f t="shared" si="7"/>
        <v>0</v>
      </c>
      <c r="H806" s="14"/>
      <c r="I806" s="4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>
      <c r="A807" s="47"/>
      <c r="B807" s="52"/>
      <c r="C807" s="52"/>
      <c r="D807" s="49"/>
      <c r="E807" s="60"/>
      <c r="F807" s="49">
        <f t="shared" si="6"/>
        <v>0</v>
      </c>
      <c r="G807" s="61">
        <f t="shared" si="7"/>
        <v>0</v>
      </c>
      <c r="H807" s="14"/>
      <c r="I807" s="4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>
      <c r="A808" s="47"/>
      <c r="B808" s="52"/>
      <c r="C808" s="52"/>
      <c r="D808" s="49"/>
      <c r="E808" s="60"/>
      <c r="F808" s="49">
        <f t="shared" si="6"/>
        <v>0</v>
      </c>
      <c r="G808" s="61">
        <f t="shared" si="7"/>
        <v>0</v>
      </c>
      <c r="H808" s="14"/>
      <c r="I808" s="4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>
      <c r="A809" s="47"/>
      <c r="B809" s="52"/>
      <c r="C809" s="52"/>
      <c r="D809" s="49"/>
      <c r="E809" s="60"/>
      <c r="F809" s="49">
        <f t="shared" si="6"/>
        <v>0</v>
      </c>
      <c r="G809" s="61">
        <f t="shared" si="7"/>
        <v>0</v>
      </c>
      <c r="H809" s="14"/>
      <c r="I809" s="4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>
      <c r="A810" s="47"/>
      <c r="B810" s="52"/>
      <c r="C810" s="52"/>
      <c r="D810" s="49"/>
      <c r="E810" s="60"/>
      <c r="F810" s="49">
        <f t="shared" si="6"/>
        <v>0</v>
      </c>
      <c r="G810" s="61">
        <f t="shared" si="7"/>
        <v>0</v>
      </c>
      <c r="H810" s="14"/>
      <c r="I810" s="4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>
      <c r="A811" s="47"/>
      <c r="B811" s="52"/>
      <c r="C811" s="52"/>
      <c r="D811" s="49"/>
      <c r="E811" s="60"/>
      <c r="F811" s="49">
        <f t="shared" si="6"/>
        <v>0</v>
      </c>
      <c r="G811" s="61">
        <f t="shared" si="7"/>
        <v>0</v>
      </c>
      <c r="H811" s="14"/>
      <c r="I811" s="4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>
      <c r="A812" s="47"/>
      <c r="B812" s="52"/>
      <c r="C812" s="52"/>
      <c r="D812" s="49"/>
      <c r="E812" s="60"/>
      <c r="F812" s="49">
        <f t="shared" si="6"/>
        <v>0</v>
      </c>
      <c r="G812" s="61">
        <f t="shared" si="7"/>
        <v>0</v>
      </c>
      <c r="H812" s="14"/>
      <c r="I812" s="4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>
      <c r="A813" s="47"/>
      <c r="B813" s="52"/>
      <c r="C813" s="52"/>
      <c r="D813" s="49"/>
      <c r="E813" s="60"/>
      <c r="F813" s="49">
        <f t="shared" si="6"/>
        <v>0</v>
      </c>
      <c r="G813" s="61">
        <f t="shared" si="7"/>
        <v>0</v>
      </c>
      <c r="H813" s="14"/>
      <c r="I813" s="4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>
      <c r="A814" s="47"/>
      <c r="B814" s="52"/>
      <c r="C814" s="52"/>
      <c r="D814" s="49"/>
      <c r="E814" s="60"/>
      <c r="F814" s="49">
        <f t="shared" si="6"/>
        <v>0</v>
      </c>
      <c r="G814" s="61">
        <f t="shared" si="7"/>
        <v>0</v>
      </c>
      <c r="H814" s="14"/>
      <c r="I814" s="4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>
      <c r="A815" s="47"/>
      <c r="B815" s="52"/>
      <c r="C815" s="52"/>
      <c r="D815" s="49"/>
      <c r="E815" s="60"/>
      <c r="F815" s="49">
        <f t="shared" si="6"/>
        <v>0</v>
      </c>
      <c r="G815" s="61">
        <f t="shared" si="7"/>
        <v>0</v>
      </c>
      <c r="H815" s="14"/>
      <c r="I815" s="4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>
      <c r="A816" s="47"/>
      <c r="B816" s="52"/>
      <c r="C816" s="52"/>
      <c r="D816" s="49"/>
      <c r="E816" s="60"/>
      <c r="F816" s="49">
        <f t="shared" si="6"/>
        <v>0</v>
      </c>
      <c r="G816" s="61">
        <f t="shared" si="7"/>
        <v>0</v>
      </c>
      <c r="H816" s="14"/>
      <c r="I816" s="4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>
      <c r="A817" s="47"/>
      <c r="B817" s="52"/>
      <c r="C817" s="52"/>
      <c r="D817" s="49"/>
      <c r="E817" s="60"/>
      <c r="F817" s="49">
        <f t="shared" si="6"/>
        <v>0</v>
      </c>
      <c r="G817" s="61">
        <f t="shared" si="7"/>
        <v>0</v>
      </c>
      <c r="H817" s="14"/>
      <c r="I817" s="4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>
      <c r="A818" s="47"/>
      <c r="B818" s="52"/>
      <c r="C818" s="52"/>
      <c r="D818" s="49"/>
      <c r="E818" s="60"/>
      <c r="F818" s="49">
        <f t="shared" si="6"/>
        <v>0</v>
      </c>
      <c r="G818" s="61">
        <f t="shared" si="7"/>
        <v>0</v>
      </c>
      <c r="H818" s="14"/>
      <c r="I818" s="4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>
      <c r="A819" s="47"/>
      <c r="B819" s="52"/>
      <c r="C819" s="52"/>
      <c r="D819" s="49"/>
      <c r="E819" s="60"/>
      <c r="F819" s="49">
        <f t="shared" si="6"/>
        <v>0</v>
      </c>
      <c r="G819" s="61">
        <f t="shared" si="7"/>
        <v>0</v>
      </c>
      <c r="H819" s="14"/>
      <c r="I819" s="4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>
      <c r="A820" s="47"/>
      <c r="B820" s="52"/>
      <c r="C820" s="52"/>
      <c r="D820" s="49"/>
      <c r="E820" s="60"/>
      <c r="F820" s="49">
        <f t="shared" si="6"/>
        <v>0</v>
      </c>
      <c r="G820" s="61">
        <f t="shared" si="7"/>
        <v>0</v>
      </c>
      <c r="H820" s="14"/>
      <c r="I820" s="4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>
      <c r="A821" s="47"/>
      <c r="B821" s="52"/>
      <c r="C821" s="52"/>
      <c r="D821" s="49"/>
      <c r="E821" s="60"/>
      <c r="F821" s="49">
        <f t="shared" si="6"/>
        <v>0</v>
      </c>
      <c r="G821" s="61">
        <f t="shared" si="7"/>
        <v>0</v>
      </c>
      <c r="H821" s="14"/>
      <c r="I821" s="4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>
      <c r="A822" s="47"/>
      <c r="B822" s="52"/>
      <c r="C822" s="52"/>
      <c r="D822" s="49"/>
      <c r="E822" s="60"/>
      <c r="F822" s="49">
        <f t="shared" si="6"/>
        <v>0</v>
      </c>
      <c r="G822" s="61">
        <f t="shared" si="7"/>
        <v>0</v>
      </c>
      <c r="H822" s="14"/>
      <c r="I822" s="4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>
      <c r="A823" s="47"/>
      <c r="B823" s="52"/>
      <c r="C823" s="52"/>
      <c r="D823" s="49"/>
      <c r="E823" s="60"/>
      <c r="F823" s="49">
        <f t="shared" si="6"/>
        <v>0</v>
      </c>
      <c r="G823" s="61">
        <f t="shared" si="7"/>
        <v>0</v>
      </c>
      <c r="H823" s="14"/>
      <c r="I823" s="4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>
      <c r="A824" s="47"/>
      <c r="B824" s="52"/>
      <c r="C824" s="52"/>
      <c r="D824" s="49"/>
      <c r="E824" s="60"/>
      <c r="F824" s="49">
        <f t="shared" si="6"/>
        <v>0</v>
      </c>
      <c r="G824" s="61">
        <f t="shared" si="7"/>
        <v>0</v>
      </c>
      <c r="H824" s="14"/>
      <c r="I824" s="4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>
      <c r="A825" s="47"/>
      <c r="B825" s="52"/>
      <c r="C825" s="52"/>
      <c r="D825" s="49"/>
      <c r="E825" s="60"/>
      <c r="F825" s="49">
        <f t="shared" si="6"/>
        <v>0</v>
      </c>
      <c r="G825" s="61">
        <f t="shared" si="7"/>
        <v>0</v>
      </c>
      <c r="H825" s="14"/>
      <c r="I825" s="4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>
      <c r="A826" s="47"/>
      <c r="B826" s="52"/>
      <c r="C826" s="52"/>
      <c r="D826" s="49"/>
      <c r="E826" s="60"/>
      <c r="F826" s="49">
        <f t="shared" si="6"/>
        <v>0</v>
      </c>
      <c r="G826" s="61">
        <f t="shared" si="7"/>
        <v>0</v>
      </c>
      <c r="H826" s="14"/>
      <c r="I826" s="4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>
      <c r="A827" s="47"/>
      <c r="B827" s="52"/>
      <c r="C827" s="52"/>
      <c r="D827" s="49"/>
      <c r="E827" s="60"/>
      <c r="F827" s="49">
        <f t="shared" si="6"/>
        <v>0</v>
      </c>
      <c r="G827" s="61">
        <f t="shared" si="7"/>
        <v>0</v>
      </c>
      <c r="H827" s="14"/>
      <c r="I827" s="4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>
      <c r="A828" s="47"/>
      <c r="B828" s="52"/>
      <c r="C828" s="52"/>
      <c r="D828" s="49"/>
      <c r="E828" s="60"/>
      <c r="F828" s="49">
        <f t="shared" si="6"/>
        <v>0</v>
      </c>
      <c r="G828" s="61">
        <f t="shared" si="7"/>
        <v>0</v>
      </c>
      <c r="H828" s="14"/>
      <c r="I828" s="4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>
      <c r="A829" s="47"/>
      <c r="B829" s="52"/>
      <c r="C829" s="52"/>
      <c r="D829" s="49"/>
      <c r="E829" s="60"/>
      <c r="F829" s="49">
        <f t="shared" si="6"/>
        <v>0</v>
      </c>
      <c r="G829" s="61">
        <f t="shared" si="7"/>
        <v>0</v>
      </c>
      <c r="H829" s="14"/>
      <c r="I829" s="4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>
      <c r="A830" s="47"/>
      <c r="B830" s="52"/>
      <c r="C830" s="52"/>
      <c r="D830" s="49"/>
      <c r="E830" s="60"/>
      <c r="F830" s="49">
        <f t="shared" si="6"/>
        <v>0</v>
      </c>
      <c r="G830" s="61">
        <f t="shared" si="7"/>
        <v>0</v>
      </c>
      <c r="H830" s="14"/>
      <c r="I830" s="4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>
      <c r="A831" s="47"/>
      <c r="B831" s="52"/>
      <c r="C831" s="52"/>
      <c r="D831" s="49"/>
      <c r="E831" s="60"/>
      <c r="F831" s="49">
        <f t="shared" si="6"/>
        <v>0</v>
      </c>
      <c r="G831" s="61">
        <f t="shared" si="7"/>
        <v>0</v>
      </c>
      <c r="H831" s="14"/>
      <c r="I831" s="4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>
      <c r="A832" s="47"/>
      <c r="B832" s="52"/>
      <c r="C832" s="52"/>
      <c r="D832" s="49"/>
      <c r="E832" s="60"/>
      <c r="F832" s="49">
        <f t="shared" si="6"/>
        <v>0</v>
      </c>
      <c r="G832" s="61">
        <f t="shared" si="7"/>
        <v>0</v>
      </c>
      <c r="H832" s="14"/>
      <c r="I832" s="4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>
      <c r="A833" s="47"/>
      <c r="B833" s="52"/>
      <c r="C833" s="52"/>
      <c r="D833" s="49"/>
      <c r="E833" s="60"/>
      <c r="F833" s="49">
        <f t="shared" si="6"/>
        <v>0</v>
      </c>
      <c r="G833" s="61">
        <f t="shared" si="7"/>
        <v>0</v>
      </c>
      <c r="H833" s="14"/>
      <c r="I833" s="4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>
      <c r="A834" s="47"/>
      <c r="B834" s="52"/>
      <c r="C834" s="52"/>
      <c r="D834" s="49"/>
      <c r="E834" s="60"/>
      <c r="F834" s="49">
        <f t="shared" si="6"/>
        <v>0</v>
      </c>
      <c r="G834" s="61">
        <f t="shared" si="7"/>
        <v>0</v>
      </c>
      <c r="H834" s="14"/>
      <c r="I834" s="4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>
      <c r="A835" s="47"/>
      <c r="B835" s="52"/>
      <c r="C835" s="52"/>
      <c r="D835" s="49"/>
      <c r="E835" s="60"/>
      <c r="F835" s="49">
        <f t="shared" si="6"/>
        <v>0</v>
      </c>
      <c r="G835" s="61">
        <f t="shared" si="7"/>
        <v>0</v>
      </c>
      <c r="H835" s="14"/>
      <c r="I835" s="4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>
      <c r="A836" s="47"/>
      <c r="B836" s="52"/>
      <c r="C836" s="52"/>
      <c r="D836" s="49"/>
      <c r="E836" s="60"/>
      <c r="F836" s="49">
        <f t="shared" si="6"/>
        <v>0</v>
      </c>
      <c r="G836" s="61">
        <f t="shared" si="7"/>
        <v>0</v>
      </c>
      <c r="H836" s="14"/>
      <c r="I836" s="4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>
      <c r="A837" s="47"/>
      <c r="B837" s="52"/>
      <c r="C837" s="52"/>
      <c r="D837" s="49"/>
      <c r="E837" s="60"/>
      <c r="F837" s="49">
        <f t="shared" si="6"/>
        <v>0</v>
      </c>
      <c r="G837" s="61">
        <f t="shared" si="7"/>
        <v>0</v>
      </c>
      <c r="H837" s="14"/>
      <c r="I837" s="4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>
      <c r="A838" s="47"/>
      <c r="B838" s="52"/>
      <c r="C838" s="52"/>
      <c r="D838" s="49"/>
      <c r="E838" s="60"/>
      <c r="F838" s="49">
        <f t="shared" si="6"/>
        <v>0</v>
      </c>
      <c r="G838" s="61">
        <f t="shared" si="7"/>
        <v>0</v>
      </c>
      <c r="H838" s="14"/>
      <c r="I838" s="4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>
      <c r="A839" s="47"/>
      <c r="B839" s="52"/>
      <c r="C839" s="52"/>
      <c r="D839" s="49"/>
      <c r="E839" s="60"/>
      <c r="F839" s="49">
        <f t="shared" si="6"/>
        <v>0</v>
      </c>
      <c r="G839" s="61">
        <f t="shared" si="7"/>
        <v>0</v>
      </c>
      <c r="H839" s="14"/>
      <c r="I839" s="4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>
      <c r="A840" s="47"/>
      <c r="B840" s="52"/>
      <c r="C840" s="52"/>
      <c r="D840" s="49"/>
      <c r="E840" s="60"/>
      <c r="F840" s="49">
        <f t="shared" si="6"/>
        <v>0</v>
      </c>
      <c r="G840" s="61">
        <f t="shared" si="7"/>
        <v>0</v>
      </c>
      <c r="H840" s="14"/>
      <c r="I840" s="4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>
      <c r="A841" s="47"/>
      <c r="B841" s="52"/>
      <c r="C841" s="52"/>
      <c r="D841" s="49"/>
      <c r="E841" s="60"/>
      <c r="F841" s="49">
        <f t="shared" si="6"/>
        <v>0</v>
      </c>
      <c r="G841" s="61">
        <f t="shared" si="7"/>
        <v>0</v>
      </c>
      <c r="H841" s="14"/>
      <c r="I841" s="4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>
      <c r="A842" s="47"/>
      <c r="B842" s="52"/>
      <c r="C842" s="52"/>
      <c r="D842" s="49"/>
      <c r="E842" s="60"/>
      <c r="F842" s="49">
        <f t="shared" si="6"/>
        <v>0</v>
      </c>
      <c r="G842" s="61">
        <f t="shared" si="7"/>
        <v>0</v>
      </c>
      <c r="H842" s="14"/>
      <c r="I842" s="4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>
      <c r="A843" s="47"/>
      <c r="B843" s="52"/>
      <c r="C843" s="52"/>
      <c r="D843" s="49"/>
      <c r="E843" s="60"/>
      <c r="F843" s="49">
        <f t="shared" si="6"/>
        <v>0</v>
      </c>
      <c r="G843" s="61">
        <f t="shared" si="7"/>
        <v>0</v>
      </c>
      <c r="H843" s="14"/>
      <c r="I843" s="4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>
      <c r="A844" s="47"/>
      <c r="B844" s="52"/>
      <c r="C844" s="52"/>
      <c r="D844" s="49"/>
      <c r="E844" s="60"/>
      <c r="F844" s="49">
        <f t="shared" si="6"/>
        <v>0</v>
      </c>
      <c r="G844" s="61">
        <f t="shared" si="7"/>
        <v>0</v>
      </c>
      <c r="H844" s="14"/>
      <c r="I844" s="4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>
      <c r="A845" s="47"/>
      <c r="B845" s="52"/>
      <c r="C845" s="52"/>
      <c r="D845" s="49"/>
      <c r="E845" s="60"/>
      <c r="F845" s="49">
        <f t="shared" si="6"/>
        <v>0</v>
      </c>
      <c r="G845" s="61">
        <f t="shared" si="7"/>
        <v>0</v>
      </c>
      <c r="H845" s="14"/>
      <c r="I845" s="4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>
      <c r="A846" s="47"/>
      <c r="B846" s="52"/>
      <c r="C846" s="52"/>
      <c r="D846" s="49"/>
      <c r="E846" s="60"/>
      <c r="F846" s="49">
        <f t="shared" si="6"/>
        <v>0</v>
      </c>
      <c r="G846" s="61">
        <f t="shared" si="7"/>
        <v>0</v>
      </c>
      <c r="H846" s="14"/>
      <c r="I846" s="4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>
      <c r="A847" s="47"/>
      <c r="B847" s="52"/>
      <c r="C847" s="52"/>
      <c r="D847" s="49"/>
      <c r="E847" s="60"/>
      <c r="F847" s="49">
        <f t="shared" si="6"/>
        <v>0</v>
      </c>
      <c r="G847" s="61">
        <f t="shared" si="7"/>
        <v>0</v>
      </c>
      <c r="H847" s="14"/>
      <c r="I847" s="4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>
      <c r="A848" s="47"/>
      <c r="B848" s="52"/>
      <c r="C848" s="52"/>
      <c r="D848" s="49"/>
      <c r="E848" s="60"/>
      <c r="F848" s="49">
        <f t="shared" si="6"/>
        <v>0</v>
      </c>
      <c r="G848" s="61">
        <f t="shared" si="7"/>
        <v>0</v>
      </c>
      <c r="H848" s="14"/>
      <c r="I848" s="4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>
      <c r="A849" s="47"/>
      <c r="B849" s="52"/>
      <c r="C849" s="52"/>
      <c r="D849" s="49"/>
      <c r="E849" s="60"/>
      <c r="F849" s="49">
        <f t="shared" si="6"/>
        <v>0</v>
      </c>
      <c r="G849" s="61">
        <f t="shared" si="7"/>
        <v>0</v>
      </c>
      <c r="H849" s="14"/>
      <c r="I849" s="4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>
      <c r="A850" s="47"/>
      <c r="B850" s="52"/>
      <c r="C850" s="52"/>
      <c r="D850" s="49"/>
      <c r="E850" s="60"/>
      <c r="F850" s="49">
        <f t="shared" si="6"/>
        <v>0</v>
      </c>
      <c r="G850" s="61">
        <f t="shared" si="7"/>
        <v>0</v>
      </c>
      <c r="H850" s="14"/>
      <c r="I850" s="4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>
      <c r="A851" s="47"/>
      <c r="B851" s="52"/>
      <c r="C851" s="52"/>
      <c r="D851" s="49"/>
      <c r="E851" s="60"/>
      <c r="F851" s="49">
        <f t="shared" si="6"/>
        <v>0</v>
      </c>
      <c r="G851" s="61">
        <f t="shared" si="7"/>
        <v>0</v>
      </c>
      <c r="H851" s="14"/>
      <c r="I851" s="4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>
      <c r="A852" s="47"/>
      <c r="B852" s="52"/>
      <c r="C852" s="52"/>
      <c r="D852" s="49"/>
      <c r="E852" s="60"/>
      <c r="F852" s="49">
        <f t="shared" si="6"/>
        <v>0</v>
      </c>
      <c r="G852" s="61">
        <f t="shared" si="7"/>
        <v>0</v>
      </c>
      <c r="H852" s="14"/>
      <c r="I852" s="4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>
      <c r="A853" s="47"/>
      <c r="B853" s="52"/>
      <c r="C853" s="52"/>
      <c r="D853" s="49"/>
      <c r="E853" s="60"/>
      <c r="F853" s="49">
        <f t="shared" si="6"/>
        <v>0</v>
      </c>
      <c r="G853" s="61">
        <f t="shared" si="7"/>
        <v>0</v>
      </c>
      <c r="H853" s="14"/>
      <c r="I853" s="4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>
      <c r="A854" s="47"/>
      <c r="B854" s="52"/>
      <c r="C854" s="52"/>
      <c r="D854" s="49"/>
      <c r="E854" s="60"/>
      <c r="F854" s="49">
        <f t="shared" si="6"/>
        <v>0</v>
      </c>
      <c r="G854" s="61">
        <f t="shared" si="7"/>
        <v>0</v>
      </c>
      <c r="H854" s="14"/>
      <c r="I854" s="4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>
      <c r="A855" s="47"/>
      <c r="B855" s="52"/>
      <c r="C855" s="52"/>
      <c r="D855" s="49"/>
      <c r="E855" s="60"/>
      <c r="F855" s="49">
        <f t="shared" si="6"/>
        <v>0</v>
      </c>
      <c r="G855" s="61">
        <f t="shared" si="7"/>
        <v>0</v>
      </c>
      <c r="H855" s="14"/>
      <c r="I855" s="4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>
      <c r="A856" s="47"/>
      <c r="B856" s="52"/>
      <c r="C856" s="52"/>
      <c r="D856" s="49"/>
      <c r="E856" s="60"/>
      <c r="F856" s="49">
        <f t="shared" si="6"/>
        <v>0</v>
      </c>
      <c r="G856" s="61">
        <f t="shared" si="7"/>
        <v>0</v>
      </c>
      <c r="H856" s="14"/>
      <c r="I856" s="4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>
      <c r="A857" s="47"/>
      <c r="B857" s="52"/>
      <c r="C857" s="52"/>
      <c r="D857" s="49"/>
      <c r="E857" s="60"/>
      <c r="F857" s="49">
        <f t="shared" si="6"/>
        <v>0</v>
      </c>
      <c r="G857" s="61">
        <f t="shared" si="7"/>
        <v>0</v>
      </c>
      <c r="H857" s="14"/>
      <c r="I857" s="4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>
      <c r="A858" s="47"/>
      <c r="B858" s="52"/>
      <c r="C858" s="52"/>
      <c r="D858" s="49"/>
      <c r="E858" s="60"/>
      <c r="F858" s="49">
        <f t="shared" si="6"/>
        <v>0</v>
      </c>
      <c r="G858" s="61">
        <f t="shared" si="7"/>
        <v>0</v>
      </c>
      <c r="H858" s="14"/>
      <c r="I858" s="4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>
      <c r="A859" s="47"/>
      <c r="B859" s="52"/>
      <c r="C859" s="52"/>
      <c r="D859" s="49"/>
      <c r="E859" s="60"/>
      <c r="F859" s="49">
        <f t="shared" si="6"/>
        <v>0</v>
      </c>
      <c r="G859" s="61">
        <f t="shared" si="7"/>
        <v>0</v>
      </c>
      <c r="H859" s="14"/>
      <c r="I859" s="4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>
      <c r="A860" s="47"/>
      <c r="B860" s="52"/>
      <c r="C860" s="52"/>
      <c r="D860" s="49"/>
      <c r="E860" s="60"/>
      <c r="F860" s="49">
        <f t="shared" si="6"/>
        <v>0</v>
      </c>
      <c r="G860" s="61">
        <f t="shared" si="7"/>
        <v>0</v>
      </c>
      <c r="H860" s="14"/>
      <c r="I860" s="4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>
      <c r="A861" s="47"/>
      <c r="B861" s="52"/>
      <c r="C861" s="52"/>
      <c r="D861" s="49"/>
      <c r="E861" s="60"/>
      <c r="F861" s="49">
        <f t="shared" si="6"/>
        <v>0</v>
      </c>
      <c r="G861" s="61">
        <f t="shared" si="7"/>
        <v>0</v>
      </c>
      <c r="H861" s="14"/>
      <c r="I861" s="4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>
      <c r="A862" s="47"/>
      <c r="B862" s="52"/>
      <c r="C862" s="52"/>
      <c r="D862" s="49"/>
      <c r="E862" s="60"/>
      <c r="F862" s="49">
        <f t="shared" si="6"/>
        <v>0</v>
      </c>
      <c r="G862" s="61">
        <f t="shared" si="7"/>
        <v>0</v>
      </c>
      <c r="H862" s="14"/>
      <c r="I862" s="4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>
      <c r="A863" s="47"/>
      <c r="B863" s="52"/>
      <c r="C863" s="52"/>
      <c r="D863" s="49"/>
      <c r="E863" s="60"/>
      <c r="F863" s="49">
        <f t="shared" si="6"/>
        <v>0</v>
      </c>
      <c r="G863" s="61">
        <f t="shared" si="7"/>
        <v>0</v>
      </c>
      <c r="H863" s="14"/>
      <c r="I863" s="4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>
      <c r="A864" s="47"/>
      <c r="B864" s="52"/>
      <c r="C864" s="52"/>
      <c r="D864" s="49"/>
      <c r="E864" s="60"/>
      <c r="F864" s="49">
        <f t="shared" si="6"/>
        <v>0</v>
      </c>
      <c r="G864" s="61">
        <f t="shared" si="7"/>
        <v>0</v>
      </c>
      <c r="H864" s="14"/>
      <c r="I864" s="4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>
      <c r="A865" s="47"/>
      <c r="B865" s="52"/>
      <c r="C865" s="52"/>
      <c r="D865" s="49"/>
      <c r="E865" s="60"/>
      <c r="F865" s="49">
        <f t="shared" si="6"/>
        <v>0</v>
      </c>
      <c r="G865" s="61">
        <f t="shared" si="7"/>
        <v>0</v>
      </c>
      <c r="H865" s="14"/>
      <c r="I865" s="4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>
      <c r="A866" s="47"/>
      <c r="B866" s="52"/>
      <c r="C866" s="52"/>
      <c r="D866" s="49"/>
      <c r="E866" s="60"/>
      <c r="F866" s="49">
        <f t="shared" si="6"/>
        <v>0</v>
      </c>
      <c r="G866" s="61">
        <f t="shared" si="7"/>
        <v>0</v>
      </c>
      <c r="H866" s="14"/>
      <c r="I866" s="4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>
      <c r="A867" s="47"/>
      <c r="B867" s="52"/>
      <c r="C867" s="52"/>
      <c r="D867" s="49"/>
      <c r="E867" s="60"/>
      <c r="F867" s="49">
        <f t="shared" si="6"/>
        <v>0</v>
      </c>
      <c r="G867" s="61">
        <f t="shared" si="7"/>
        <v>0</v>
      </c>
      <c r="H867" s="14"/>
      <c r="I867" s="4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>
      <c r="A868" s="47"/>
      <c r="B868" s="52"/>
      <c r="C868" s="52"/>
      <c r="D868" s="49"/>
      <c r="E868" s="60"/>
      <c r="F868" s="49">
        <f t="shared" si="6"/>
        <v>0</v>
      </c>
      <c r="G868" s="61">
        <f t="shared" si="7"/>
        <v>0</v>
      </c>
      <c r="H868" s="14"/>
      <c r="I868" s="4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>
      <c r="A869" s="47"/>
      <c r="B869" s="52"/>
      <c r="C869" s="52"/>
      <c r="D869" s="49"/>
      <c r="E869" s="60"/>
      <c r="F869" s="49">
        <f t="shared" si="6"/>
        <v>0</v>
      </c>
      <c r="G869" s="61">
        <f t="shared" si="7"/>
        <v>0</v>
      </c>
      <c r="H869" s="14"/>
      <c r="I869" s="4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>
      <c r="A870" s="47"/>
      <c r="B870" s="52"/>
      <c r="C870" s="52"/>
      <c r="D870" s="49"/>
      <c r="E870" s="60"/>
      <c r="F870" s="49">
        <f t="shared" si="6"/>
        <v>0</v>
      </c>
      <c r="G870" s="61">
        <f t="shared" si="7"/>
        <v>0</v>
      </c>
      <c r="H870" s="14"/>
      <c r="I870" s="4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>
      <c r="A871" s="47"/>
      <c r="B871" s="52"/>
      <c r="C871" s="52"/>
      <c r="D871" s="49"/>
      <c r="E871" s="60"/>
      <c r="F871" s="49">
        <f t="shared" si="6"/>
        <v>0</v>
      </c>
      <c r="G871" s="61">
        <f t="shared" si="7"/>
        <v>0</v>
      </c>
      <c r="H871" s="14"/>
      <c r="I871" s="4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>
      <c r="A872" s="47"/>
      <c r="B872" s="52"/>
      <c r="C872" s="52"/>
      <c r="D872" s="49"/>
      <c r="E872" s="60"/>
      <c r="F872" s="49">
        <f t="shared" si="6"/>
        <v>0</v>
      </c>
      <c r="G872" s="61">
        <f t="shared" si="7"/>
        <v>0</v>
      </c>
      <c r="H872" s="14"/>
      <c r="I872" s="4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>
      <c r="A873" s="47"/>
      <c r="B873" s="52"/>
      <c r="C873" s="52"/>
      <c r="D873" s="49"/>
      <c r="E873" s="60"/>
      <c r="F873" s="49">
        <f t="shared" si="6"/>
        <v>0</v>
      </c>
      <c r="G873" s="61">
        <f t="shared" si="7"/>
        <v>0</v>
      </c>
      <c r="H873" s="14"/>
      <c r="I873" s="4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>
      <c r="A874" s="47"/>
      <c r="B874" s="52"/>
      <c r="C874" s="52"/>
      <c r="D874" s="49"/>
      <c r="E874" s="60"/>
      <c r="F874" s="49">
        <f t="shared" si="6"/>
        <v>0</v>
      </c>
      <c r="G874" s="61">
        <f t="shared" si="7"/>
        <v>0</v>
      </c>
      <c r="H874" s="14"/>
      <c r="I874" s="4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>
      <c r="A875" s="47"/>
      <c r="B875" s="52"/>
      <c r="C875" s="52"/>
      <c r="D875" s="49"/>
      <c r="E875" s="60"/>
      <c r="F875" s="49">
        <f t="shared" si="6"/>
        <v>0</v>
      </c>
      <c r="G875" s="61">
        <f t="shared" si="7"/>
        <v>0</v>
      </c>
      <c r="H875" s="14"/>
      <c r="I875" s="4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>
      <c r="A876" s="47"/>
      <c r="B876" s="52"/>
      <c r="C876" s="52"/>
      <c r="D876" s="49"/>
      <c r="E876" s="60"/>
      <c r="F876" s="49">
        <f t="shared" si="6"/>
        <v>0</v>
      </c>
      <c r="G876" s="61">
        <f t="shared" si="7"/>
        <v>0</v>
      </c>
      <c r="H876" s="14"/>
      <c r="I876" s="4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>
      <c r="A877" s="47"/>
      <c r="B877" s="52"/>
      <c r="C877" s="52"/>
      <c r="D877" s="49"/>
      <c r="E877" s="60"/>
      <c r="F877" s="49">
        <f t="shared" si="6"/>
        <v>0</v>
      </c>
      <c r="G877" s="61">
        <f t="shared" si="7"/>
        <v>0</v>
      </c>
      <c r="H877" s="14"/>
      <c r="I877" s="4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>
      <c r="A878" s="47"/>
      <c r="B878" s="52"/>
      <c r="C878" s="52"/>
      <c r="D878" s="49"/>
      <c r="E878" s="60"/>
      <c r="F878" s="49">
        <f t="shared" si="6"/>
        <v>0</v>
      </c>
      <c r="G878" s="61">
        <f t="shared" si="7"/>
        <v>0</v>
      </c>
      <c r="H878" s="14"/>
      <c r="I878" s="4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>
      <c r="A879" s="47"/>
      <c r="B879" s="52"/>
      <c r="C879" s="52"/>
      <c r="D879" s="49"/>
      <c r="E879" s="60"/>
      <c r="F879" s="49">
        <f t="shared" si="6"/>
        <v>0</v>
      </c>
      <c r="G879" s="61">
        <f t="shared" si="7"/>
        <v>0</v>
      </c>
      <c r="H879" s="14"/>
      <c r="I879" s="4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>
      <c r="A880" s="47"/>
      <c r="B880" s="52"/>
      <c r="C880" s="52"/>
      <c r="D880" s="49"/>
      <c r="E880" s="60"/>
      <c r="F880" s="49">
        <f t="shared" si="6"/>
        <v>0</v>
      </c>
      <c r="G880" s="61">
        <f t="shared" si="7"/>
        <v>0</v>
      </c>
      <c r="H880" s="14"/>
      <c r="I880" s="4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>
      <c r="A881" s="47"/>
      <c r="B881" s="52"/>
      <c r="C881" s="52"/>
      <c r="D881" s="49"/>
      <c r="E881" s="60"/>
      <c r="F881" s="49">
        <f t="shared" si="6"/>
        <v>0</v>
      </c>
      <c r="G881" s="61">
        <f t="shared" si="7"/>
        <v>0</v>
      </c>
      <c r="H881" s="14"/>
      <c r="I881" s="4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>
      <c r="A882" s="47"/>
      <c r="B882" s="52"/>
      <c r="C882" s="52"/>
      <c r="D882" s="49"/>
      <c r="E882" s="60"/>
      <c r="F882" s="49">
        <f t="shared" si="6"/>
        <v>0</v>
      </c>
      <c r="G882" s="61">
        <f t="shared" si="7"/>
        <v>0</v>
      </c>
      <c r="H882" s="14"/>
      <c r="I882" s="4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>
      <c r="A883" s="47"/>
      <c r="B883" s="52"/>
      <c r="C883" s="52"/>
      <c r="D883" s="49"/>
      <c r="E883" s="60"/>
      <c r="F883" s="49">
        <f t="shared" si="6"/>
        <v>0</v>
      </c>
      <c r="G883" s="61">
        <f t="shared" si="7"/>
        <v>0</v>
      </c>
      <c r="H883" s="14"/>
      <c r="I883" s="4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>
      <c r="A884" s="47"/>
      <c r="B884" s="52"/>
      <c r="C884" s="52"/>
      <c r="D884" s="49"/>
      <c r="E884" s="60"/>
      <c r="F884" s="49">
        <f t="shared" si="6"/>
        <v>0</v>
      </c>
      <c r="G884" s="61">
        <f t="shared" si="7"/>
        <v>0</v>
      </c>
      <c r="H884" s="14"/>
      <c r="I884" s="4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>
      <c r="A885" s="47"/>
      <c r="B885" s="52"/>
      <c r="C885" s="52"/>
      <c r="D885" s="49"/>
      <c r="E885" s="60"/>
      <c r="F885" s="49">
        <f t="shared" si="6"/>
        <v>0</v>
      </c>
      <c r="G885" s="61">
        <f t="shared" si="7"/>
        <v>0</v>
      </c>
      <c r="H885" s="14"/>
      <c r="I885" s="4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>
      <c r="A886" s="47"/>
      <c r="B886" s="52"/>
      <c r="C886" s="52"/>
      <c r="D886" s="49"/>
      <c r="E886" s="60"/>
      <c r="F886" s="49">
        <f t="shared" si="6"/>
        <v>0</v>
      </c>
      <c r="G886" s="61">
        <f t="shared" si="7"/>
        <v>0</v>
      </c>
      <c r="H886" s="14"/>
      <c r="I886" s="4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>
      <c r="A887" s="47"/>
      <c r="B887" s="52"/>
      <c r="C887" s="52"/>
      <c r="D887" s="49"/>
      <c r="E887" s="60"/>
      <c r="F887" s="49">
        <f t="shared" si="6"/>
        <v>0</v>
      </c>
      <c r="G887" s="61">
        <f t="shared" si="7"/>
        <v>0</v>
      </c>
      <c r="H887" s="14"/>
      <c r="I887" s="4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>
      <c r="A888" s="47"/>
      <c r="B888" s="52"/>
      <c r="C888" s="52"/>
      <c r="D888" s="49"/>
      <c r="E888" s="60"/>
      <c r="F888" s="49">
        <f t="shared" si="6"/>
        <v>0</v>
      </c>
      <c r="G888" s="61">
        <f t="shared" si="7"/>
        <v>0</v>
      </c>
      <c r="H888" s="14"/>
      <c r="I888" s="4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>
      <c r="A889" s="47"/>
      <c r="B889" s="52"/>
      <c r="C889" s="52"/>
      <c r="D889" s="49"/>
      <c r="E889" s="60"/>
      <c r="F889" s="49">
        <f t="shared" si="6"/>
        <v>0</v>
      </c>
      <c r="G889" s="61">
        <f t="shared" si="7"/>
        <v>0</v>
      </c>
      <c r="H889" s="14"/>
      <c r="I889" s="4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>
      <c r="A890" s="47"/>
      <c r="B890" s="52"/>
      <c r="C890" s="52"/>
      <c r="D890" s="49"/>
      <c r="E890" s="60"/>
      <c r="F890" s="49">
        <f t="shared" si="6"/>
        <v>0</v>
      </c>
      <c r="G890" s="61">
        <f t="shared" si="7"/>
        <v>0</v>
      </c>
      <c r="H890" s="14"/>
      <c r="I890" s="4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>
      <c r="A891" s="47"/>
      <c r="B891" s="52"/>
      <c r="C891" s="52"/>
      <c r="D891" s="49"/>
      <c r="E891" s="60"/>
      <c r="F891" s="49">
        <f t="shared" si="6"/>
        <v>0</v>
      </c>
      <c r="G891" s="61">
        <f t="shared" si="7"/>
        <v>0</v>
      </c>
      <c r="H891" s="14"/>
      <c r="I891" s="4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>
      <c r="A892" s="47"/>
      <c r="B892" s="52"/>
      <c r="C892" s="52"/>
      <c r="D892" s="49"/>
      <c r="E892" s="60"/>
      <c r="F892" s="49">
        <f t="shared" si="6"/>
        <v>0</v>
      </c>
      <c r="G892" s="61">
        <f t="shared" si="7"/>
        <v>0</v>
      </c>
      <c r="H892" s="14"/>
      <c r="I892" s="4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>
      <c r="A893" s="47"/>
      <c r="B893" s="52"/>
      <c r="C893" s="52"/>
      <c r="D893" s="49"/>
      <c r="E893" s="60"/>
      <c r="F893" s="49">
        <f t="shared" si="6"/>
        <v>0</v>
      </c>
      <c r="G893" s="61">
        <f t="shared" si="7"/>
        <v>0</v>
      </c>
      <c r="H893" s="14"/>
      <c r="I893" s="4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>
      <c r="A894" s="47"/>
      <c r="B894" s="52"/>
      <c r="C894" s="52"/>
      <c r="D894" s="49"/>
      <c r="E894" s="60"/>
      <c r="F894" s="49">
        <f t="shared" si="6"/>
        <v>0</v>
      </c>
      <c r="G894" s="61">
        <f t="shared" si="7"/>
        <v>0</v>
      </c>
      <c r="H894" s="14"/>
      <c r="I894" s="4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>
      <c r="A895" s="47"/>
      <c r="B895" s="52"/>
      <c r="C895" s="52"/>
      <c r="D895" s="49"/>
      <c r="E895" s="60"/>
      <c r="F895" s="49">
        <f t="shared" si="6"/>
        <v>0</v>
      </c>
      <c r="G895" s="61">
        <f t="shared" si="7"/>
        <v>0</v>
      </c>
      <c r="H895" s="14"/>
      <c r="I895" s="4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>
      <c r="A896" s="47"/>
      <c r="B896" s="52"/>
      <c r="C896" s="52"/>
      <c r="D896" s="49"/>
      <c r="E896" s="60"/>
      <c r="F896" s="49">
        <f t="shared" si="6"/>
        <v>0</v>
      </c>
      <c r="G896" s="61">
        <f t="shared" si="7"/>
        <v>0</v>
      </c>
      <c r="H896" s="14"/>
      <c r="I896" s="4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>
      <c r="A897" s="47"/>
      <c r="B897" s="52"/>
      <c r="C897" s="52"/>
      <c r="D897" s="49"/>
      <c r="E897" s="60"/>
      <c r="F897" s="49">
        <f t="shared" si="6"/>
        <v>0</v>
      </c>
      <c r="G897" s="61">
        <f t="shared" si="7"/>
        <v>0</v>
      </c>
      <c r="H897" s="14"/>
      <c r="I897" s="4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>
      <c r="A898" s="47"/>
      <c r="B898" s="52"/>
      <c r="C898" s="52"/>
      <c r="D898" s="49"/>
      <c r="E898" s="60"/>
      <c r="F898" s="49">
        <f t="shared" si="6"/>
        <v>0</v>
      </c>
      <c r="G898" s="61">
        <f t="shared" si="7"/>
        <v>0</v>
      </c>
      <c r="H898" s="14"/>
      <c r="I898" s="4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>
      <c r="A899" s="47"/>
      <c r="B899" s="52"/>
      <c r="C899" s="52"/>
      <c r="D899" s="49"/>
      <c r="E899" s="60"/>
      <c r="F899" s="49">
        <f t="shared" si="6"/>
        <v>0</v>
      </c>
      <c r="G899" s="61">
        <f t="shared" si="7"/>
        <v>0</v>
      </c>
      <c r="H899" s="14"/>
      <c r="I899" s="4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>
      <c r="A900" s="47"/>
      <c r="B900" s="52"/>
      <c r="C900" s="52"/>
      <c r="D900" s="49"/>
      <c r="E900" s="60"/>
      <c r="F900" s="49">
        <f t="shared" si="6"/>
        <v>0</v>
      </c>
      <c r="G900" s="61">
        <f t="shared" si="7"/>
        <v>0</v>
      </c>
      <c r="H900" s="14"/>
      <c r="I900" s="4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>
      <c r="A901" s="47"/>
      <c r="B901" s="52"/>
      <c r="C901" s="52"/>
      <c r="D901" s="49"/>
      <c r="E901" s="60"/>
      <c r="F901" s="49">
        <f t="shared" si="6"/>
        <v>0</v>
      </c>
      <c r="G901" s="61">
        <f t="shared" si="7"/>
        <v>0</v>
      </c>
      <c r="H901" s="14"/>
      <c r="I901" s="4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>
      <c r="A902" s="47"/>
      <c r="B902" s="52"/>
      <c r="C902" s="52"/>
      <c r="D902" s="49"/>
      <c r="E902" s="60"/>
      <c r="F902" s="49">
        <f t="shared" si="6"/>
        <v>0</v>
      </c>
      <c r="G902" s="61">
        <f t="shared" si="7"/>
        <v>0</v>
      </c>
      <c r="H902" s="14"/>
      <c r="I902" s="4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>
      <c r="A903" s="47"/>
      <c r="B903" s="52"/>
      <c r="C903" s="52"/>
      <c r="D903" s="49"/>
      <c r="E903" s="60"/>
      <c r="F903" s="49">
        <f t="shared" si="6"/>
        <v>0</v>
      </c>
      <c r="G903" s="61">
        <f t="shared" si="7"/>
        <v>0</v>
      </c>
      <c r="H903" s="14"/>
      <c r="I903" s="4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>
      <c r="A904" s="47"/>
      <c r="B904" s="52"/>
      <c r="C904" s="52"/>
      <c r="D904" s="49"/>
      <c r="E904" s="60"/>
      <c r="F904" s="49">
        <f t="shared" si="6"/>
        <v>0</v>
      </c>
      <c r="G904" s="61">
        <f t="shared" si="7"/>
        <v>0</v>
      </c>
      <c r="H904" s="14"/>
      <c r="I904" s="4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>
      <c r="A905" s="47"/>
      <c r="B905" s="52"/>
      <c r="C905" s="52"/>
      <c r="D905" s="49"/>
      <c r="E905" s="60"/>
      <c r="F905" s="49">
        <f t="shared" si="6"/>
        <v>0</v>
      </c>
      <c r="G905" s="61">
        <f t="shared" si="7"/>
        <v>0</v>
      </c>
      <c r="H905" s="14"/>
      <c r="I905" s="4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>
      <c r="A906" s="47"/>
      <c r="B906" s="52"/>
      <c r="C906" s="52"/>
      <c r="D906" s="49"/>
      <c r="E906" s="60"/>
      <c r="F906" s="49">
        <f t="shared" si="6"/>
        <v>0</v>
      </c>
      <c r="G906" s="61">
        <f t="shared" si="7"/>
        <v>0</v>
      </c>
      <c r="H906" s="14"/>
      <c r="I906" s="4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>
      <c r="A907" s="47"/>
      <c r="B907" s="52"/>
      <c r="C907" s="52"/>
      <c r="D907" s="49"/>
      <c r="E907" s="60"/>
      <c r="F907" s="49">
        <f t="shared" si="6"/>
        <v>0</v>
      </c>
      <c r="G907" s="61">
        <f t="shared" si="7"/>
        <v>0</v>
      </c>
      <c r="H907" s="14"/>
      <c r="I907" s="4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>
      <c r="A908" s="47"/>
      <c r="B908" s="52"/>
      <c r="C908" s="52"/>
      <c r="D908" s="49"/>
      <c r="E908" s="60"/>
      <c r="F908" s="49">
        <f t="shared" si="6"/>
        <v>0</v>
      </c>
      <c r="G908" s="61">
        <f t="shared" si="7"/>
        <v>0</v>
      </c>
      <c r="H908" s="14"/>
      <c r="I908" s="4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>
      <c r="A909" s="47"/>
      <c r="B909" s="52"/>
      <c r="C909" s="52"/>
      <c r="D909" s="49"/>
      <c r="E909" s="60"/>
      <c r="F909" s="49">
        <f t="shared" si="6"/>
        <v>0</v>
      </c>
      <c r="G909" s="61">
        <f t="shared" si="7"/>
        <v>0</v>
      </c>
      <c r="H909" s="14"/>
      <c r="I909" s="4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>
      <c r="A910" s="47"/>
      <c r="B910" s="52"/>
      <c r="C910" s="52"/>
      <c r="D910" s="49"/>
      <c r="E910" s="60"/>
      <c r="F910" s="49">
        <f t="shared" si="6"/>
        <v>0</v>
      </c>
      <c r="G910" s="61">
        <f t="shared" si="7"/>
        <v>0</v>
      </c>
      <c r="H910" s="14"/>
      <c r="I910" s="4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>
      <c r="A911" s="47"/>
      <c r="B911" s="52"/>
      <c r="C911" s="52"/>
      <c r="D911" s="49"/>
      <c r="E911" s="60"/>
      <c r="F911" s="49">
        <f t="shared" si="6"/>
        <v>0</v>
      </c>
      <c r="G911" s="61">
        <f t="shared" si="7"/>
        <v>0</v>
      </c>
      <c r="H911" s="14"/>
      <c r="I911" s="4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>
      <c r="A912" s="47"/>
      <c r="B912" s="52"/>
      <c r="C912" s="52"/>
      <c r="D912" s="49"/>
      <c r="E912" s="60"/>
      <c r="F912" s="49">
        <f t="shared" si="6"/>
        <v>0</v>
      </c>
      <c r="G912" s="61">
        <f t="shared" si="7"/>
        <v>0</v>
      </c>
      <c r="H912" s="14"/>
      <c r="I912" s="4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>
      <c r="A913" s="47"/>
      <c r="B913" s="52"/>
      <c r="C913" s="52"/>
      <c r="D913" s="49"/>
      <c r="E913" s="60"/>
      <c r="F913" s="49">
        <f t="shared" si="6"/>
        <v>0</v>
      </c>
      <c r="G913" s="61">
        <f t="shared" si="7"/>
        <v>0</v>
      </c>
      <c r="H913" s="14"/>
      <c r="I913" s="4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>
      <c r="A914" s="47"/>
      <c r="B914" s="52"/>
      <c r="C914" s="52"/>
      <c r="D914" s="49"/>
      <c r="E914" s="60"/>
      <c r="F914" s="49">
        <f t="shared" si="6"/>
        <v>0</v>
      </c>
      <c r="G914" s="61">
        <f t="shared" si="7"/>
        <v>0</v>
      </c>
      <c r="H914" s="14"/>
      <c r="I914" s="4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>
      <c r="A915" s="47"/>
      <c r="B915" s="52"/>
      <c r="C915" s="52"/>
      <c r="D915" s="49"/>
      <c r="E915" s="60"/>
      <c r="F915" s="49">
        <f t="shared" si="6"/>
        <v>0</v>
      </c>
      <c r="G915" s="61">
        <f t="shared" si="7"/>
        <v>0</v>
      </c>
      <c r="H915" s="14"/>
      <c r="I915" s="4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>
      <c r="A916" s="47"/>
      <c r="B916" s="52"/>
      <c r="C916" s="52"/>
      <c r="D916" s="49"/>
      <c r="E916" s="60"/>
      <c r="F916" s="49">
        <f t="shared" si="6"/>
        <v>0</v>
      </c>
      <c r="G916" s="61">
        <f t="shared" si="7"/>
        <v>0</v>
      </c>
      <c r="H916" s="14"/>
      <c r="I916" s="4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>
      <c r="A917" s="47"/>
      <c r="B917" s="52"/>
      <c r="C917" s="52"/>
      <c r="D917" s="49"/>
      <c r="E917" s="60"/>
      <c r="F917" s="49">
        <f t="shared" si="6"/>
        <v>0</v>
      </c>
      <c r="G917" s="61">
        <f t="shared" si="7"/>
        <v>0</v>
      </c>
      <c r="H917" s="14"/>
      <c r="I917" s="4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>
      <c r="A918" s="47"/>
      <c r="B918" s="52"/>
      <c r="C918" s="52"/>
      <c r="D918" s="49"/>
      <c r="E918" s="60"/>
      <c r="F918" s="49">
        <f t="shared" si="6"/>
        <v>0</v>
      </c>
      <c r="G918" s="61">
        <f t="shared" si="7"/>
        <v>0</v>
      </c>
      <c r="H918" s="14"/>
      <c r="I918" s="4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>
      <c r="A919" s="47"/>
      <c r="B919" s="52"/>
      <c r="C919" s="52"/>
      <c r="D919" s="49"/>
      <c r="E919" s="60"/>
      <c r="F919" s="49">
        <f t="shared" si="6"/>
        <v>0</v>
      </c>
      <c r="G919" s="61">
        <f t="shared" si="7"/>
        <v>0</v>
      </c>
      <c r="H919" s="14"/>
      <c r="I919" s="4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>
      <c r="A920" s="47"/>
      <c r="B920" s="52"/>
      <c r="C920" s="52"/>
      <c r="D920" s="49"/>
      <c r="E920" s="60"/>
      <c r="F920" s="49">
        <f t="shared" si="6"/>
        <v>0</v>
      </c>
      <c r="G920" s="61">
        <f t="shared" si="7"/>
        <v>0</v>
      </c>
      <c r="H920" s="14"/>
      <c r="I920" s="4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>
      <c r="A921" s="47"/>
      <c r="B921" s="52"/>
      <c r="C921" s="52"/>
      <c r="D921" s="49"/>
      <c r="E921" s="60"/>
      <c r="F921" s="49">
        <f t="shared" si="6"/>
        <v>0</v>
      </c>
      <c r="G921" s="61">
        <f t="shared" si="7"/>
        <v>0</v>
      </c>
      <c r="H921" s="14"/>
      <c r="I921" s="4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>
      <c r="A922" s="47"/>
      <c r="B922" s="52"/>
      <c r="C922" s="52"/>
      <c r="D922" s="49"/>
      <c r="E922" s="60"/>
      <c r="F922" s="49">
        <f t="shared" si="6"/>
        <v>0</v>
      </c>
      <c r="G922" s="61">
        <f t="shared" si="7"/>
        <v>0</v>
      </c>
      <c r="H922" s="14"/>
      <c r="I922" s="4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>
      <c r="A923" s="47"/>
      <c r="B923" s="52"/>
      <c r="C923" s="52"/>
      <c r="D923" s="49"/>
      <c r="E923" s="60"/>
      <c r="F923" s="49">
        <f t="shared" si="6"/>
        <v>0</v>
      </c>
      <c r="G923" s="61">
        <f t="shared" si="7"/>
        <v>0</v>
      </c>
      <c r="H923" s="14"/>
      <c r="I923" s="4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>
      <c r="A924" s="47"/>
      <c r="B924" s="52"/>
      <c r="C924" s="52"/>
      <c r="D924" s="49"/>
      <c r="E924" s="60"/>
      <c r="F924" s="49">
        <f t="shared" si="6"/>
        <v>0</v>
      </c>
      <c r="G924" s="61">
        <f t="shared" si="7"/>
        <v>0</v>
      </c>
      <c r="H924" s="14"/>
      <c r="I924" s="4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>
      <c r="A925" s="47"/>
      <c r="B925" s="52"/>
      <c r="C925" s="52"/>
      <c r="D925" s="49"/>
      <c r="E925" s="60"/>
      <c r="F925" s="49">
        <f t="shared" si="6"/>
        <v>0</v>
      </c>
      <c r="G925" s="61">
        <f t="shared" si="7"/>
        <v>0</v>
      </c>
      <c r="H925" s="14"/>
      <c r="I925" s="4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>
      <c r="A926" s="47"/>
      <c r="B926" s="52"/>
      <c r="C926" s="52"/>
      <c r="D926" s="49"/>
      <c r="E926" s="60"/>
      <c r="F926" s="49">
        <f t="shared" si="6"/>
        <v>0</v>
      </c>
      <c r="G926" s="61">
        <f t="shared" si="7"/>
        <v>0</v>
      </c>
      <c r="H926" s="14"/>
      <c r="I926" s="4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>
      <c r="A927" s="47"/>
      <c r="B927" s="52"/>
      <c r="C927" s="52"/>
      <c r="D927" s="49"/>
      <c r="E927" s="60"/>
      <c r="F927" s="49">
        <f t="shared" si="6"/>
        <v>0</v>
      </c>
      <c r="G927" s="61">
        <f t="shared" si="7"/>
        <v>0</v>
      </c>
      <c r="H927" s="14"/>
      <c r="I927" s="4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>
      <c r="A928" s="47"/>
      <c r="B928" s="52"/>
      <c r="C928" s="52"/>
      <c r="D928" s="49"/>
      <c r="E928" s="60"/>
      <c r="F928" s="49">
        <f t="shared" si="6"/>
        <v>0</v>
      </c>
      <c r="G928" s="61">
        <f t="shared" si="7"/>
        <v>0</v>
      </c>
      <c r="H928" s="14"/>
      <c r="I928" s="4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>
      <c r="A929" s="47"/>
      <c r="B929" s="52"/>
      <c r="C929" s="52"/>
      <c r="D929" s="49"/>
      <c r="E929" s="60"/>
      <c r="F929" s="49">
        <f t="shared" si="6"/>
        <v>0</v>
      </c>
      <c r="G929" s="61">
        <f t="shared" si="7"/>
        <v>0</v>
      </c>
      <c r="H929" s="14"/>
      <c r="I929" s="4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>
      <c r="A930" s="47"/>
      <c r="B930" s="52"/>
      <c r="C930" s="52"/>
      <c r="D930" s="49"/>
      <c r="E930" s="60"/>
      <c r="F930" s="49">
        <f t="shared" si="6"/>
        <v>0</v>
      </c>
      <c r="G930" s="61">
        <f t="shared" si="7"/>
        <v>0</v>
      </c>
      <c r="H930" s="14"/>
      <c r="I930" s="4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>
      <c r="A931" s="47"/>
      <c r="B931" s="52"/>
      <c r="C931" s="52"/>
      <c r="D931" s="49"/>
      <c r="E931" s="60"/>
      <c r="F931" s="49">
        <f t="shared" si="6"/>
        <v>0</v>
      </c>
      <c r="G931" s="61">
        <f t="shared" si="7"/>
        <v>0</v>
      </c>
      <c r="H931" s="14"/>
      <c r="I931" s="4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>
      <c r="A932" s="47"/>
      <c r="B932" s="52"/>
      <c r="C932" s="52"/>
      <c r="D932" s="49"/>
      <c r="E932" s="60"/>
      <c r="F932" s="49">
        <f t="shared" si="6"/>
        <v>0</v>
      </c>
      <c r="G932" s="61">
        <f t="shared" si="7"/>
        <v>0</v>
      </c>
      <c r="H932" s="14"/>
      <c r="I932" s="4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>
      <c r="A933" s="47"/>
      <c r="B933" s="52"/>
      <c r="C933" s="52"/>
      <c r="D933" s="49"/>
      <c r="E933" s="60"/>
      <c r="F933" s="49">
        <f t="shared" si="6"/>
        <v>0</v>
      </c>
      <c r="G933" s="61">
        <f t="shared" si="7"/>
        <v>0</v>
      </c>
      <c r="H933" s="14"/>
      <c r="I933" s="4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>
      <c r="A934" s="47"/>
      <c r="B934" s="52"/>
      <c r="C934" s="52"/>
      <c r="D934" s="49"/>
      <c r="E934" s="60"/>
      <c r="F934" s="49">
        <f t="shared" si="6"/>
        <v>0</v>
      </c>
      <c r="G934" s="61">
        <f t="shared" si="7"/>
        <v>0</v>
      </c>
      <c r="H934" s="14"/>
      <c r="I934" s="4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>
      <c r="A935" s="47"/>
      <c r="B935" s="52"/>
      <c r="C935" s="52"/>
      <c r="D935" s="49"/>
      <c r="E935" s="60"/>
      <c r="F935" s="49">
        <f t="shared" si="6"/>
        <v>0</v>
      </c>
      <c r="G935" s="61">
        <f t="shared" si="7"/>
        <v>0</v>
      </c>
      <c r="H935" s="14"/>
      <c r="I935" s="4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>
      <c r="A936" s="47"/>
      <c r="B936" s="52"/>
      <c r="C936" s="52"/>
      <c r="D936" s="49"/>
      <c r="E936" s="60"/>
      <c r="F936" s="49">
        <f t="shared" si="6"/>
        <v>0</v>
      </c>
      <c r="G936" s="61">
        <f t="shared" si="7"/>
        <v>0</v>
      </c>
      <c r="H936" s="14"/>
      <c r="I936" s="4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>
      <c r="A937" s="47"/>
      <c r="B937" s="52"/>
      <c r="C937" s="52"/>
      <c r="D937" s="49"/>
      <c r="E937" s="60"/>
      <c r="F937" s="49">
        <f t="shared" si="6"/>
        <v>0</v>
      </c>
      <c r="G937" s="61">
        <f t="shared" si="7"/>
        <v>0</v>
      </c>
      <c r="H937" s="14"/>
      <c r="I937" s="4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>
      <c r="A938" s="47"/>
      <c r="B938" s="52"/>
      <c r="C938" s="52"/>
      <c r="D938" s="49"/>
      <c r="E938" s="60"/>
      <c r="F938" s="49">
        <f t="shared" si="6"/>
        <v>0</v>
      </c>
      <c r="G938" s="61">
        <f t="shared" si="7"/>
        <v>0</v>
      </c>
      <c r="H938" s="14"/>
      <c r="I938" s="4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>
      <c r="A939" s="47"/>
      <c r="B939" s="52"/>
      <c r="C939" s="52"/>
      <c r="D939" s="49"/>
      <c r="E939" s="60"/>
      <c r="F939" s="49">
        <f t="shared" si="6"/>
        <v>0</v>
      </c>
      <c r="G939" s="61">
        <f t="shared" si="7"/>
        <v>0</v>
      </c>
      <c r="H939" s="14"/>
      <c r="I939" s="4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>
      <c r="A940" s="47"/>
      <c r="B940" s="52"/>
      <c r="C940" s="52"/>
      <c r="D940" s="49"/>
      <c r="E940" s="60"/>
      <c r="F940" s="49">
        <f t="shared" si="6"/>
        <v>0</v>
      </c>
      <c r="G940" s="61">
        <f t="shared" si="7"/>
        <v>0</v>
      </c>
      <c r="H940" s="14"/>
      <c r="I940" s="4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>
      <c r="A941" s="47"/>
      <c r="B941" s="52"/>
      <c r="C941" s="52"/>
      <c r="D941" s="49"/>
      <c r="E941" s="60"/>
      <c r="F941" s="49">
        <f t="shared" si="6"/>
        <v>0</v>
      </c>
      <c r="G941" s="61">
        <f t="shared" si="7"/>
        <v>0</v>
      </c>
      <c r="H941" s="14"/>
      <c r="I941" s="4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>
      <c r="A942" s="47"/>
      <c r="B942" s="52"/>
      <c r="C942" s="52"/>
      <c r="D942" s="49"/>
      <c r="E942" s="60"/>
      <c r="F942" s="49">
        <f t="shared" si="6"/>
        <v>0</v>
      </c>
      <c r="G942" s="61">
        <f t="shared" si="7"/>
        <v>0</v>
      </c>
      <c r="H942" s="14"/>
      <c r="I942" s="4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>
      <c r="A943" s="47"/>
      <c r="B943" s="52"/>
      <c r="C943" s="52"/>
      <c r="D943" s="49"/>
      <c r="E943" s="60"/>
      <c r="F943" s="49">
        <f t="shared" si="6"/>
        <v>0</v>
      </c>
      <c r="G943" s="61">
        <f t="shared" si="7"/>
        <v>0</v>
      </c>
      <c r="H943" s="14"/>
      <c r="I943" s="4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>
      <c r="A944" s="47"/>
      <c r="B944" s="52"/>
      <c r="C944" s="52"/>
      <c r="D944" s="49"/>
      <c r="E944" s="60"/>
      <c r="F944" s="49">
        <f t="shared" si="6"/>
        <v>0</v>
      </c>
      <c r="G944" s="61">
        <f t="shared" si="7"/>
        <v>0</v>
      </c>
      <c r="H944" s="14"/>
      <c r="I944" s="4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>
      <c r="A945" s="47"/>
      <c r="B945" s="52"/>
      <c r="C945" s="52"/>
      <c r="D945" s="49"/>
      <c r="E945" s="60"/>
      <c r="F945" s="49">
        <f t="shared" si="6"/>
        <v>0</v>
      </c>
      <c r="G945" s="61">
        <f t="shared" si="7"/>
        <v>0</v>
      </c>
      <c r="H945" s="14"/>
      <c r="I945" s="4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>
      <c r="A946" s="47"/>
      <c r="B946" s="52"/>
      <c r="C946" s="52"/>
      <c r="D946" s="49"/>
      <c r="E946" s="60"/>
      <c r="F946" s="49">
        <f t="shared" si="6"/>
        <v>0</v>
      </c>
      <c r="G946" s="61">
        <f t="shared" si="7"/>
        <v>0</v>
      </c>
      <c r="H946" s="14"/>
      <c r="I946" s="4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>
      <c r="A947" s="47"/>
      <c r="B947" s="52"/>
      <c r="C947" s="52"/>
      <c r="D947" s="49"/>
      <c r="E947" s="60"/>
      <c r="F947" s="49">
        <f t="shared" si="6"/>
        <v>0</v>
      </c>
      <c r="G947" s="61">
        <f t="shared" si="7"/>
        <v>0</v>
      </c>
      <c r="H947" s="14"/>
      <c r="I947" s="4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>
      <c r="A948" s="47"/>
      <c r="B948" s="52"/>
      <c r="C948" s="52"/>
      <c r="D948" s="49"/>
      <c r="E948" s="60"/>
      <c r="F948" s="49">
        <f t="shared" si="6"/>
        <v>0</v>
      </c>
      <c r="G948" s="61">
        <f t="shared" si="7"/>
        <v>0</v>
      </c>
      <c r="H948" s="14"/>
      <c r="I948" s="4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>
      <c r="A949" s="47"/>
      <c r="B949" s="52"/>
      <c r="C949" s="52"/>
      <c r="D949" s="49"/>
      <c r="E949" s="60"/>
      <c r="F949" s="49">
        <f t="shared" si="6"/>
        <v>0</v>
      </c>
      <c r="G949" s="61">
        <f t="shared" si="7"/>
        <v>0</v>
      </c>
      <c r="H949" s="14"/>
      <c r="I949" s="4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>
      <c r="A950" s="47"/>
      <c r="B950" s="52"/>
      <c r="C950" s="52"/>
      <c r="D950" s="49"/>
      <c r="E950" s="60"/>
      <c r="F950" s="49">
        <f t="shared" si="6"/>
        <v>0</v>
      </c>
      <c r="G950" s="61">
        <f t="shared" si="7"/>
        <v>0</v>
      </c>
      <c r="H950" s="14"/>
      <c r="I950" s="4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>
      <c r="A951" s="47"/>
      <c r="B951" s="52"/>
      <c r="C951" s="52"/>
      <c r="D951" s="49"/>
      <c r="E951" s="60"/>
      <c r="F951" s="49">
        <f t="shared" si="6"/>
        <v>0</v>
      </c>
      <c r="G951" s="61">
        <f t="shared" si="7"/>
        <v>0</v>
      </c>
      <c r="H951" s="14"/>
      <c r="I951" s="4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>
      <c r="A952" s="47"/>
      <c r="B952" s="52"/>
      <c r="C952" s="52"/>
      <c r="D952" s="49"/>
      <c r="E952" s="60"/>
      <c r="F952" s="49">
        <f t="shared" si="6"/>
        <v>0</v>
      </c>
      <c r="G952" s="61">
        <f t="shared" si="7"/>
        <v>0</v>
      </c>
      <c r="H952" s="14"/>
      <c r="I952" s="4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>
      <c r="A953" s="47"/>
      <c r="B953" s="52"/>
      <c r="C953" s="52"/>
      <c r="D953" s="49"/>
      <c r="E953" s="60"/>
      <c r="F953" s="49">
        <f t="shared" si="6"/>
        <v>0</v>
      </c>
      <c r="G953" s="61">
        <f t="shared" si="7"/>
        <v>0</v>
      </c>
      <c r="H953" s="14"/>
      <c r="I953" s="4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>
      <c r="A954" s="47"/>
      <c r="B954" s="52"/>
      <c r="C954" s="52"/>
      <c r="D954" s="49"/>
      <c r="E954" s="60"/>
      <c r="F954" s="49">
        <f t="shared" si="6"/>
        <v>0</v>
      </c>
      <c r="G954" s="61">
        <f t="shared" si="7"/>
        <v>0</v>
      </c>
      <c r="H954" s="14"/>
      <c r="I954" s="4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>
      <c r="A955" s="47"/>
      <c r="B955" s="52"/>
      <c r="C955" s="52"/>
      <c r="D955" s="49"/>
      <c r="E955" s="60"/>
      <c r="F955" s="49">
        <f t="shared" si="6"/>
        <v>0</v>
      </c>
      <c r="G955" s="61">
        <f t="shared" si="7"/>
        <v>0</v>
      </c>
      <c r="H955" s="14"/>
      <c r="I955" s="4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>
      <c r="A956" s="47"/>
      <c r="B956" s="52"/>
      <c r="C956" s="52"/>
      <c r="D956" s="49"/>
      <c r="E956" s="60"/>
      <c r="F956" s="49">
        <f t="shared" si="6"/>
        <v>0</v>
      </c>
      <c r="G956" s="61">
        <f t="shared" si="7"/>
        <v>0</v>
      </c>
      <c r="H956" s="14"/>
      <c r="I956" s="4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>
      <c r="A957" s="47"/>
      <c r="B957" s="52"/>
      <c r="C957" s="52"/>
      <c r="D957" s="49"/>
      <c r="E957" s="60"/>
      <c r="F957" s="49">
        <f t="shared" si="6"/>
        <v>0</v>
      </c>
      <c r="G957" s="61">
        <f t="shared" si="7"/>
        <v>0</v>
      </c>
      <c r="H957" s="14"/>
      <c r="I957" s="4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>
      <c r="A958" s="47"/>
      <c r="B958" s="52"/>
      <c r="C958" s="52"/>
      <c r="D958" s="49"/>
      <c r="E958" s="60"/>
      <c r="F958" s="49">
        <f t="shared" si="6"/>
        <v>0</v>
      </c>
      <c r="G958" s="61">
        <f t="shared" si="7"/>
        <v>0</v>
      </c>
      <c r="H958" s="14"/>
      <c r="I958" s="4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>
      <c r="A959" s="47"/>
      <c r="B959" s="52"/>
      <c r="C959" s="52"/>
      <c r="D959" s="49"/>
      <c r="E959" s="60"/>
      <c r="F959" s="49">
        <f t="shared" si="6"/>
        <v>0</v>
      </c>
      <c r="G959" s="61">
        <f t="shared" si="7"/>
        <v>0</v>
      </c>
      <c r="H959" s="14"/>
      <c r="I959" s="4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>
      <c r="A960" s="47"/>
      <c r="B960" s="52"/>
      <c r="C960" s="52"/>
      <c r="D960" s="49"/>
      <c r="E960" s="60"/>
      <c r="F960" s="49">
        <f t="shared" si="6"/>
        <v>0</v>
      </c>
      <c r="G960" s="61">
        <f t="shared" si="7"/>
        <v>0</v>
      </c>
      <c r="H960" s="14"/>
      <c r="I960" s="4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>
      <c r="A961" s="47"/>
      <c r="B961" s="52"/>
      <c r="C961" s="52"/>
      <c r="D961" s="49"/>
      <c r="E961" s="60"/>
      <c r="F961" s="49">
        <f t="shared" si="6"/>
        <v>0</v>
      </c>
      <c r="G961" s="61">
        <f t="shared" si="7"/>
        <v>0</v>
      </c>
      <c r="H961" s="14"/>
      <c r="I961" s="4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>
      <c r="A962" s="47"/>
      <c r="B962" s="52"/>
      <c r="C962" s="52"/>
      <c r="D962" s="49"/>
      <c r="E962" s="60"/>
      <c r="F962" s="49">
        <f t="shared" si="6"/>
        <v>0</v>
      </c>
      <c r="G962" s="61">
        <f t="shared" si="7"/>
        <v>0</v>
      </c>
      <c r="H962" s="14"/>
      <c r="I962" s="4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>
      <c r="A963" s="47"/>
      <c r="B963" s="52"/>
      <c r="C963" s="52"/>
      <c r="D963" s="49"/>
      <c r="E963" s="60"/>
      <c r="F963" s="49">
        <f t="shared" si="6"/>
        <v>0</v>
      </c>
      <c r="G963" s="61">
        <f t="shared" si="7"/>
        <v>0</v>
      </c>
      <c r="H963" s="14"/>
      <c r="I963" s="4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>
      <c r="A964" s="47"/>
      <c r="B964" s="52"/>
      <c r="C964" s="52"/>
      <c r="D964" s="49"/>
      <c r="E964" s="60"/>
      <c r="F964" s="49">
        <f t="shared" si="6"/>
        <v>0</v>
      </c>
      <c r="G964" s="61">
        <f t="shared" si="7"/>
        <v>0</v>
      </c>
      <c r="H964" s="14"/>
      <c r="I964" s="4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>
      <c r="A965" s="47"/>
      <c r="B965" s="52"/>
      <c r="C965" s="52"/>
      <c r="D965" s="49"/>
      <c r="E965" s="60"/>
      <c r="F965" s="49">
        <f t="shared" si="6"/>
        <v>0</v>
      </c>
      <c r="G965" s="61">
        <f t="shared" si="7"/>
        <v>0</v>
      </c>
      <c r="H965" s="14"/>
      <c r="I965" s="4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>
      <c r="A966" s="47"/>
      <c r="B966" s="52"/>
      <c r="C966" s="52"/>
      <c r="D966" s="49"/>
      <c r="E966" s="60"/>
      <c r="F966" s="49">
        <f t="shared" si="6"/>
        <v>0</v>
      </c>
      <c r="G966" s="61">
        <f t="shared" si="7"/>
        <v>0</v>
      </c>
      <c r="H966" s="14"/>
      <c r="I966" s="4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>
      <c r="A967" s="47"/>
      <c r="B967" s="52"/>
      <c r="C967" s="52"/>
      <c r="D967" s="49"/>
      <c r="E967" s="60"/>
      <c r="F967" s="49">
        <f t="shared" si="6"/>
        <v>0</v>
      </c>
      <c r="G967" s="61">
        <f t="shared" si="7"/>
        <v>0</v>
      </c>
      <c r="H967" s="14"/>
      <c r="I967" s="4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>
      <c r="A968" s="47"/>
      <c r="B968" s="52"/>
      <c r="C968" s="52"/>
      <c r="D968" s="49"/>
      <c r="E968" s="60"/>
      <c r="F968" s="49">
        <f t="shared" si="6"/>
        <v>0</v>
      </c>
      <c r="G968" s="61">
        <f t="shared" si="7"/>
        <v>0</v>
      </c>
      <c r="H968" s="14"/>
      <c r="I968" s="4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>
      <c r="A969" s="47"/>
      <c r="B969" s="52"/>
      <c r="C969" s="52"/>
      <c r="D969" s="49"/>
      <c r="E969" s="60"/>
      <c r="F969" s="49">
        <f t="shared" si="6"/>
        <v>0</v>
      </c>
      <c r="G969" s="61">
        <f t="shared" si="7"/>
        <v>0</v>
      </c>
      <c r="H969" s="14"/>
      <c r="I969" s="4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>
      <c r="A970" s="47"/>
      <c r="B970" s="52"/>
      <c r="C970" s="52"/>
      <c r="D970" s="49"/>
      <c r="E970" s="60"/>
      <c r="F970" s="49">
        <f t="shared" si="6"/>
        <v>0</v>
      </c>
      <c r="G970" s="61">
        <f t="shared" si="7"/>
        <v>0</v>
      </c>
      <c r="H970" s="14"/>
      <c r="I970" s="4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>
      <c r="A971" s="47"/>
      <c r="B971" s="52"/>
      <c r="C971" s="52"/>
      <c r="D971" s="49"/>
      <c r="E971" s="60"/>
      <c r="F971" s="49">
        <f t="shared" si="6"/>
        <v>0</v>
      </c>
      <c r="G971" s="61">
        <f t="shared" si="7"/>
        <v>0</v>
      </c>
      <c r="H971" s="14"/>
      <c r="I971" s="49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>
      <c r="A972" s="47"/>
      <c r="B972" s="52"/>
      <c r="C972" s="52"/>
      <c r="D972" s="49"/>
      <c r="E972" s="60"/>
      <c r="F972" s="49">
        <f t="shared" si="6"/>
        <v>0</v>
      </c>
      <c r="G972" s="61">
        <f t="shared" si="7"/>
        <v>0</v>
      </c>
      <c r="H972" s="14"/>
      <c r="I972" s="49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>
      <c r="A973" s="47"/>
      <c r="B973" s="52"/>
      <c r="C973" s="52"/>
      <c r="D973" s="49"/>
      <c r="E973" s="60"/>
      <c r="F973" s="49">
        <f t="shared" si="6"/>
        <v>0</v>
      </c>
      <c r="G973" s="61">
        <f t="shared" si="7"/>
        <v>0</v>
      </c>
      <c r="H973" s="14"/>
      <c r="I973" s="49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>
      <c r="A974" s="47"/>
      <c r="B974" s="52"/>
      <c r="C974" s="52"/>
      <c r="D974" s="49"/>
      <c r="E974" s="60"/>
      <c r="F974" s="49">
        <f t="shared" si="6"/>
        <v>0</v>
      </c>
      <c r="G974" s="61">
        <f t="shared" si="7"/>
        <v>0</v>
      </c>
      <c r="H974" s="14"/>
      <c r="I974" s="49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>
      <c r="A975" s="47"/>
      <c r="B975" s="52"/>
      <c r="C975" s="52"/>
      <c r="D975" s="49"/>
      <c r="E975" s="60"/>
      <c r="F975" s="49">
        <f t="shared" si="6"/>
        <v>0</v>
      </c>
      <c r="G975" s="61">
        <f t="shared" si="7"/>
        <v>0</v>
      </c>
      <c r="H975" s="14"/>
      <c r="I975" s="49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>
      <c r="A976" s="47"/>
      <c r="B976" s="52"/>
      <c r="C976" s="52"/>
      <c r="D976" s="49"/>
      <c r="E976" s="60"/>
      <c r="F976" s="49">
        <f t="shared" si="6"/>
        <v>0</v>
      </c>
      <c r="G976" s="61">
        <f t="shared" si="7"/>
        <v>0</v>
      </c>
      <c r="H976" s="14"/>
      <c r="I976" s="49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>
      <c r="A977" s="47"/>
      <c r="B977" s="52"/>
      <c r="C977" s="52"/>
      <c r="D977" s="49"/>
      <c r="E977" s="60"/>
      <c r="F977" s="49">
        <f t="shared" si="6"/>
        <v>0</v>
      </c>
      <c r="G977" s="61">
        <f t="shared" si="7"/>
        <v>0</v>
      </c>
      <c r="H977" s="14"/>
      <c r="I977" s="49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>
      <c r="A978" s="47"/>
      <c r="B978" s="52"/>
      <c r="C978" s="52"/>
      <c r="D978" s="49"/>
      <c r="E978" s="60"/>
      <c r="F978" s="49">
        <f t="shared" si="6"/>
        <v>0</v>
      </c>
      <c r="G978" s="61">
        <f t="shared" si="7"/>
        <v>0</v>
      </c>
      <c r="H978" s="14"/>
      <c r="I978" s="49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>
      <c r="A979" s="47"/>
      <c r="B979" s="52"/>
      <c r="C979" s="52"/>
      <c r="D979" s="49"/>
      <c r="E979" s="60"/>
      <c r="F979" s="49">
        <f t="shared" si="6"/>
        <v>0</v>
      </c>
      <c r="G979" s="61">
        <f t="shared" si="7"/>
        <v>0</v>
      </c>
      <c r="H979" s="14"/>
      <c r="I979" s="49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>
      <c r="A980" s="47"/>
      <c r="B980" s="52"/>
      <c r="C980" s="52"/>
      <c r="D980" s="49"/>
      <c r="E980" s="60"/>
      <c r="F980" s="49">
        <f t="shared" si="6"/>
        <v>0</v>
      </c>
      <c r="G980" s="61">
        <f t="shared" si="7"/>
        <v>0</v>
      </c>
      <c r="H980" s="14"/>
      <c r="I980" s="49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>
      <c r="A981" s="47"/>
      <c r="B981" s="52"/>
      <c r="C981" s="52"/>
      <c r="D981" s="49"/>
      <c r="E981" s="60"/>
      <c r="F981" s="49">
        <f t="shared" si="6"/>
        <v>0</v>
      </c>
      <c r="G981" s="61">
        <f t="shared" si="7"/>
        <v>0</v>
      </c>
      <c r="H981" s="14"/>
      <c r="I981" s="49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>
      <c r="A982" s="47"/>
      <c r="B982" s="52"/>
      <c r="C982" s="52"/>
      <c r="D982" s="49"/>
      <c r="E982" s="60"/>
      <c r="F982" s="49">
        <f t="shared" si="6"/>
        <v>0</v>
      </c>
      <c r="G982" s="61">
        <f t="shared" si="7"/>
        <v>0</v>
      </c>
      <c r="H982" s="14"/>
      <c r="I982" s="49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>
      <c r="A983" s="47"/>
      <c r="B983" s="52"/>
      <c r="C983" s="52"/>
      <c r="D983" s="49"/>
      <c r="E983" s="60"/>
      <c r="F983" s="49">
        <f t="shared" si="6"/>
        <v>0</v>
      </c>
      <c r="G983" s="61">
        <f t="shared" si="7"/>
        <v>0</v>
      </c>
      <c r="H983" s="14"/>
      <c r="I983" s="49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>
      <c r="A984" s="47"/>
      <c r="B984" s="52"/>
      <c r="C984" s="52"/>
      <c r="D984" s="49"/>
      <c r="E984" s="60"/>
      <c r="F984" s="49">
        <f t="shared" si="6"/>
        <v>0</v>
      </c>
      <c r="G984" s="61">
        <f t="shared" si="7"/>
        <v>0</v>
      </c>
      <c r="H984" s="14"/>
      <c r="I984" s="49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>
      <c r="A985" s="47"/>
      <c r="B985" s="52"/>
      <c r="C985" s="52"/>
      <c r="D985" s="49"/>
      <c r="E985" s="60"/>
      <c r="F985" s="49">
        <f t="shared" si="6"/>
        <v>0</v>
      </c>
      <c r="G985" s="61">
        <f t="shared" si="7"/>
        <v>0</v>
      </c>
      <c r="H985" s="14"/>
      <c r="I985" s="49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>
      <c r="A986" s="47"/>
      <c r="B986" s="52"/>
      <c r="C986" s="52"/>
      <c r="D986" s="49"/>
      <c r="E986" s="60"/>
      <c r="F986" s="49">
        <f t="shared" si="6"/>
        <v>0</v>
      </c>
      <c r="G986" s="61">
        <f t="shared" si="7"/>
        <v>0</v>
      </c>
      <c r="H986" s="14"/>
      <c r="I986" s="49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>
      <c r="A987" s="47"/>
      <c r="B987" s="52"/>
      <c r="C987" s="52"/>
      <c r="D987" s="49"/>
      <c r="E987" s="60"/>
      <c r="F987" s="49">
        <f t="shared" si="6"/>
        <v>0</v>
      </c>
      <c r="G987" s="61">
        <f t="shared" si="7"/>
        <v>0</v>
      </c>
      <c r="H987" s="14"/>
      <c r="I987" s="49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>
      <c r="A988" s="47"/>
      <c r="B988" s="52"/>
      <c r="C988" s="52"/>
      <c r="D988" s="49"/>
      <c r="E988" s="60"/>
      <c r="F988" s="49">
        <f t="shared" si="6"/>
        <v>0</v>
      </c>
      <c r="G988" s="61">
        <f t="shared" si="7"/>
        <v>0</v>
      </c>
      <c r="H988" s="14"/>
      <c r="I988" s="49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>
      <c r="A989" s="47"/>
      <c r="B989" s="52"/>
      <c r="C989" s="52"/>
      <c r="D989" s="49"/>
      <c r="E989" s="60"/>
      <c r="F989" s="49">
        <f t="shared" si="6"/>
        <v>0</v>
      </c>
      <c r="G989" s="61">
        <f t="shared" si="7"/>
        <v>0</v>
      </c>
      <c r="H989" s="14"/>
      <c r="I989" s="49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>
      <c r="A990" s="47"/>
      <c r="B990" s="52"/>
      <c r="C990" s="52"/>
      <c r="D990" s="49"/>
      <c r="E990" s="60"/>
      <c r="F990" s="49">
        <f t="shared" si="6"/>
        <v>0</v>
      </c>
      <c r="G990" s="61">
        <f t="shared" si="7"/>
        <v>0</v>
      </c>
      <c r="H990" s="14"/>
      <c r="I990" s="49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>
      <c r="A991" s="47"/>
      <c r="B991" s="52"/>
      <c r="C991" s="52"/>
      <c r="D991" s="49"/>
      <c r="E991" s="60"/>
      <c r="F991" s="49">
        <f t="shared" si="6"/>
        <v>0</v>
      </c>
      <c r="G991" s="61">
        <f t="shared" si="7"/>
        <v>0</v>
      </c>
      <c r="H991" s="14"/>
      <c r="I991" s="49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>
      <c r="A992" s="47"/>
      <c r="B992" s="52"/>
      <c r="C992" s="52"/>
      <c r="D992" s="49"/>
      <c r="E992" s="60"/>
      <c r="F992" s="49">
        <f t="shared" si="6"/>
        <v>0</v>
      </c>
      <c r="G992" s="61">
        <f t="shared" si="7"/>
        <v>0</v>
      </c>
      <c r="H992" s="14"/>
      <c r="I992" s="49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>
      <c r="A993" s="47"/>
      <c r="B993" s="52"/>
      <c r="C993" s="52"/>
      <c r="D993" s="49"/>
      <c r="E993" s="60"/>
      <c r="F993" s="49">
        <f t="shared" si="6"/>
        <v>0</v>
      </c>
      <c r="G993" s="61">
        <f t="shared" si="7"/>
        <v>0</v>
      </c>
      <c r="H993" s="14"/>
      <c r="I993" s="49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>
      <c r="A994" s="47"/>
      <c r="B994" s="52"/>
      <c r="C994" s="52"/>
      <c r="D994" s="49"/>
      <c r="E994" s="60"/>
      <c r="F994" s="49">
        <f t="shared" si="6"/>
        <v>0</v>
      </c>
      <c r="G994" s="61">
        <f t="shared" si="7"/>
        <v>0</v>
      </c>
      <c r="H994" s="14"/>
      <c r="I994" s="49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>
      <c r="A995" s="47"/>
      <c r="B995" s="52"/>
      <c r="C995" s="52"/>
      <c r="D995" s="49"/>
      <c r="E995" s="60"/>
      <c r="F995" s="49">
        <f t="shared" si="6"/>
        <v>0</v>
      </c>
      <c r="G995" s="61">
        <f t="shared" si="7"/>
        <v>0</v>
      </c>
      <c r="H995" s="14"/>
      <c r="I995" s="49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>
      <c r="A996" s="47"/>
      <c r="B996" s="52"/>
      <c r="C996" s="52"/>
      <c r="D996" s="49"/>
      <c r="E996" s="60"/>
      <c r="F996" s="49">
        <f t="shared" si="6"/>
        <v>0</v>
      </c>
      <c r="G996" s="61">
        <f t="shared" si="7"/>
        <v>0</v>
      </c>
      <c r="H996" s="14"/>
      <c r="I996" s="49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>
      <c r="A997" s="47"/>
      <c r="B997" s="52"/>
      <c r="C997" s="52"/>
      <c r="D997" s="49"/>
      <c r="E997" s="60"/>
      <c r="F997" s="49">
        <f t="shared" si="6"/>
        <v>0</v>
      </c>
      <c r="G997" s="61">
        <f t="shared" si="7"/>
        <v>0</v>
      </c>
      <c r="H997" s="14"/>
      <c r="I997" s="49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>
      <c r="A998" s="47"/>
      <c r="B998" s="52"/>
      <c r="C998" s="52"/>
      <c r="D998" s="49"/>
      <c r="E998" s="60"/>
      <c r="F998" s="49">
        <f t="shared" si="6"/>
        <v>0</v>
      </c>
      <c r="G998" s="61">
        <f t="shared" si="7"/>
        <v>0</v>
      </c>
      <c r="H998" s="14"/>
      <c r="I998" s="49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>
      <c r="A999" s="47"/>
      <c r="B999" s="52"/>
      <c r="C999" s="52"/>
      <c r="D999" s="49"/>
      <c r="E999" s="60"/>
      <c r="F999" s="49">
        <f t="shared" si="6"/>
        <v>0</v>
      </c>
      <c r="G999" s="61">
        <f t="shared" si="7"/>
        <v>0</v>
      </c>
      <c r="H999" s="14"/>
      <c r="I999" s="49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>
      <c r="A1000" s="47"/>
      <c r="B1000" s="52"/>
      <c r="C1000" s="52"/>
      <c r="D1000" s="49"/>
      <c r="E1000" s="60"/>
      <c r="F1000" s="49">
        <f t="shared" si="6"/>
        <v>0</v>
      </c>
      <c r="G1000" s="61">
        <f t="shared" si="7"/>
        <v>0</v>
      </c>
      <c r="H1000" s="14"/>
      <c r="I1000" s="49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>
      <c r="A1001" s="47"/>
      <c r="B1001" s="52"/>
      <c r="C1001" s="52"/>
      <c r="D1001" s="49"/>
      <c r="E1001" s="60"/>
      <c r="F1001" s="49">
        <f t="shared" si="6"/>
        <v>0</v>
      </c>
      <c r="G1001" s="61">
        <f t="shared" si="7"/>
        <v>0</v>
      </c>
      <c r="H1001" s="14"/>
      <c r="I1001" s="49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>
      <c r="A1002" s="47"/>
      <c r="B1002" s="52"/>
      <c r="C1002" s="52"/>
      <c r="D1002" s="49"/>
      <c r="E1002" s="60"/>
      <c r="F1002" s="49">
        <f t="shared" si="6"/>
        <v>0</v>
      </c>
      <c r="G1002" s="61">
        <f t="shared" si="7"/>
        <v>0</v>
      </c>
      <c r="H1002" s="14"/>
      <c r="I1002" s="49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</sheetData>
  <conditionalFormatting sqref="B207">
    <cfRule type="notContainsBlanks" dxfId="0" priority="1">
      <formula>LEN(TRIM(B207))&gt;0</formula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E00-000000000000}">
          <x14:formula1>
            <xm:f>SUM!$D$2:$D$26</xm:f>
          </x14:formula1>
          <xm:sqref>C8:C1002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1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1.1640625" defaultRowHeight="15" customHeight="1"/>
  <cols>
    <col min="1" max="1" width="22.1640625" customWidth="1"/>
    <col min="2" max="2" width="9.6640625" customWidth="1"/>
    <col min="3" max="3" width="26.1640625" customWidth="1"/>
    <col min="4" max="4" width="9.6640625" customWidth="1"/>
    <col min="5" max="5" width="1.1640625" customWidth="1"/>
    <col min="6" max="7" width="9.6640625" customWidth="1"/>
    <col min="8" max="8" width="1.1640625" customWidth="1"/>
    <col min="9" max="10" width="9.6640625" customWidth="1"/>
    <col min="11" max="11" width="1.1640625" customWidth="1"/>
    <col min="12" max="12" width="9.6640625" customWidth="1"/>
    <col min="13" max="13" width="7.1640625" customWidth="1"/>
    <col min="14" max="16" width="6.6640625" customWidth="1"/>
    <col min="17" max="22" width="7" customWidth="1"/>
    <col min="23" max="26" width="6.6640625" customWidth="1"/>
  </cols>
  <sheetData>
    <row r="1" spans="1:26" ht="30.75" customHeight="1">
      <c r="A1" s="1" t="s">
        <v>55</v>
      </c>
      <c r="B1" s="2"/>
      <c r="C1" s="3" t="s">
        <v>334</v>
      </c>
      <c r="D1" s="2"/>
      <c r="E1" s="2"/>
      <c r="F1" s="2"/>
      <c r="G1" s="15"/>
      <c r="H1" s="2"/>
      <c r="I1" s="2"/>
      <c r="J1" s="2"/>
      <c r="K1" s="2"/>
      <c r="L1" s="2"/>
      <c r="M1" s="2"/>
      <c r="N1" s="2"/>
      <c r="O1" s="2"/>
      <c r="P1" s="2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>
      <c r="A2" s="4" t="s">
        <v>335</v>
      </c>
      <c r="B2" s="5"/>
      <c r="C2" s="6"/>
      <c r="D2" s="5"/>
      <c r="E2" s="5"/>
      <c r="F2" s="5"/>
      <c r="G2" s="5"/>
      <c r="H2" s="5"/>
      <c r="I2" s="5"/>
      <c r="J2" s="5" t="s">
        <v>336</v>
      </c>
      <c r="K2" s="5"/>
      <c r="L2" s="27" t="e">
        <f>SUM (L6:L1002)</f>
        <v>#NAME?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/>
      <c r="B4" s="4"/>
      <c r="C4" s="7"/>
      <c r="D4" s="7"/>
      <c r="E4" s="7"/>
      <c r="F4" s="16" t="s">
        <v>229</v>
      </c>
      <c r="G4" s="17"/>
      <c r="H4" s="7"/>
      <c r="I4" s="16" t="s">
        <v>231</v>
      </c>
      <c r="J4" s="17"/>
      <c r="K4" s="7"/>
      <c r="L4" s="28" t="s">
        <v>232</v>
      </c>
      <c r="M4" s="7"/>
      <c r="N4" s="7"/>
      <c r="O4" s="7"/>
      <c r="P4" s="33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 t="s">
        <v>337</v>
      </c>
      <c r="B5" s="7" t="s">
        <v>2</v>
      </c>
      <c r="C5" s="8" t="s">
        <v>6</v>
      </c>
      <c r="D5" s="4" t="s">
        <v>237</v>
      </c>
      <c r="E5" s="4"/>
      <c r="F5" s="18" t="s">
        <v>237</v>
      </c>
      <c r="G5" s="19" t="s">
        <v>2</v>
      </c>
      <c r="H5" s="4"/>
      <c r="I5" s="18" t="s">
        <v>237</v>
      </c>
      <c r="J5" s="19" t="s">
        <v>2</v>
      </c>
      <c r="K5" s="4"/>
      <c r="L5" s="29" t="s">
        <v>237</v>
      </c>
      <c r="M5" s="4"/>
      <c r="N5" s="4"/>
      <c r="O5" s="4"/>
      <c r="P5" s="3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9" t="s">
        <v>312</v>
      </c>
      <c r="B6" s="10">
        <v>43062</v>
      </c>
      <c r="C6" s="11" t="s">
        <v>338</v>
      </c>
      <c r="D6" s="12">
        <v>25000</v>
      </c>
      <c r="E6" s="12"/>
      <c r="F6" s="20">
        <v>25000</v>
      </c>
      <c r="G6" s="21">
        <v>42817</v>
      </c>
      <c r="H6" s="12"/>
      <c r="I6" s="20"/>
      <c r="J6" s="30"/>
      <c r="K6" s="12"/>
      <c r="L6" s="31">
        <f t="shared" ref="L6:L50" si="0">D6-F6-I6</f>
        <v>0</v>
      </c>
      <c r="M6" s="12"/>
      <c r="N6" s="12"/>
      <c r="O6" s="12"/>
      <c r="P6" s="35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>
      <c r="A7" s="9" t="s">
        <v>60</v>
      </c>
      <c r="B7" s="10">
        <v>43062</v>
      </c>
      <c r="C7" s="13" t="s">
        <v>339</v>
      </c>
      <c r="D7" s="14">
        <v>25000</v>
      </c>
      <c r="E7" s="14"/>
      <c r="F7" s="22">
        <v>25000</v>
      </c>
      <c r="G7" s="21">
        <v>42817</v>
      </c>
      <c r="H7" s="14"/>
      <c r="I7" s="22"/>
      <c r="J7" s="24"/>
      <c r="K7" s="14"/>
      <c r="L7" s="31">
        <f t="shared" si="0"/>
        <v>0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>
      <c r="A8" s="9" t="s">
        <v>312</v>
      </c>
      <c r="B8" s="14"/>
      <c r="C8" s="13" t="s">
        <v>340</v>
      </c>
      <c r="D8" s="14">
        <v>2348</v>
      </c>
      <c r="E8" s="14"/>
      <c r="F8" s="22">
        <v>2348</v>
      </c>
      <c r="G8" s="23" t="s">
        <v>341</v>
      </c>
      <c r="H8" s="14"/>
      <c r="I8" s="22"/>
      <c r="J8" s="24"/>
      <c r="K8" s="14"/>
      <c r="L8" s="31">
        <f t="shared" si="0"/>
        <v>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>
      <c r="A9" s="9" t="s">
        <v>312</v>
      </c>
      <c r="B9" s="14"/>
      <c r="C9" s="13" t="s">
        <v>342</v>
      </c>
      <c r="D9" s="14">
        <v>-611</v>
      </c>
      <c r="E9" s="14"/>
      <c r="F9" s="22">
        <v>-611</v>
      </c>
      <c r="G9" s="23" t="s">
        <v>341</v>
      </c>
      <c r="H9" s="14"/>
      <c r="I9" s="22"/>
      <c r="J9" s="24"/>
      <c r="K9" s="14"/>
      <c r="L9" s="31">
        <f t="shared" si="0"/>
        <v>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>
      <c r="A10" s="9" t="s">
        <v>310</v>
      </c>
      <c r="B10" s="14"/>
      <c r="C10" s="13" t="s">
        <v>343</v>
      </c>
      <c r="D10" s="14">
        <v>816</v>
      </c>
      <c r="E10" s="14"/>
      <c r="F10" s="22">
        <v>816</v>
      </c>
      <c r="G10" s="23" t="s">
        <v>341</v>
      </c>
      <c r="H10" s="14"/>
      <c r="I10" s="22"/>
      <c r="J10" s="24"/>
      <c r="K10" s="14"/>
      <c r="L10" s="31">
        <f t="shared" si="0"/>
        <v>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>
      <c r="A11" s="9" t="s">
        <v>310</v>
      </c>
      <c r="B11" s="14"/>
      <c r="C11" s="13" t="s">
        <v>344</v>
      </c>
      <c r="D11" s="14">
        <v>857</v>
      </c>
      <c r="E11" s="14"/>
      <c r="F11" s="22">
        <v>857</v>
      </c>
      <c r="G11" s="23" t="s">
        <v>341</v>
      </c>
      <c r="H11" s="14"/>
      <c r="I11" s="22"/>
      <c r="J11" s="24"/>
      <c r="K11" s="14"/>
      <c r="L11" s="31">
        <f t="shared" si="0"/>
        <v>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>
      <c r="A12" s="9" t="s">
        <v>310</v>
      </c>
      <c r="B12" s="14"/>
      <c r="C12" s="13" t="s">
        <v>345</v>
      </c>
      <c r="D12" s="14">
        <v>500</v>
      </c>
      <c r="E12" s="14"/>
      <c r="F12" s="22">
        <v>500</v>
      </c>
      <c r="G12" s="24" t="s">
        <v>341</v>
      </c>
      <c r="H12" s="14"/>
      <c r="I12" s="22"/>
      <c r="J12" s="24"/>
      <c r="K12" s="14"/>
      <c r="L12" s="31">
        <f t="shared" si="0"/>
        <v>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>
      <c r="A13" s="9"/>
      <c r="B13" s="14"/>
      <c r="C13" s="13"/>
      <c r="D13" s="14"/>
      <c r="E13" s="14"/>
      <c r="F13" s="22"/>
      <c r="G13" s="24"/>
      <c r="H13" s="14"/>
      <c r="I13" s="22"/>
      <c r="J13" s="24"/>
      <c r="K13" s="14"/>
      <c r="L13" s="31">
        <f t="shared" si="0"/>
        <v>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>
      <c r="A14" s="9"/>
      <c r="B14" s="14"/>
      <c r="C14" s="13"/>
      <c r="D14" s="14"/>
      <c r="E14" s="14"/>
      <c r="F14" s="22"/>
      <c r="G14" s="24"/>
      <c r="H14" s="14"/>
      <c r="I14" s="22"/>
      <c r="J14" s="24"/>
      <c r="K14" s="14"/>
      <c r="L14" s="31">
        <f t="shared" si="0"/>
        <v>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>
      <c r="A15" s="9"/>
      <c r="B15" s="14"/>
      <c r="C15" s="13"/>
      <c r="D15" s="14"/>
      <c r="E15" s="14"/>
      <c r="F15" s="22"/>
      <c r="G15" s="24"/>
      <c r="H15" s="14"/>
      <c r="I15" s="22"/>
      <c r="J15" s="24"/>
      <c r="K15" s="14"/>
      <c r="L15" s="31">
        <f t="shared" si="0"/>
        <v>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>
      <c r="A16" s="9"/>
      <c r="B16" s="14"/>
      <c r="C16" s="13"/>
      <c r="D16" s="14"/>
      <c r="E16" s="14"/>
      <c r="F16" s="22"/>
      <c r="G16" s="24"/>
      <c r="H16" s="14"/>
      <c r="I16" s="22"/>
      <c r="J16" s="24"/>
      <c r="K16" s="14"/>
      <c r="L16" s="31">
        <f t="shared" si="0"/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>
      <c r="A17" s="9"/>
      <c r="B17" s="14"/>
      <c r="C17" s="13"/>
      <c r="D17" s="14"/>
      <c r="E17" s="14"/>
      <c r="F17" s="22"/>
      <c r="G17" s="24"/>
      <c r="H17" s="14"/>
      <c r="I17" s="22"/>
      <c r="J17" s="24"/>
      <c r="K17" s="14"/>
      <c r="L17" s="31">
        <f t="shared" si="0"/>
        <v>0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9"/>
      <c r="B18" s="14"/>
      <c r="C18" s="13"/>
      <c r="D18" s="14"/>
      <c r="E18" s="14"/>
      <c r="F18" s="22"/>
      <c r="G18" s="24"/>
      <c r="H18" s="14"/>
      <c r="I18" s="22"/>
      <c r="J18" s="24"/>
      <c r="K18" s="14"/>
      <c r="L18" s="31">
        <f t="shared" si="0"/>
        <v>0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9"/>
      <c r="B19" s="14"/>
      <c r="C19" s="13"/>
      <c r="D19" s="14"/>
      <c r="E19" s="14"/>
      <c r="F19" s="22"/>
      <c r="G19" s="24"/>
      <c r="H19" s="14"/>
      <c r="I19" s="22"/>
      <c r="J19" s="24"/>
      <c r="K19" s="14"/>
      <c r="L19" s="31">
        <f t="shared" si="0"/>
        <v>0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9"/>
      <c r="B20" s="14"/>
      <c r="C20" s="13"/>
      <c r="D20" s="14"/>
      <c r="E20" s="14"/>
      <c r="F20" s="22"/>
      <c r="G20" s="24"/>
      <c r="H20" s="14"/>
      <c r="I20" s="22"/>
      <c r="J20" s="24"/>
      <c r="K20" s="14"/>
      <c r="L20" s="31">
        <f t="shared" si="0"/>
        <v>0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9"/>
      <c r="B21" s="14"/>
      <c r="C21" s="13"/>
      <c r="D21" s="14"/>
      <c r="E21" s="14"/>
      <c r="F21" s="22"/>
      <c r="G21" s="24"/>
      <c r="H21" s="14"/>
      <c r="I21" s="22"/>
      <c r="J21" s="24"/>
      <c r="K21" s="14"/>
      <c r="L21" s="31">
        <f t="shared" si="0"/>
        <v>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9"/>
      <c r="B22" s="14"/>
      <c r="C22" s="13"/>
      <c r="D22" s="14"/>
      <c r="E22" s="14"/>
      <c r="F22" s="22"/>
      <c r="G22" s="24"/>
      <c r="H22" s="14"/>
      <c r="I22" s="22"/>
      <c r="J22" s="24"/>
      <c r="K22" s="14"/>
      <c r="L22" s="31">
        <f t="shared" si="0"/>
        <v>0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9"/>
      <c r="B23" s="14"/>
      <c r="C23" s="13"/>
      <c r="D23" s="14"/>
      <c r="E23" s="14"/>
      <c r="F23" s="22"/>
      <c r="G23" s="24"/>
      <c r="H23" s="14"/>
      <c r="I23" s="22"/>
      <c r="J23" s="24"/>
      <c r="K23" s="14"/>
      <c r="L23" s="31">
        <f t="shared" si="0"/>
        <v>0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9"/>
      <c r="B24" s="14"/>
      <c r="C24" s="13"/>
      <c r="D24" s="14"/>
      <c r="E24" s="14"/>
      <c r="F24" s="22"/>
      <c r="G24" s="24"/>
      <c r="H24" s="14"/>
      <c r="I24" s="22"/>
      <c r="J24" s="24"/>
      <c r="K24" s="14"/>
      <c r="L24" s="31">
        <f t="shared" si="0"/>
        <v>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9"/>
      <c r="B25" s="14"/>
      <c r="C25" s="13"/>
      <c r="D25" s="14"/>
      <c r="E25" s="14"/>
      <c r="F25" s="22"/>
      <c r="G25" s="24"/>
      <c r="H25" s="14"/>
      <c r="I25" s="22"/>
      <c r="J25" s="24"/>
      <c r="K25" s="14"/>
      <c r="L25" s="31">
        <f t="shared" si="0"/>
        <v>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9"/>
      <c r="B26" s="14"/>
      <c r="C26" s="13"/>
      <c r="D26" s="14"/>
      <c r="E26" s="14"/>
      <c r="F26" s="22"/>
      <c r="G26" s="24"/>
      <c r="H26" s="14"/>
      <c r="I26" s="22"/>
      <c r="J26" s="24"/>
      <c r="K26" s="14"/>
      <c r="L26" s="31">
        <f t="shared" si="0"/>
        <v>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9"/>
      <c r="B27" s="14"/>
      <c r="C27" s="13"/>
      <c r="D27" s="14"/>
      <c r="E27" s="14"/>
      <c r="F27" s="22"/>
      <c r="G27" s="24"/>
      <c r="H27" s="14"/>
      <c r="I27" s="22"/>
      <c r="J27" s="24"/>
      <c r="K27" s="14"/>
      <c r="L27" s="31">
        <f t="shared" si="0"/>
        <v>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9"/>
      <c r="B28" s="14"/>
      <c r="C28" s="13"/>
      <c r="D28" s="14"/>
      <c r="E28" s="14"/>
      <c r="F28" s="22"/>
      <c r="G28" s="24"/>
      <c r="H28" s="14"/>
      <c r="I28" s="22"/>
      <c r="J28" s="24"/>
      <c r="K28" s="14"/>
      <c r="L28" s="31">
        <f t="shared" si="0"/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9"/>
      <c r="B29" s="14"/>
      <c r="C29" s="13"/>
      <c r="D29" s="14"/>
      <c r="E29" s="14"/>
      <c r="F29" s="22"/>
      <c r="G29" s="24"/>
      <c r="H29" s="14"/>
      <c r="I29" s="22"/>
      <c r="J29" s="24"/>
      <c r="K29" s="14"/>
      <c r="L29" s="31">
        <f t="shared" si="0"/>
        <v>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9"/>
      <c r="B30" s="14"/>
      <c r="C30" s="13"/>
      <c r="D30" s="14"/>
      <c r="E30" s="14"/>
      <c r="F30" s="22"/>
      <c r="G30" s="24"/>
      <c r="H30" s="14"/>
      <c r="I30" s="22"/>
      <c r="J30" s="24"/>
      <c r="K30" s="14"/>
      <c r="L30" s="31">
        <f t="shared" si="0"/>
        <v>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9"/>
      <c r="B31" s="14"/>
      <c r="C31" s="13"/>
      <c r="D31" s="14"/>
      <c r="E31" s="14"/>
      <c r="F31" s="22"/>
      <c r="G31" s="24"/>
      <c r="H31" s="14"/>
      <c r="I31" s="22"/>
      <c r="J31" s="24"/>
      <c r="K31" s="14"/>
      <c r="L31" s="31">
        <f t="shared" si="0"/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9"/>
      <c r="B32" s="14"/>
      <c r="C32" s="13"/>
      <c r="D32" s="14"/>
      <c r="E32" s="14"/>
      <c r="F32" s="22"/>
      <c r="G32" s="24"/>
      <c r="H32" s="14"/>
      <c r="I32" s="22"/>
      <c r="J32" s="24"/>
      <c r="K32" s="14"/>
      <c r="L32" s="31">
        <f t="shared" si="0"/>
        <v>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9"/>
      <c r="B33" s="14"/>
      <c r="C33" s="13"/>
      <c r="D33" s="14"/>
      <c r="E33" s="14"/>
      <c r="F33" s="22"/>
      <c r="G33" s="24"/>
      <c r="H33" s="14"/>
      <c r="I33" s="22"/>
      <c r="J33" s="24"/>
      <c r="K33" s="14"/>
      <c r="L33" s="31">
        <f t="shared" si="0"/>
        <v>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9"/>
      <c r="B34" s="14"/>
      <c r="C34" s="13"/>
      <c r="D34" s="14"/>
      <c r="E34" s="14"/>
      <c r="F34" s="22"/>
      <c r="G34" s="24"/>
      <c r="H34" s="14"/>
      <c r="I34" s="22"/>
      <c r="J34" s="24"/>
      <c r="K34" s="14"/>
      <c r="L34" s="31">
        <f t="shared" si="0"/>
        <v>0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9"/>
      <c r="B35" s="14"/>
      <c r="C35" s="13"/>
      <c r="D35" s="14"/>
      <c r="E35" s="14"/>
      <c r="F35" s="22"/>
      <c r="G35" s="24"/>
      <c r="H35" s="14"/>
      <c r="I35" s="22"/>
      <c r="J35" s="24"/>
      <c r="K35" s="14"/>
      <c r="L35" s="31">
        <f t="shared" si="0"/>
        <v>0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9"/>
      <c r="B36" s="14"/>
      <c r="C36" s="13"/>
      <c r="D36" s="14"/>
      <c r="E36" s="14"/>
      <c r="F36" s="22"/>
      <c r="G36" s="24"/>
      <c r="H36" s="14"/>
      <c r="I36" s="22"/>
      <c r="J36" s="24"/>
      <c r="K36" s="14"/>
      <c r="L36" s="31">
        <f t="shared" si="0"/>
        <v>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9"/>
      <c r="B37" s="14"/>
      <c r="C37" s="13"/>
      <c r="D37" s="14"/>
      <c r="E37" s="14"/>
      <c r="F37" s="22"/>
      <c r="G37" s="24"/>
      <c r="H37" s="14"/>
      <c r="I37" s="22"/>
      <c r="J37" s="24"/>
      <c r="K37" s="14"/>
      <c r="L37" s="31">
        <f t="shared" si="0"/>
        <v>0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9"/>
      <c r="B38" s="14"/>
      <c r="C38" s="13"/>
      <c r="D38" s="14"/>
      <c r="E38" s="14"/>
      <c r="F38" s="22"/>
      <c r="G38" s="24"/>
      <c r="H38" s="14"/>
      <c r="I38" s="22"/>
      <c r="J38" s="24"/>
      <c r="K38" s="14"/>
      <c r="L38" s="31">
        <f t="shared" si="0"/>
        <v>0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9"/>
      <c r="B39" s="14"/>
      <c r="C39" s="13"/>
      <c r="D39" s="14"/>
      <c r="E39" s="14"/>
      <c r="F39" s="22"/>
      <c r="G39" s="24"/>
      <c r="H39" s="14"/>
      <c r="I39" s="22"/>
      <c r="J39" s="24"/>
      <c r="K39" s="14"/>
      <c r="L39" s="31">
        <f t="shared" si="0"/>
        <v>0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9"/>
      <c r="B40" s="14"/>
      <c r="C40" s="13"/>
      <c r="D40" s="14"/>
      <c r="E40" s="14"/>
      <c r="F40" s="22"/>
      <c r="G40" s="24"/>
      <c r="H40" s="14"/>
      <c r="I40" s="22"/>
      <c r="J40" s="24"/>
      <c r="K40" s="14"/>
      <c r="L40" s="31">
        <f t="shared" si="0"/>
        <v>0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9"/>
      <c r="B41" s="14"/>
      <c r="C41" s="13"/>
      <c r="D41" s="14"/>
      <c r="E41" s="14"/>
      <c r="F41" s="22"/>
      <c r="G41" s="24"/>
      <c r="H41" s="14"/>
      <c r="I41" s="22"/>
      <c r="J41" s="24"/>
      <c r="K41" s="14"/>
      <c r="L41" s="31">
        <f t="shared" si="0"/>
        <v>0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9"/>
      <c r="B42" s="14"/>
      <c r="C42" s="13"/>
      <c r="D42" s="14"/>
      <c r="E42" s="14"/>
      <c r="F42" s="22"/>
      <c r="G42" s="24"/>
      <c r="H42" s="14"/>
      <c r="I42" s="22"/>
      <c r="J42" s="24"/>
      <c r="K42" s="14"/>
      <c r="L42" s="31">
        <f t="shared" si="0"/>
        <v>0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9"/>
      <c r="B43" s="14"/>
      <c r="C43" s="13"/>
      <c r="D43" s="14"/>
      <c r="E43" s="14"/>
      <c r="F43" s="22"/>
      <c r="G43" s="24"/>
      <c r="H43" s="14"/>
      <c r="I43" s="22"/>
      <c r="J43" s="24"/>
      <c r="K43" s="14"/>
      <c r="L43" s="31">
        <f t="shared" si="0"/>
        <v>0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9"/>
      <c r="B44" s="14"/>
      <c r="C44" s="13"/>
      <c r="D44" s="14"/>
      <c r="E44" s="14"/>
      <c r="F44" s="22"/>
      <c r="G44" s="24"/>
      <c r="H44" s="14"/>
      <c r="I44" s="22"/>
      <c r="J44" s="24"/>
      <c r="K44" s="14"/>
      <c r="L44" s="31">
        <f t="shared" si="0"/>
        <v>0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9"/>
      <c r="B45" s="14"/>
      <c r="C45" s="13"/>
      <c r="D45" s="14"/>
      <c r="E45" s="14"/>
      <c r="F45" s="22"/>
      <c r="G45" s="24"/>
      <c r="H45" s="14"/>
      <c r="I45" s="22"/>
      <c r="J45" s="24"/>
      <c r="K45" s="14"/>
      <c r="L45" s="31">
        <f t="shared" si="0"/>
        <v>0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9"/>
      <c r="B46" s="14"/>
      <c r="C46" s="13"/>
      <c r="D46" s="14"/>
      <c r="E46" s="14"/>
      <c r="F46" s="22"/>
      <c r="G46" s="24"/>
      <c r="H46" s="14"/>
      <c r="I46" s="22"/>
      <c r="J46" s="24"/>
      <c r="K46" s="14"/>
      <c r="L46" s="31">
        <f t="shared" si="0"/>
        <v>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9"/>
      <c r="B47" s="14"/>
      <c r="C47" s="13"/>
      <c r="D47" s="14"/>
      <c r="E47" s="14"/>
      <c r="F47" s="22"/>
      <c r="G47" s="24"/>
      <c r="H47" s="14"/>
      <c r="I47" s="22"/>
      <c r="J47" s="24"/>
      <c r="K47" s="14"/>
      <c r="L47" s="31">
        <f t="shared" si="0"/>
        <v>0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9"/>
      <c r="B48" s="14"/>
      <c r="C48" s="13"/>
      <c r="D48" s="14"/>
      <c r="E48" s="14"/>
      <c r="F48" s="22"/>
      <c r="G48" s="24"/>
      <c r="H48" s="14"/>
      <c r="I48" s="22"/>
      <c r="J48" s="24"/>
      <c r="K48" s="14"/>
      <c r="L48" s="31">
        <f t="shared" si="0"/>
        <v>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9"/>
      <c r="B49" s="14"/>
      <c r="C49" s="13"/>
      <c r="D49" s="14"/>
      <c r="E49" s="14"/>
      <c r="F49" s="22"/>
      <c r="G49" s="24"/>
      <c r="H49" s="14"/>
      <c r="I49" s="22"/>
      <c r="J49" s="24"/>
      <c r="K49" s="14"/>
      <c r="L49" s="31">
        <f t="shared" si="0"/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9"/>
      <c r="B50" s="14"/>
      <c r="C50" s="13"/>
      <c r="D50" s="14"/>
      <c r="E50" s="14"/>
      <c r="F50" s="22"/>
      <c r="G50" s="24"/>
      <c r="H50" s="14"/>
      <c r="I50" s="22"/>
      <c r="J50" s="24"/>
      <c r="K50" s="14"/>
      <c r="L50" s="31">
        <f t="shared" si="0"/>
        <v>0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9"/>
      <c r="B51" s="14"/>
      <c r="C51" s="13"/>
      <c r="D51" s="14"/>
      <c r="E51" s="14"/>
      <c r="F51" s="25"/>
      <c r="G51" s="26"/>
      <c r="H51" s="14"/>
      <c r="I51" s="25"/>
      <c r="J51" s="26"/>
      <c r="K51" s="14"/>
      <c r="L51" s="3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9"/>
      <c r="B52" s="14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9"/>
      <c r="B53" s="14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9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9"/>
      <c r="B55" s="14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9"/>
      <c r="B56" s="14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9"/>
      <c r="B57" s="14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9"/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9"/>
      <c r="B59" s="14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9"/>
      <c r="B60" s="14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9"/>
      <c r="B61" s="14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9"/>
      <c r="B62" s="14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9"/>
      <c r="B63" s="14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9"/>
      <c r="B64" s="14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9"/>
      <c r="B65" s="14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9"/>
      <c r="B66" s="14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9"/>
      <c r="B67" s="14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9"/>
      <c r="B68" s="14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9"/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9"/>
      <c r="B70" s="14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9"/>
      <c r="B71" s="14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9"/>
      <c r="B72" s="14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9"/>
      <c r="B73" s="14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9"/>
      <c r="B74" s="14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9"/>
      <c r="B75" s="14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9"/>
      <c r="B76" s="14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9"/>
      <c r="B77" s="14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9"/>
      <c r="B78" s="14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9"/>
      <c r="B79" s="14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9"/>
      <c r="B80" s="14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9"/>
      <c r="B81" s="14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9"/>
      <c r="B82" s="14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9"/>
      <c r="B83" s="14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9"/>
      <c r="B84" s="14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9"/>
      <c r="B85" s="14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9"/>
      <c r="B86" s="14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9"/>
      <c r="B87" s="14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9"/>
      <c r="B88" s="14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9"/>
      <c r="B89" s="14"/>
      <c r="C89" s="1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9"/>
      <c r="B90" s="14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9"/>
      <c r="B91" s="14"/>
      <c r="C91" s="13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9"/>
      <c r="B92" s="14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9"/>
      <c r="B93" s="14"/>
      <c r="C93" s="13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9"/>
      <c r="B94" s="14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9"/>
      <c r="B95" s="14"/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9"/>
      <c r="B96" s="14"/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9"/>
      <c r="B97" s="14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9"/>
      <c r="B98" s="14"/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9"/>
      <c r="B99" s="14"/>
      <c r="C99" s="13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9"/>
      <c r="B100" s="14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9"/>
      <c r="B101" s="14"/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9"/>
      <c r="B102" s="14"/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9"/>
      <c r="B103" s="14"/>
      <c r="C103" s="13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9"/>
      <c r="B104" s="14"/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9"/>
      <c r="B105" s="14"/>
      <c r="C105" s="13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9"/>
      <c r="B106" s="14"/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9"/>
      <c r="B107" s="14"/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9"/>
      <c r="B108" s="14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9"/>
      <c r="B109" s="14"/>
      <c r="C109" s="13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9"/>
      <c r="B110" s="14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9"/>
      <c r="B111" s="14"/>
      <c r="C111" s="13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9"/>
      <c r="B112" s="14"/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9"/>
      <c r="B113" s="14"/>
      <c r="C113" s="13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9"/>
      <c r="B114" s="14"/>
      <c r="C114" s="13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9"/>
      <c r="B115" s="14"/>
      <c r="C115" s="13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9"/>
      <c r="B116" s="14"/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9"/>
      <c r="B117" s="14"/>
      <c r="C117" s="13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9"/>
      <c r="B118" s="14"/>
      <c r="C118" s="13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9"/>
      <c r="B119" s="14"/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9"/>
      <c r="B120" s="14"/>
      <c r="C120" s="13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9"/>
      <c r="B121" s="14"/>
      <c r="C121" s="13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9"/>
      <c r="B122" s="14"/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9"/>
      <c r="B123" s="14"/>
      <c r="C123" s="13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9"/>
      <c r="B124" s="14"/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9"/>
      <c r="B125" s="14"/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9"/>
      <c r="B126" s="14"/>
      <c r="C126" s="13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9"/>
      <c r="B127" s="14"/>
      <c r="C127" s="13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9"/>
      <c r="B128" s="14"/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9"/>
      <c r="B129" s="14"/>
      <c r="C129" s="13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9"/>
      <c r="B130" s="14"/>
      <c r="C130" s="13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9"/>
      <c r="B131" s="14"/>
      <c r="C131" s="13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9"/>
      <c r="B132" s="14"/>
      <c r="C132" s="13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9"/>
      <c r="B133" s="14"/>
      <c r="C133" s="13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9"/>
      <c r="B134" s="14"/>
      <c r="C134" s="13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9"/>
      <c r="B135" s="14"/>
      <c r="C135" s="13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9"/>
      <c r="B136" s="14"/>
      <c r="C136" s="13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9"/>
      <c r="B137" s="14"/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9"/>
      <c r="B138" s="14"/>
      <c r="C138" s="13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9"/>
      <c r="B139" s="14"/>
      <c r="C139" s="13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9"/>
      <c r="B140" s="14"/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9"/>
      <c r="B141" s="14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9"/>
      <c r="B142" s="14"/>
      <c r="C142" s="13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9"/>
      <c r="B143" s="14"/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9"/>
      <c r="B144" s="14"/>
      <c r="C144" s="13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9"/>
      <c r="B145" s="14"/>
      <c r="C145" s="13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9"/>
      <c r="B146" s="14"/>
      <c r="C146" s="13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9"/>
      <c r="B147" s="14"/>
      <c r="C147" s="13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9"/>
      <c r="B148" s="14"/>
      <c r="C148" s="13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9"/>
      <c r="B149" s="14"/>
      <c r="C149" s="13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9"/>
      <c r="B150" s="14"/>
      <c r="C150" s="13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9"/>
      <c r="B151" s="14"/>
      <c r="C151" s="13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9"/>
      <c r="B152" s="14"/>
      <c r="C152" s="13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9"/>
      <c r="B153" s="14"/>
      <c r="C153" s="13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9"/>
      <c r="B154" s="14"/>
      <c r="C154" s="13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9"/>
      <c r="B155" s="14"/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9"/>
      <c r="B156" s="14"/>
      <c r="C156" s="13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9"/>
      <c r="B157" s="14"/>
      <c r="C157" s="13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9"/>
      <c r="B158" s="14"/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9"/>
      <c r="B159" s="14"/>
      <c r="C159" s="13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9"/>
      <c r="B160" s="14"/>
      <c r="C160" s="13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9"/>
      <c r="B161" s="14"/>
      <c r="C161" s="13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9"/>
      <c r="B162" s="14"/>
      <c r="C162" s="13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9"/>
      <c r="B163" s="14"/>
      <c r="C163" s="13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9"/>
      <c r="B164" s="14"/>
      <c r="C164" s="13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9"/>
      <c r="B165" s="14"/>
      <c r="C165" s="13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9"/>
      <c r="B166" s="14"/>
      <c r="C166" s="13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9"/>
      <c r="B167" s="14"/>
      <c r="C167" s="13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9"/>
      <c r="B168" s="14"/>
      <c r="C168" s="13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9"/>
      <c r="B169" s="14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9"/>
      <c r="B170" s="14"/>
      <c r="C170" s="13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9"/>
      <c r="B171" s="14"/>
      <c r="C171" s="13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9"/>
      <c r="B172" s="14"/>
      <c r="C172" s="13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9"/>
      <c r="B173" s="14"/>
      <c r="C173" s="13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9"/>
      <c r="B174" s="14"/>
      <c r="C174" s="13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9"/>
      <c r="B175" s="14"/>
      <c r="C175" s="13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9"/>
      <c r="B176" s="14"/>
      <c r="C176" s="13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9"/>
      <c r="B177" s="14"/>
      <c r="C177" s="13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9"/>
      <c r="B178" s="14"/>
      <c r="C178" s="13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9"/>
      <c r="B179" s="14"/>
      <c r="C179" s="13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9"/>
      <c r="B180" s="14"/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9"/>
      <c r="B181" s="14"/>
      <c r="C181" s="13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9"/>
      <c r="B182" s="14"/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9"/>
      <c r="B183" s="14"/>
      <c r="C183" s="13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9"/>
      <c r="B184" s="14"/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9"/>
      <c r="B185" s="14"/>
      <c r="C185" s="13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9"/>
      <c r="B186" s="14"/>
      <c r="C186" s="13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9"/>
      <c r="B187" s="14"/>
      <c r="C187" s="13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9"/>
      <c r="B188" s="14"/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9"/>
      <c r="B189" s="14"/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9"/>
      <c r="B190" s="14"/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9"/>
      <c r="B191" s="14"/>
      <c r="C191" s="13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9"/>
      <c r="B192" s="14"/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9"/>
      <c r="B193" s="14"/>
      <c r="C193" s="13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9"/>
      <c r="B194" s="14"/>
      <c r="C194" s="13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9"/>
      <c r="B195" s="14"/>
      <c r="C195" s="13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9"/>
      <c r="B196" s="14"/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9"/>
      <c r="B197" s="14"/>
      <c r="C197" s="13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9"/>
      <c r="B198" s="14"/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9"/>
      <c r="B199" s="14"/>
      <c r="C199" s="13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9"/>
      <c r="B200" s="14"/>
      <c r="C200" s="13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9"/>
      <c r="B201" s="14"/>
      <c r="C201" s="13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9"/>
      <c r="B202" s="14"/>
      <c r="C202" s="1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9"/>
      <c r="B203" s="14"/>
      <c r="C203" s="13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9"/>
      <c r="B204" s="14"/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9"/>
      <c r="B205" s="14"/>
      <c r="C205" s="1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9"/>
      <c r="B206" s="14"/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9"/>
      <c r="B207" s="14"/>
      <c r="C207" s="1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9"/>
      <c r="B208" s="14"/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9"/>
      <c r="B209" s="14"/>
      <c r="C209" s="13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9"/>
      <c r="B210" s="14"/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9"/>
      <c r="B211" s="14"/>
      <c r="C211" s="13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9"/>
      <c r="B212" s="14"/>
      <c r="C212" s="1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9"/>
      <c r="B213" s="14"/>
      <c r="C213" s="1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9"/>
      <c r="B214" s="14"/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9"/>
      <c r="B215" s="14"/>
      <c r="C215" s="13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9"/>
      <c r="B216" s="14"/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9"/>
      <c r="B217" s="14"/>
      <c r="C217" s="13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9"/>
      <c r="B218" s="14"/>
      <c r="C218" s="13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9"/>
      <c r="B219" s="14"/>
      <c r="C219" s="13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9"/>
      <c r="B220" s="14"/>
      <c r="C220" s="13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9"/>
      <c r="B221" s="14"/>
      <c r="C221" s="13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9"/>
      <c r="B222" s="14"/>
      <c r="C222" s="13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9"/>
      <c r="B223" s="14"/>
      <c r="C223" s="13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9"/>
      <c r="B224" s="14"/>
      <c r="C224" s="13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9"/>
      <c r="B225" s="14"/>
      <c r="C225" s="13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9"/>
      <c r="B226" s="14"/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9"/>
      <c r="B227" s="14"/>
      <c r="C227" s="13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9"/>
      <c r="B228" s="14"/>
      <c r="C228" s="13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9"/>
      <c r="B229" s="14"/>
      <c r="C229" s="13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9"/>
      <c r="B230" s="14"/>
      <c r="C230" s="13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9"/>
      <c r="B231" s="14"/>
      <c r="C231" s="13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9"/>
      <c r="B232" s="14"/>
      <c r="C232" s="13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9"/>
      <c r="B233" s="14"/>
      <c r="C233" s="13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9"/>
      <c r="B234" s="14"/>
      <c r="C234" s="13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9"/>
      <c r="B235" s="14"/>
      <c r="C235" s="13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9"/>
      <c r="B236" s="14"/>
      <c r="C236" s="13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9"/>
      <c r="B237" s="14"/>
      <c r="C237" s="13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9"/>
      <c r="B238" s="14"/>
      <c r="C238" s="13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9"/>
      <c r="B239" s="14"/>
      <c r="C239" s="13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9"/>
      <c r="B240" s="14"/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9"/>
      <c r="B241" s="14"/>
      <c r="C241" s="13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9"/>
      <c r="B242" s="14"/>
      <c r="C242" s="13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9"/>
      <c r="B243" s="14"/>
      <c r="C243" s="13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9"/>
      <c r="B244" s="14"/>
      <c r="C244" s="13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9"/>
      <c r="B245" s="14"/>
      <c r="C245" s="13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9"/>
      <c r="B246" s="14"/>
      <c r="C246" s="13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9"/>
      <c r="B247" s="14"/>
      <c r="C247" s="13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9"/>
      <c r="B248" s="14"/>
      <c r="C248" s="13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9"/>
      <c r="B249" s="14"/>
      <c r="C249" s="13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9"/>
      <c r="B250" s="14"/>
      <c r="C250" s="13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9"/>
      <c r="B251" s="14"/>
      <c r="C251" s="13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9"/>
      <c r="B252" s="14"/>
      <c r="C252" s="13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9"/>
      <c r="B253" s="14"/>
      <c r="C253" s="13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9"/>
      <c r="B254" s="14"/>
      <c r="C254" s="13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9"/>
      <c r="B255" s="14"/>
      <c r="C255" s="13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9"/>
      <c r="B256" s="14"/>
      <c r="C256" s="13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9"/>
      <c r="B257" s="14"/>
      <c r="C257" s="13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9"/>
      <c r="B258" s="14"/>
      <c r="C258" s="13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9"/>
      <c r="B259" s="14"/>
      <c r="C259" s="13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9"/>
      <c r="B260" s="14"/>
      <c r="C260" s="13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9"/>
      <c r="B261" s="14"/>
      <c r="C261" s="13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9"/>
      <c r="B262" s="14"/>
      <c r="C262" s="13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9"/>
      <c r="B263" s="14"/>
      <c r="C263" s="13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9"/>
      <c r="B264" s="14"/>
      <c r="C264" s="13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9"/>
      <c r="B265" s="14"/>
      <c r="C265" s="13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9"/>
      <c r="B266" s="14"/>
      <c r="C266" s="13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9"/>
      <c r="B267" s="14"/>
      <c r="C267" s="13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9"/>
      <c r="B268" s="14"/>
      <c r="C268" s="13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9"/>
      <c r="B269" s="14"/>
      <c r="C269" s="13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9"/>
      <c r="B270" s="14"/>
      <c r="C270" s="13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9"/>
      <c r="B271" s="14"/>
      <c r="C271" s="13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9"/>
      <c r="B272" s="14"/>
      <c r="C272" s="13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9"/>
      <c r="B273" s="14"/>
      <c r="C273" s="13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9"/>
      <c r="B274" s="14"/>
      <c r="C274" s="13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9"/>
      <c r="B275" s="14"/>
      <c r="C275" s="13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9"/>
      <c r="B276" s="14"/>
      <c r="C276" s="13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9"/>
      <c r="B277" s="14"/>
      <c r="C277" s="13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9"/>
      <c r="B278" s="14"/>
      <c r="C278" s="13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9"/>
      <c r="B279" s="14"/>
      <c r="C279" s="13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9"/>
      <c r="B280" s="14"/>
      <c r="C280" s="13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9"/>
      <c r="B281" s="14"/>
      <c r="C281" s="13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9"/>
      <c r="B282" s="14"/>
      <c r="C282" s="13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9"/>
      <c r="B283" s="14"/>
      <c r="C283" s="13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9"/>
      <c r="B284" s="14"/>
      <c r="C284" s="13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9"/>
      <c r="B285" s="14"/>
      <c r="C285" s="13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9"/>
      <c r="B286" s="14"/>
      <c r="C286" s="13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9"/>
      <c r="B287" s="14"/>
      <c r="C287" s="13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9"/>
      <c r="B288" s="14"/>
      <c r="C288" s="13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9"/>
      <c r="B289" s="14"/>
      <c r="C289" s="13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9"/>
      <c r="B290" s="14"/>
      <c r="C290" s="13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9"/>
      <c r="B291" s="14"/>
      <c r="C291" s="13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9"/>
      <c r="B292" s="14"/>
      <c r="C292" s="13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9"/>
      <c r="B293" s="14"/>
      <c r="C293" s="13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9"/>
      <c r="B294" s="14"/>
      <c r="C294" s="13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9"/>
      <c r="B295" s="14"/>
      <c r="C295" s="13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9"/>
      <c r="B296" s="14"/>
      <c r="C296" s="13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9"/>
      <c r="B297" s="14"/>
      <c r="C297" s="13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9"/>
      <c r="B298" s="14"/>
      <c r="C298" s="13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9"/>
      <c r="B299" s="14"/>
      <c r="C299" s="13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9"/>
      <c r="B300" s="14"/>
      <c r="C300" s="13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9"/>
      <c r="B301" s="14"/>
      <c r="C301" s="13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9"/>
      <c r="B302" s="14"/>
      <c r="C302" s="13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9"/>
      <c r="B303" s="14"/>
      <c r="C303" s="13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9"/>
      <c r="B304" s="14"/>
      <c r="C304" s="13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9"/>
      <c r="B305" s="14"/>
      <c r="C305" s="13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9"/>
      <c r="B306" s="14"/>
      <c r="C306" s="13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9"/>
      <c r="B307" s="14"/>
      <c r="C307" s="13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9"/>
      <c r="B308" s="14"/>
      <c r="C308" s="13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9"/>
      <c r="B309" s="14"/>
      <c r="C309" s="13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9"/>
      <c r="B310" s="14"/>
      <c r="C310" s="13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9"/>
      <c r="B311" s="14"/>
      <c r="C311" s="13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9"/>
      <c r="B312" s="14"/>
      <c r="C312" s="13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9"/>
      <c r="B313" s="14"/>
      <c r="C313" s="13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9"/>
      <c r="B314" s="14"/>
      <c r="C314" s="13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9"/>
      <c r="B315" s="14"/>
      <c r="C315" s="13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9"/>
      <c r="B316" s="14"/>
      <c r="C316" s="13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9"/>
      <c r="B317" s="14"/>
      <c r="C317" s="13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9"/>
      <c r="B318" s="14"/>
      <c r="C318" s="13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9"/>
      <c r="B319" s="14"/>
      <c r="C319" s="13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9"/>
      <c r="B320" s="14"/>
      <c r="C320" s="13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9"/>
      <c r="B321" s="14"/>
      <c r="C321" s="13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9"/>
      <c r="B322" s="14"/>
      <c r="C322" s="13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9"/>
      <c r="B323" s="14"/>
      <c r="C323" s="13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9"/>
      <c r="B324" s="14"/>
      <c r="C324" s="13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9"/>
      <c r="B325" s="14"/>
      <c r="C325" s="13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9"/>
      <c r="B326" s="14"/>
      <c r="C326" s="13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9"/>
      <c r="B327" s="14"/>
      <c r="C327" s="13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9"/>
      <c r="B328" s="14"/>
      <c r="C328" s="13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9"/>
      <c r="B329" s="14"/>
      <c r="C329" s="13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9"/>
      <c r="B330" s="14"/>
      <c r="C330" s="13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9"/>
      <c r="B331" s="14"/>
      <c r="C331" s="13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9"/>
      <c r="B332" s="14"/>
      <c r="C332" s="13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9"/>
      <c r="B333" s="14"/>
      <c r="C333" s="13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9"/>
      <c r="B334" s="14"/>
      <c r="C334" s="13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9"/>
      <c r="B335" s="14"/>
      <c r="C335" s="13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9"/>
      <c r="B336" s="14"/>
      <c r="C336" s="13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9"/>
      <c r="B337" s="14"/>
      <c r="C337" s="13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9"/>
      <c r="B338" s="14"/>
      <c r="C338" s="13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9"/>
      <c r="B339" s="14"/>
      <c r="C339" s="13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9"/>
      <c r="B340" s="14"/>
      <c r="C340" s="13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9"/>
      <c r="B341" s="14"/>
      <c r="C341" s="13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9"/>
      <c r="B342" s="14"/>
      <c r="C342" s="13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9"/>
      <c r="B343" s="14"/>
      <c r="C343" s="13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9"/>
      <c r="B344" s="14"/>
      <c r="C344" s="13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9"/>
      <c r="B345" s="14"/>
      <c r="C345" s="13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9"/>
      <c r="B346" s="14"/>
      <c r="C346" s="13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9"/>
      <c r="B347" s="14"/>
      <c r="C347" s="13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9"/>
      <c r="B348" s="14"/>
      <c r="C348" s="13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9"/>
      <c r="B349" s="14"/>
      <c r="C349" s="13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9"/>
      <c r="B350" s="14"/>
      <c r="C350" s="13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9"/>
      <c r="B351" s="14"/>
      <c r="C351" s="13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9"/>
      <c r="B352" s="14"/>
      <c r="C352" s="13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9"/>
      <c r="B353" s="14"/>
      <c r="C353" s="13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9"/>
      <c r="B354" s="14"/>
      <c r="C354" s="13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9"/>
      <c r="B355" s="14"/>
      <c r="C355" s="13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9"/>
      <c r="B356" s="14"/>
      <c r="C356" s="13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9"/>
      <c r="B357" s="14"/>
      <c r="C357" s="13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9"/>
      <c r="B358" s="14"/>
      <c r="C358" s="13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9"/>
      <c r="B359" s="14"/>
      <c r="C359" s="13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9"/>
      <c r="B360" s="14"/>
      <c r="C360" s="13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9"/>
      <c r="B361" s="14"/>
      <c r="C361" s="13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9"/>
      <c r="B362" s="14"/>
      <c r="C362" s="13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9"/>
      <c r="B363" s="14"/>
      <c r="C363" s="13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9"/>
      <c r="B364" s="14"/>
      <c r="C364" s="13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9"/>
      <c r="B365" s="14"/>
      <c r="C365" s="13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9"/>
      <c r="B366" s="14"/>
      <c r="C366" s="13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9"/>
      <c r="B367" s="14"/>
      <c r="C367" s="13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9"/>
      <c r="B368" s="14"/>
      <c r="C368" s="13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9"/>
      <c r="B369" s="14"/>
      <c r="C369" s="13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9"/>
      <c r="B370" s="14"/>
      <c r="C370" s="13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9"/>
      <c r="B371" s="14"/>
      <c r="C371" s="13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9"/>
      <c r="B372" s="14"/>
      <c r="C372" s="13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9"/>
      <c r="B373" s="14"/>
      <c r="C373" s="13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9"/>
      <c r="B374" s="14"/>
      <c r="C374" s="13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9"/>
      <c r="B375" s="14"/>
      <c r="C375" s="13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9"/>
      <c r="B376" s="14"/>
      <c r="C376" s="13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9"/>
      <c r="B377" s="14"/>
      <c r="C377" s="13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9"/>
      <c r="B378" s="14"/>
      <c r="C378" s="13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9"/>
      <c r="B379" s="14"/>
      <c r="C379" s="13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9"/>
      <c r="B380" s="14"/>
      <c r="C380" s="13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9"/>
      <c r="B381" s="14"/>
      <c r="C381" s="13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9"/>
      <c r="B382" s="14"/>
      <c r="C382" s="13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9"/>
      <c r="B383" s="14"/>
      <c r="C383" s="13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9"/>
      <c r="B384" s="14"/>
      <c r="C384" s="13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9"/>
      <c r="B385" s="14"/>
      <c r="C385" s="13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9"/>
      <c r="B386" s="14"/>
      <c r="C386" s="13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9"/>
      <c r="B387" s="14"/>
      <c r="C387" s="13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9"/>
      <c r="B388" s="14"/>
      <c r="C388" s="13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9"/>
      <c r="B389" s="14"/>
      <c r="C389" s="13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9"/>
      <c r="B390" s="14"/>
      <c r="C390" s="13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9"/>
      <c r="B391" s="14"/>
      <c r="C391" s="13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9"/>
      <c r="B392" s="14"/>
      <c r="C392" s="13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9"/>
      <c r="B393" s="14"/>
      <c r="C393" s="13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9"/>
      <c r="B394" s="14"/>
      <c r="C394" s="13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9"/>
      <c r="B395" s="14"/>
      <c r="C395" s="13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9"/>
      <c r="B396" s="14"/>
      <c r="C396" s="13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9"/>
      <c r="B397" s="14"/>
      <c r="C397" s="13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9"/>
      <c r="B398" s="14"/>
      <c r="C398" s="13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9"/>
      <c r="B399" s="14"/>
      <c r="C399" s="13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9"/>
      <c r="B400" s="14"/>
      <c r="C400" s="13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9"/>
      <c r="B401" s="14"/>
      <c r="C401" s="13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9"/>
      <c r="B402" s="14"/>
      <c r="C402" s="13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9"/>
      <c r="B403" s="14"/>
      <c r="C403" s="13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9"/>
      <c r="B404" s="14"/>
      <c r="C404" s="13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9"/>
      <c r="B405" s="14"/>
      <c r="C405" s="13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9"/>
      <c r="B406" s="14"/>
      <c r="C406" s="13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9"/>
      <c r="B407" s="14"/>
      <c r="C407" s="13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9"/>
      <c r="B408" s="14"/>
      <c r="C408" s="13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9"/>
      <c r="B409" s="14"/>
      <c r="C409" s="13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9"/>
      <c r="B410" s="14"/>
      <c r="C410" s="13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9"/>
      <c r="B411" s="14"/>
      <c r="C411" s="13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9"/>
      <c r="B412" s="14"/>
      <c r="C412" s="13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9"/>
      <c r="B413" s="14"/>
      <c r="C413" s="13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9"/>
      <c r="B414" s="14"/>
      <c r="C414" s="13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9"/>
      <c r="B415" s="14"/>
      <c r="C415" s="13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9"/>
      <c r="B416" s="14"/>
      <c r="C416" s="13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9"/>
      <c r="B417" s="14"/>
      <c r="C417" s="13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9"/>
      <c r="B418" s="14"/>
      <c r="C418" s="13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9"/>
      <c r="B419" s="14"/>
      <c r="C419" s="13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9"/>
      <c r="B420" s="14"/>
      <c r="C420" s="13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9"/>
      <c r="B421" s="14"/>
      <c r="C421" s="13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9"/>
      <c r="B422" s="14"/>
      <c r="C422" s="13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9"/>
      <c r="B423" s="14"/>
      <c r="C423" s="13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9"/>
      <c r="B424" s="14"/>
      <c r="C424" s="13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9"/>
      <c r="B425" s="14"/>
      <c r="C425" s="13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9"/>
      <c r="B426" s="14"/>
      <c r="C426" s="13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9"/>
      <c r="B427" s="14"/>
      <c r="C427" s="13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9"/>
      <c r="B428" s="14"/>
      <c r="C428" s="13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9"/>
      <c r="B429" s="14"/>
      <c r="C429" s="13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9"/>
      <c r="B430" s="14"/>
      <c r="C430" s="13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9"/>
      <c r="B431" s="14"/>
      <c r="C431" s="13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9"/>
      <c r="B432" s="14"/>
      <c r="C432" s="13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9"/>
      <c r="B433" s="14"/>
      <c r="C433" s="13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9"/>
      <c r="B434" s="14"/>
      <c r="C434" s="13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9"/>
      <c r="B435" s="14"/>
      <c r="C435" s="13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9"/>
      <c r="B436" s="14"/>
      <c r="C436" s="13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9"/>
      <c r="B437" s="14"/>
      <c r="C437" s="13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9"/>
      <c r="B438" s="14"/>
      <c r="C438" s="13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9"/>
      <c r="B439" s="14"/>
      <c r="C439" s="13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9"/>
      <c r="B440" s="14"/>
      <c r="C440" s="13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9"/>
      <c r="B441" s="14"/>
      <c r="C441" s="13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9"/>
      <c r="B442" s="14"/>
      <c r="C442" s="13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9"/>
      <c r="B443" s="14"/>
      <c r="C443" s="13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9"/>
      <c r="B444" s="14"/>
      <c r="C444" s="13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9"/>
      <c r="B445" s="14"/>
      <c r="C445" s="13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9"/>
      <c r="B446" s="14"/>
      <c r="C446" s="13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9"/>
      <c r="B447" s="14"/>
      <c r="C447" s="13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9"/>
      <c r="B448" s="14"/>
      <c r="C448" s="13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9"/>
      <c r="B449" s="14"/>
      <c r="C449" s="13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9"/>
      <c r="B450" s="14"/>
      <c r="C450" s="13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9"/>
      <c r="B451" s="14"/>
      <c r="C451" s="13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9"/>
      <c r="B452" s="14"/>
      <c r="C452" s="13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9"/>
      <c r="B453" s="14"/>
      <c r="C453" s="13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9"/>
      <c r="B454" s="14"/>
      <c r="C454" s="13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9"/>
      <c r="B455" s="14"/>
      <c r="C455" s="13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9"/>
      <c r="B456" s="14"/>
      <c r="C456" s="13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9"/>
      <c r="B457" s="14"/>
      <c r="C457" s="13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9"/>
      <c r="B458" s="14"/>
      <c r="C458" s="13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9"/>
      <c r="B459" s="14"/>
      <c r="C459" s="13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9"/>
      <c r="B460" s="14"/>
      <c r="C460" s="13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9"/>
      <c r="B461" s="14"/>
      <c r="C461" s="13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9"/>
      <c r="B462" s="14"/>
      <c r="C462" s="13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9"/>
      <c r="B463" s="14"/>
      <c r="C463" s="13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9"/>
      <c r="B464" s="14"/>
      <c r="C464" s="13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9"/>
      <c r="B465" s="14"/>
      <c r="C465" s="13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9"/>
      <c r="B466" s="14"/>
      <c r="C466" s="13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9"/>
      <c r="B467" s="14"/>
      <c r="C467" s="13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9"/>
      <c r="B468" s="14"/>
      <c r="C468" s="13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9"/>
      <c r="B469" s="14"/>
      <c r="C469" s="13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9"/>
      <c r="B470" s="14"/>
      <c r="C470" s="13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9"/>
      <c r="B471" s="14"/>
      <c r="C471" s="13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9"/>
      <c r="B472" s="14"/>
      <c r="C472" s="13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9"/>
      <c r="B473" s="14"/>
      <c r="C473" s="13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9"/>
      <c r="B474" s="14"/>
      <c r="C474" s="13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9"/>
      <c r="B475" s="14"/>
      <c r="C475" s="13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9"/>
      <c r="B476" s="14"/>
      <c r="C476" s="13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9"/>
      <c r="B477" s="14"/>
      <c r="C477" s="13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9"/>
      <c r="B478" s="14"/>
      <c r="C478" s="13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9"/>
      <c r="B479" s="14"/>
      <c r="C479" s="13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9"/>
      <c r="B480" s="14"/>
      <c r="C480" s="13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9"/>
      <c r="B481" s="14"/>
      <c r="C481" s="13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9"/>
      <c r="B482" s="14"/>
      <c r="C482" s="13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9"/>
      <c r="B483" s="14"/>
      <c r="C483" s="13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9"/>
      <c r="B484" s="14"/>
      <c r="C484" s="13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9"/>
      <c r="B485" s="14"/>
      <c r="C485" s="13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9"/>
      <c r="B486" s="14"/>
      <c r="C486" s="13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9"/>
      <c r="B487" s="14"/>
      <c r="C487" s="13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9"/>
      <c r="B488" s="14"/>
      <c r="C488" s="13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9"/>
      <c r="B489" s="14"/>
      <c r="C489" s="13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9"/>
      <c r="B490" s="14"/>
      <c r="C490" s="13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9"/>
      <c r="B491" s="14"/>
      <c r="C491" s="13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9"/>
      <c r="B492" s="14"/>
      <c r="C492" s="13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9"/>
      <c r="B493" s="14"/>
      <c r="C493" s="13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9"/>
      <c r="B494" s="14"/>
      <c r="C494" s="13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9"/>
      <c r="B495" s="14"/>
      <c r="C495" s="13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9"/>
      <c r="B496" s="14"/>
      <c r="C496" s="13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9"/>
      <c r="B497" s="14"/>
      <c r="C497" s="13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9"/>
      <c r="B498" s="14"/>
      <c r="C498" s="13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9"/>
      <c r="B499" s="14"/>
      <c r="C499" s="13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9"/>
      <c r="B500" s="14"/>
      <c r="C500" s="13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9"/>
      <c r="B501" s="14"/>
      <c r="C501" s="13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9"/>
      <c r="B502" s="14"/>
      <c r="C502" s="13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9"/>
      <c r="B503" s="14"/>
      <c r="C503" s="13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9"/>
      <c r="B504" s="14"/>
      <c r="C504" s="13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9"/>
      <c r="B505" s="14"/>
      <c r="C505" s="13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9"/>
      <c r="B506" s="14"/>
      <c r="C506" s="13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9"/>
      <c r="B507" s="14"/>
      <c r="C507" s="13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9"/>
      <c r="B508" s="14"/>
      <c r="C508" s="13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9"/>
      <c r="B509" s="14"/>
      <c r="C509" s="13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9"/>
      <c r="B510" s="14"/>
      <c r="C510" s="13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9"/>
      <c r="B511" s="14"/>
      <c r="C511" s="13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9"/>
      <c r="B512" s="14"/>
      <c r="C512" s="13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9"/>
      <c r="B513" s="14"/>
      <c r="C513" s="13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9"/>
      <c r="B514" s="14"/>
      <c r="C514" s="13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9"/>
      <c r="B515" s="14"/>
      <c r="C515" s="13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9"/>
      <c r="B516" s="14"/>
      <c r="C516" s="13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9"/>
      <c r="B517" s="14"/>
      <c r="C517" s="13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9"/>
      <c r="B518" s="14"/>
      <c r="C518" s="13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9"/>
      <c r="B519" s="14"/>
      <c r="C519" s="13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9"/>
      <c r="B520" s="14"/>
      <c r="C520" s="13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9"/>
      <c r="B521" s="14"/>
      <c r="C521" s="13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9"/>
      <c r="B522" s="14"/>
      <c r="C522" s="13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9"/>
      <c r="B523" s="14"/>
      <c r="C523" s="13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9"/>
      <c r="B524" s="14"/>
      <c r="C524" s="13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9"/>
      <c r="B525" s="14"/>
      <c r="C525" s="13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9"/>
      <c r="B526" s="14"/>
      <c r="C526" s="13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9"/>
      <c r="B527" s="14"/>
      <c r="C527" s="13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9"/>
      <c r="B528" s="14"/>
      <c r="C528" s="13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9"/>
      <c r="B529" s="14"/>
      <c r="C529" s="13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9"/>
      <c r="B530" s="14"/>
      <c r="C530" s="13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9"/>
      <c r="B531" s="14"/>
      <c r="C531" s="13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9"/>
      <c r="B532" s="14"/>
      <c r="C532" s="13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9"/>
      <c r="B533" s="14"/>
      <c r="C533" s="13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9"/>
      <c r="B534" s="14"/>
      <c r="C534" s="13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9"/>
      <c r="B535" s="14"/>
      <c r="C535" s="13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9"/>
      <c r="B536" s="14"/>
      <c r="C536" s="13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9"/>
      <c r="B537" s="14"/>
      <c r="C537" s="13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9"/>
      <c r="B538" s="14"/>
      <c r="C538" s="13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9"/>
      <c r="B539" s="14"/>
      <c r="C539" s="13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9"/>
      <c r="B540" s="14"/>
      <c r="C540" s="13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9"/>
      <c r="B541" s="14"/>
      <c r="C541" s="13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9"/>
      <c r="B542" s="14"/>
      <c r="C542" s="13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9"/>
      <c r="B543" s="14"/>
      <c r="C543" s="13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9"/>
      <c r="B544" s="14"/>
      <c r="C544" s="13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9"/>
      <c r="B545" s="14"/>
      <c r="C545" s="13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9"/>
      <c r="B546" s="14"/>
      <c r="C546" s="13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9"/>
      <c r="B547" s="14"/>
      <c r="C547" s="13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9"/>
      <c r="B548" s="14"/>
      <c r="C548" s="13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9"/>
      <c r="B549" s="14"/>
      <c r="C549" s="13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9"/>
      <c r="B550" s="14"/>
      <c r="C550" s="13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9"/>
      <c r="B551" s="14"/>
      <c r="C551" s="13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9"/>
      <c r="B552" s="14"/>
      <c r="C552" s="13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9"/>
      <c r="B553" s="14"/>
      <c r="C553" s="13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9"/>
      <c r="B554" s="14"/>
      <c r="C554" s="13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9"/>
      <c r="B555" s="14"/>
      <c r="C555" s="13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9"/>
      <c r="B556" s="14"/>
      <c r="C556" s="13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9"/>
      <c r="B557" s="14"/>
      <c r="C557" s="13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9"/>
      <c r="B558" s="14"/>
      <c r="C558" s="13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9"/>
      <c r="B559" s="14"/>
      <c r="C559" s="13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9"/>
      <c r="B560" s="14"/>
      <c r="C560" s="13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9"/>
      <c r="B561" s="14"/>
      <c r="C561" s="13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9"/>
      <c r="B562" s="14"/>
      <c r="C562" s="13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9"/>
      <c r="B563" s="14"/>
      <c r="C563" s="13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9"/>
      <c r="B564" s="14"/>
      <c r="C564" s="13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9"/>
      <c r="B565" s="14"/>
      <c r="C565" s="13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9"/>
      <c r="B566" s="14"/>
      <c r="C566" s="13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9"/>
      <c r="B567" s="14"/>
      <c r="C567" s="13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9"/>
      <c r="B568" s="14"/>
      <c r="C568" s="13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9"/>
      <c r="B569" s="14"/>
      <c r="C569" s="13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9"/>
      <c r="B570" s="14"/>
      <c r="C570" s="13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9"/>
      <c r="B571" s="14"/>
      <c r="C571" s="13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9"/>
      <c r="B572" s="14"/>
      <c r="C572" s="13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9"/>
      <c r="B573" s="14"/>
      <c r="C573" s="13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9"/>
      <c r="B574" s="14"/>
      <c r="C574" s="13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9"/>
      <c r="B575" s="14"/>
      <c r="C575" s="13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9"/>
      <c r="B576" s="14"/>
      <c r="C576" s="13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9"/>
      <c r="B577" s="14"/>
      <c r="C577" s="13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9"/>
      <c r="B578" s="14"/>
      <c r="C578" s="13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9"/>
      <c r="B579" s="14"/>
      <c r="C579" s="13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9"/>
      <c r="B580" s="14"/>
      <c r="C580" s="13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9"/>
      <c r="B581" s="14"/>
      <c r="C581" s="13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9"/>
      <c r="B582" s="14"/>
      <c r="C582" s="13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9"/>
      <c r="B583" s="14"/>
      <c r="C583" s="13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9"/>
      <c r="B584" s="14"/>
      <c r="C584" s="13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9"/>
      <c r="B585" s="14"/>
      <c r="C585" s="13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9"/>
      <c r="B586" s="14"/>
      <c r="C586" s="13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9"/>
      <c r="B587" s="14"/>
      <c r="C587" s="13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9"/>
      <c r="B588" s="14"/>
      <c r="C588" s="13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9"/>
      <c r="B589" s="14"/>
      <c r="C589" s="13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9"/>
      <c r="B590" s="14"/>
      <c r="C590" s="13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9"/>
      <c r="B591" s="14"/>
      <c r="C591" s="13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9"/>
      <c r="B592" s="14"/>
      <c r="C592" s="13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9"/>
      <c r="B593" s="14"/>
      <c r="C593" s="13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9"/>
      <c r="B594" s="14"/>
      <c r="C594" s="13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9"/>
      <c r="B595" s="14"/>
      <c r="C595" s="13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9"/>
      <c r="B596" s="14"/>
      <c r="C596" s="13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9"/>
      <c r="B597" s="14"/>
      <c r="C597" s="13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9"/>
      <c r="B598" s="14"/>
      <c r="C598" s="13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9"/>
      <c r="B599" s="14"/>
      <c r="C599" s="13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9"/>
      <c r="B600" s="14"/>
      <c r="C600" s="13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9"/>
      <c r="B601" s="14"/>
      <c r="C601" s="13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9"/>
      <c r="B602" s="14"/>
      <c r="C602" s="13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9"/>
      <c r="B603" s="14"/>
      <c r="C603" s="13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9"/>
      <c r="B604" s="14"/>
      <c r="C604" s="13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9"/>
      <c r="B605" s="14"/>
      <c r="C605" s="13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9"/>
      <c r="B606" s="14"/>
      <c r="C606" s="13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9"/>
      <c r="B607" s="14"/>
      <c r="C607" s="13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9"/>
      <c r="B608" s="14"/>
      <c r="C608" s="13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9"/>
      <c r="B609" s="14"/>
      <c r="C609" s="13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9"/>
      <c r="B610" s="14"/>
      <c r="C610" s="13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9"/>
      <c r="B611" s="14"/>
      <c r="C611" s="13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9"/>
      <c r="B612" s="14"/>
      <c r="C612" s="13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9"/>
      <c r="B613" s="14"/>
      <c r="C613" s="13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9"/>
      <c r="B614" s="14"/>
      <c r="C614" s="13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9"/>
      <c r="B615" s="14"/>
      <c r="C615" s="13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9"/>
      <c r="B616" s="14"/>
      <c r="C616" s="13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9"/>
      <c r="B617" s="14"/>
      <c r="C617" s="13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9"/>
      <c r="B618" s="14"/>
      <c r="C618" s="13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9"/>
      <c r="B619" s="14"/>
      <c r="C619" s="13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9"/>
      <c r="B620" s="14"/>
      <c r="C620" s="13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9"/>
      <c r="B621" s="14"/>
      <c r="C621" s="13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9"/>
      <c r="B622" s="14"/>
      <c r="C622" s="13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9"/>
      <c r="B623" s="14"/>
      <c r="C623" s="13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9"/>
      <c r="B624" s="14"/>
      <c r="C624" s="13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9"/>
      <c r="B625" s="14"/>
      <c r="C625" s="13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9"/>
      <c r="B626" s="14"/>
      <c r="C626" s="13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9"/>
      <c r="B627" s="14"/>
      <c r="C627" s="13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9"/>
      <c r="B628" s="14"/>
      <c r="C628" s="13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9"/>
      <c r="B629" s="14"/>
      <c r="C629" s="13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9"/>
      <c r="B630" s="14"/>
      <c r="C630" s="13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9"/>
      <c r="B631" s="14"/>
      <c r="C631" s="13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9"/>
      <c r="B632" s="14"/>
      <c r="C632" s="13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9"/>
      <c r="B633" s="14"/>
      <c r="C633" s="13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9"/>
      <c r="B634" s="14"/>
      <c r="C634" s="13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9"/>
      <c r="B635" s="14"/>
      <c r="C635" s="13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9"/>
      <c r="B636" s="14"/>
      <c r="C636" s="13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9"/>
      <c r="B637" s="14"/>
      <c r="C637" s="13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9"/>
      <c r="B638" s="14"/>
      <c r="C638" s="13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9"/>
      <c r="B639" s="14"/>
      <c r="C639" s="13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9"/>
      <c r="B640" s="14"/>
      <c r="C640" s="13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9"/>
      <c r="B641" s="14"/>
      <c r="C641" s="13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9"/>
      <c r="B642" s="14"/>
      <c r="C642" s="13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9"/>
      <c r="B643" s="14"/>
      <c r="C643" s="13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9"/>
      <c r="B644" s="14"/>
      <c r="C644" s="13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9"/>
      <c r="B645" s="14"/>
      <c r="C645" s="13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9"/>
      <c r="B646" s="14"/>
      <c r="C646" s="13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9"/>
      <c r="B647" s="14"/>
      <c r="C647" s="13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9"/>
      <c r="B648" s="14"/>
      <c r="C648" s="13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9"/>
      <c r="B649" s="14"/>
      <c r="C649" s="13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9"/>
      <c r="B650" s="14"/>
      <c r="C650" s="13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9"/>
      <c r="B651" s="14"/>
      <c r="C651" s="13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9"/>
      <c r="B652" s="14"/>
      <c r="C652" s="13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9"/>
      <c r="B653" s="14"/>
      <c r="C653" s="13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9"/>
      <c r="B654" s="14"/>
      <c r="C654" s="13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9"/>
      <c r="B655" s="14"/>
      <c r="C655" s="13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9"/>
      <c r="B656" s="14"/>
      <c r="C656" s="13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9"/>
      <c r="B657" s="14"/>
      <c r="C657" s="13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9"/>
      <c r="B658" s="14"/>
      <c r="C658" s="13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9"/>
      <c r="B659" s="14"/>
      <c r="C659" s="13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9"/>
      <c r="B660" s="14"/>
      <c r="C660" s="13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9"/>
      <c r="B661" s="14"/>
      <c r="C661" s="13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9"/>
      <c r="B662" s="14"/>
      <c r="C662" s="13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9"/>
      <c r="B663" s="14"/>
      <c r="C663" s="13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9"/>
      <c r="B664" s="14"/>
      <c r="C664" s="13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9"/>
      <c r="B665" s="14"/>
      <c r="C665" s="13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9"/>
      <c r="B666" s="14"/>
      <c r="C666" s="13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9"/>
      <c r="B667" s="14"/>
      <c r="C667" s="13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9"/>
      <c r="B668" s="14"/>
      <c r="C668" s="13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9"/>
      <c r="B669" s="14"/>
      <c r="C669" s="13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9"/>
      <c r="B670" s="14"/>
      <c r="C670" s="13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9"/>
      <c r="B671" s="14"/>
      <c r="C671" s="13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9"/>
      <c r="B672" s="14"/>
      <c r="C672" s="13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9"/>
      <c r="B673" s="14"/>
      <c r="C673" s="13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9"/>
      <c r="B674" s="14"/>
      <c r="C674" s="13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9"/>
      <c r="B675" s="14"/>
      <c r="C675" s="13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9"/>
      <c r="B676" s="14"/>
      <c r="C676" s="13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9"/>
      <c r="B677" s="14"/>
      <c r="C677" s="13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9"/>
      <c r="B678" s="14"/>
      <c r="C678" s="13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9"/>
      <c r="B679" s="14"/>
      <c r="C679" s="13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9"/>
      <c r="B680" s="14"/>
      <c r="C680" s="13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9"/>
      <c r="B681" s="14"/>
      <c r="C681" s="13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9"/>
      <c r="B682" s="14"/>
      <c r="C682" s="13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9"/>
      <c r="B683" s="14"/>
      <c r="C683" s="13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9"/>
      <c r="B684" s="14"/>
      <c r="C684" s="13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9"/>
      <c r="B685" s="14"/>
      <c r="C685" s="13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9"/>
      <c r="B686" s="14"/>
      <c r="C686" s="13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9"/>
      <c r="B687" s="14"/>
      <c r="C687" s="13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9"/>
      <c r="B688" s="14"/>
      <c r="C688" s="13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9"/>
      <c r="B689" s="14"/>
      <c r="C689" s="13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9"/>
      <c r="B690" s="14"/>
      <c r="C690" s="13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9"/>
      <c r="B691" s="14"/>
      <c r="C691" s="13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9"/>
      <c r="B692" s="14"/>
      <c r="C692" s="13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9"/>
      <c r="B693" s="14"/>
      <c r="C693" s="13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9"/>
      <c r="B694" s="14"/>
      <c r="C694" s="13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9"/>
      <c r="B695" s="14"/>
      <c r="C695" s="13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9"/>
      <c r="B696" s="14"/>
      <c r="C696" s="13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9"/>
      <c r="B697" s="14"/>
      <c r="C697" s="13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9"/>
      <c r="B698" s="14"/>
      <c r="C698" s="13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9"/>
      <c r="B699" s="14"/>
      <c r="C699" s="13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9"/>
      <c r="B700" s="14"/>
      <c r="C700" s="13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9"/>
      <c r="B701" s="14"/>
      <c r="C701" s="13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9"/>
      <c r="B702" s="14"/>
      <c r="C702" s="13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9"/>
      <c r="B703" s="14"/>
      <c r="C703" s="13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9"/>
      <c r="B704" s="14"/>
      <c r="C704" s="13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9"/>
      <c r="B705" s="14"/>
      <c r="C705" s="13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9"/>
      <c r="B706" s="14"/>
      <c r="C706" s="13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9"/>
      <c r="B707" s="14"/>
      <c r="C707" s="13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9"/>
      <c r="B708" s="14"/>
      <c r="C708" s="13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9"/>
      <c r="B709" s="14"/>
      <c r="C709" s="13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9"/>
      <c r="B710" s="14"/>
      <c r="C710" s="13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9"/>
      <c r="B711" s="14"/>
      <c r="C711" s="13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9"/>
      <c r="B712" s="14"/>
      <c r="C712" s="13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9"/>
      <c r="B713" s="14"/>
      <c r="C713" s="13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9"/>
      <c r="B714" s="14"/>
      <c r="C714" s="13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9"/>
      <c r="B715" s="14"/>
      <c r="C715" s="13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9"/>
      <c r="B716" s="14"/>
      <c r="C716" s="13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9"/>
      <c r="B717" s="14"/>
      <c r="C717" s="13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9"/>
      <c r="B718" s="14"/>
      <c r="C718" s="13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9"/>
      <c r="B719" s="14"/>
      <c r="C719" s="13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9"/>
      <c r="B720" s="14"/>
      <c r="C720" s="13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9"/>
      <c r="B721" s="14"/>
      <c r="C721" s="13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9"/>
      <c r="B722" s="14"/>
      <c r="C722" s="13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9"/>
      <c r="B723" s="14"/>
      <c r="C723" s="13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9"/>
      <c r="B724" s="14"/>
      <c r="C724" s="13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9"/>
      <c r="B725" s="14"/>
      <c r="C725" s="13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9"/>
      <c r="B726" s="14"/>
      <c r="C726" s="13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9"/>
      <c r="B727" s="14"/>
      <c r="C727" s="13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9"/>
      <c r="B728" s="14"/>
      <c r="C728" s="13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9"/>
      <c r="B729" s="14"/>
      <c r="C729" s="13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9"/>
      <c r="B730" s="14"/>
      <c r="C730" s="13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9"/>
      <c r="B731" s="14"/>
      <c r="C731" s="13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9"/>
      <c r="B732" s="14"/>
      <c r="C732" s="13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9"/>
      <c r="B733" s="14"/>
      <c r="C733" s="13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9"/>
      <c r="B734" s="14"/>
      <c r="C734" s="13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9"/>
      <c r="B735" s="14"/>
      <c r="C735" s="13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9"/>
      <c r="B736" s="14"/>
      <c r="C736" s="13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9"/>
      <c r="B737" s="14"/>
      <c r="C737" s="13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9"/>
      <c r="B738" s="14"/>
      <c r="C738" s="13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9"/>
      <c r="B739" s="14"/>
      <c r="C739" s="13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9"/>
      <c r="B740" s="14"/>
      <c r="C740" s="13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9"/>
      <c r="B741" s="14"/>
      <c r="C741" s="13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9"/>
      <c r="B742" s="14"/>
      <c r="C742" s="13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9"/>
      <c r="B743" s="14"/>
      <c r="C743" s="13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9"/>
      <c r="B744" s="14"/>
      <c r="C744" s="13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9"/>
      <c r="B745" s="14"/>
      <c r="C745" s="13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9"/>
      <c r="B746" s="14"/>
      <c r="C746" s="13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9"/>
      <c r="B747" s="14"/>
      <c r="C747" s="13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9"/>
      <c r="B748" s="14"/>
      <c r="C748" s="13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9"/>
      <c r="B749" s="14"/>
      <c r="C749" s="13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9"/>
      <c r="B750" s="14"/>
      <c r="C750" s="13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9"/>
      <c r="B751" s="14"/>
      <c r="C751" s="13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9"/>
      <c r="B752" s="14"/>
      <c r="C752" s="13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9"/>
      <c r="B753" s="14"/>
      <c r="C753" s="13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9"/>
      <c r="B754" s="14"/>
      <c r="C754" s="13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9"/>
      <c r="B755" s="14"/>
      <c r="C755" s="13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9"/>
      <c r="B756" s="14"/>
      <c r="C756" s="13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9"/>
      <c r="B757" s="14"/>
      <c r="C757" s="13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9"/>
      <c r="B758" s="14"/>
      <c r="C758" s="13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9"/>
      <c r="B759" s="14"/>
      <c r="C759" s="13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9"/>
      <c r="B760" s="14"/>
      <c r="C760" s="13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9"/>
      <c r="B761" s="14"/>
      <c r="C761" s="13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9"/>
      <c r="B762" s="14"/>
      <c r="C762" s="13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9"/>
      <c r="B763" s="14"/>
      <c r="C763" s="13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9"/>
      <c r="B764" s="14"/>
      <c r="C764" s="13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9"/>
      <c r="B765" s="14"/>
      <c r="C765" s="13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9"/>
      <c r="B766" s="14"/>
      <c r="C766" s="13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9"/>
      <c r="B767" s="14"/>
      <c r="C767" s="13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9"/>
      <c r="B768" s="14"/>
      <c r="C768" s="13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9"/>
      <c r="B769" s="14"/>
      <c r="C769" s="13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9"/>
      <c r="B770" s="14"/>
      <c r="C770" s="13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9"/>
      <c r="B771" s="14"/>
      <c r="C771" s="13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9"/>
      <c r="B772" s="14"/>
      <c r="C772" s="13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9"/>
      <c r="B773" s="14"/>
      <c r="C773" s="13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9"/>
      <c r="B774" s="14"/>
      <c r="C774" s="13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9"/>
      <c r="B775" s="14"/>
      <c r="C775" s="13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9"/>
      <c r="B776" s="14"/>
      <c r="C776" s="13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9"/>
      <c r="B777" s="14"/>
      <c r="C777" s="13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9"/>
      <c r="B778" s="14"/>
      <c r="C778" s="13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9"/>
      <c r="B779" s="14"/>
      <c r="C779" s="13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9"/>
      <c r="B780" s="14"/>
      <c r="C780" s="13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9"/>
      <c r="B781" s="14"/>
      <c r="C781" s="13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9"/>
      <c r="B782" s="14"/>
      <c r="C782" s="13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9"/>
      <c r="B783" s="14"/>
      <c r="C783" s="13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9"/>
      <c r="B784" s="14"/>
      <c r="C784" s="13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9"/>
      <c r="B785" s="14"/>
      <c r="C785" s="13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9"/>
      <c r="B786" s="14"/>
      <c r="C786" s="13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9"/>
      <c r="B787" s="14"/>
      <c r="C787" s="13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9"/>
      <c r="B788" s="14"/>
      <c r="C788" s="13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9"/>
      <c r="B789" s="14"/>
      <c r="C789" s="13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9"/>
      <c r="B790" s="14"/>
      <c r="C790" s="13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9"/>
      <c r="B791" s="14"/>
      <c r="C791" s="13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9"/>
      <c r="B792" s="14"/>
      <c r="C792" s="13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9"/>
      <c r="B793" s="14"/>
      <c r="C793" s="13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9"/>
      <c r="B794" s="14"/>
      <c r="C794" s="13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9"/>
      <c r="B795" s="14"/>
      <c r="C795" s="13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9"/>
      <c r="B796" s="14"/>
      <c r="C796" s="13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9"/>
      <c r="B797" s="14"/>
      <c r="C797" s="13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9"/>
      <c r="B798" s="14"/>
      <c r="C798" s="13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9"/>
      <c r="B799" s="14"/>
      <c r="C799" s="13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9"/>
      <c r="B800" s="14"/>
      <c r="C800" s="13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9"/>
      <c r="B801" s="14"/>
      <c r="C801" s="13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9"/>
      <c r="B802" s="14"/>
      <c r="C802" s="13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9"/>
      <c r="B803" s="14"/>
      <c r="C803" s="13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9"/>
      <c r="B804" s="14"/>
      <c r="C804" s="13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9"/>
      <c r="B805" s="14"/>
      <c r="C805" s="13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9"/>
      <c r="B806" s="14"/>
      <c r="C806" s="13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9"/>
      <c r="B807" s="14"/>
      <c r="C807" s="13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9"/>
      <c r="B808" s="14"/>
      <c r="C808" s="13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9"/>
      <c r="B809" s="14"/>
      <c r="C809" s="13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9"/>
      <c r="B810" s="14"/>
      <c r="C810" s="13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9"/>
      <c r="B811" s="14"/>
      <c r="C811" s="13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9"/>
      <c r="B812" s="14"/>
      <c r="C812" s="13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9"/>
      <c r="B813" s="14"/>
      <c r="C813" s="13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9"/>
      <c r="B814" s="14"/>
      <c r="C814" s="13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9"/>
      <c r="B815" s="14"/>
      <c r="C815" s="13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9"/>
      <c r="B816" s="14"/>
      <c r="C816" s="13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9"/>
      <c r="B817" s="14"/>
      <c r="C817" s="13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9"/>
      <c r="B818" s="14"/>
      <c r="C818" s="13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9"/>
      <c r="B819" s="14"/>
      <c r="C819" s="13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9"/>
      <c r="B820" s="14"/>
      <c r="C820" s="13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9"/>
      <c r="B821" s="14"/>
      <c r="C821" s="13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9"/>
      <c r="B822" s="14"/>
      <c r="C822" s="13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9"/>
      <c r="B823" s="14"/>
      <c r="C823" s="13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9"/>
      <c r="B824" s="14"/>
      <c r="C824" s="13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9"/>
      <c r="B825" s="14"/>
      <c r="C825" s="13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9"/>
      <c r="B826" s="14"/>
      <c r="C826" s="13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9"/>
      <c r="B827" s="14"/>
      <c r="C827" s="13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9"/>
      <c r="B828" s="14"/>
      <c r="C828" s="13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9"/>
      <c r="B829" s="14"/>
      <c r="C829" s="13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9"/>
      <c r="B830" s="14"/>
      <c r="C830" s="13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9"/>
      <c r="B831" s="14"/>
      <c r="C831" s="13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9"/>
      <c r="B832" s="14"/>
      <c r="C832" s="13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9"/>
      <c r="B833" s="14"/>
      <c r="C833" s="13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9"/>
      <c r="B834" s="14"/>
      <c r="C834" s="13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9"/>
      <c r="B835" s="14"/>
      <c r="C835" s="13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9"/>
      <c r="B836" s="14"/>
      <c r="C836" s="13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9"/>
      <c r="B837" s="14"/>
      <c r="C837" s="13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9"/>
      <c r="B838" s="14"/>
      <c r="C838" s="13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9"/>
      <c r="B839" s="14"/>
      <c r="C839" s="13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9"/>
      <c r="B840" s="14"/>
      <c r="C840" s="13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9"/>
      <c r="B841" s="14"/>
      <c r="C841" s="13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9"/>
      <c r="B842" s="14"/>
      <c r="C842" s="13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9"/>
      <c r="B843" s="14"/>
      <c r="C843" s="13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9"/>
      <c r="B844" s="14"/>
      <c r="C844" s="13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9"/>
      <c r="B845" s="14"/>
      <c r="C845" s="13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9"/>
      <c r="B846" s="14"/>
      <c r="C846" s="13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9"/>
      <c r="B847" s="14"/>
      <c r="C847" s="13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9"/>
      <c r="B848" s="14"/>
      <c r="C848" s="13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9"/>
      <c r="B849" s="14"/>
      <c r="C849" s="13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9"/>
      <c r="B850" s="14"/>
      <c r="C850" s="13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9"/>
      <c r="B851" s="14"/>
      <c r="C851" s="13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9"/>
      <c r="B852" s="14"/>
      <c r="C852" s="13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9"/>
      <c r="B853" s="14"/>
      <c r="C853" s="13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9"/>
      <c r="B854" s="14"/>
      <c r="C854" s="13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9"/>
      <c r="B855" s="14"/>
      <c r="C855" s="13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9"/>
      <c r="B856" s="14"/>
      <c r="C856" s="13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9"/>
      <c r="B857" s="14"/>
      <c r="C857" s="13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9"/>
      <c r="B858" s="14"/>
      <c r="C858" s="13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9"/>
      <c r="B859" s="14"/>
      <c r="C859" s="13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9"/>
      <c r="B860" s="14"/>
      <c r="C860" s="13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9"/>
      <c r="B861" s="14"/>
      <c r="C861" s="13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9"/>
      <c r="B862" s="14"/>
      <c r="C862" s="13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9"/>
      <c r="B863" s="14"/>
      <c r="C863" s="13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9"/>
      <c r="B864" s="14"/>
      <c r="C864" s="13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9"/>
      <c r="B865" s="14"/>
      <c r="C865" s="13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9"/>
      <c r="B866" s="14"/>
      <c r="C866" s="13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9"/>
      <c r="B867" s="14"/>
      <c r="C867" s="13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9"/>
      <c r="B868" s="14"/>
      <c r="C868" s="13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9"/>
      <c r="B869" s="14"/>
      <c r="C869" s="13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9"/>
      <c r="B870" s="14"/>
      <c r="C870" s="13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9"/>
      <c r="B871" s="14"/>
      <c r="C871" s="13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9"/>
      <c r="B872" s="14"/>
      <c r="C872" s="13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9"/>
      <c r="B873" s="14"/>
      <c r="C873" s="13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9"/>
      <c r="B874" s="14"/>
      <c r="C874" s="13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9"/>
      <c r="B875" s="14"/>
      <c r="C875" s="13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9"/>
      <c r="B876" s="14"/>
      <c r="C876" s="13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9"/>
      <c r="B877" s="14"/>
      <c r="C877" s="13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9"/>
      <c r="B878" s="14"/>
      <c r="C878" s="13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9"/>
      <c r="B879" s="14"/>
      <c r="C879" s="13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9"/>
      <c r="B880" s="14"/>
      <c r="C880" s="13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9"/>
      <c r="B881" s="14"/>
      <c r="C881" s="13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9"/>
      <c r="B882" s="14"/>
      <c r="C882" s="13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9"/>
      <c r="B883" s="14"/>
      <c r="C883" s="13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9"/>
      <c r="B884" s="14"/>
      <c r="C884" s="13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9"/>
      <c r="B885" s="14"/>
      <c r="C885" s="13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9"/>
      <c r="B886" s="14"/>
      <c r="C886" s="13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9"/>
      <c r="B887" s="14"/>
      <c r="C887" s="13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9"/>
      <c r="B888" s="14"/>
      <c r="C888" s="13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9"/>
      <c r="B889" s="14"/>
      <c r="C889" s="13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9"/>
      <c r="B890" s="14"/>
      <c r="C890" s="13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9"/>
      <c r="B891" s="14"/>
      <c r="C891" s="13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9"/>
      <c r="B892" s="14"/>
      <c r="C892" s="13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9"/>
      <c r="B893" s="14"/>
      <c r="C893" s="13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9"/>
      <c r="B894" s="14"/>
      <c r="C894" s="13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9"/>
      <c r="B895" s="14"/>
      <c r="C895" s="13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9"/>
      <c r="B896" s="14"/>
      <c r="C896" s="13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9"/>
      <c r="B897" s="14"/>
      <c r="C897" s="13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9"/>
      <c r="B898" s="14"/>
      <c r="C898" s="13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9"/>
      <c r="B899" s="14"/>
      <c r="C899" s="13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9"/>
      <c r="B900" s="14"/>
      <c r="C900" s="13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9"/>
      <c r="B901" s="14"/>
      <c r="C901" s="13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9"/>
      <c r="B902" s="14"/>
      <c r="C902" s="13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9"/>
      <c r="B903" s="14"/>
      <c r="C903" s="13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9"/>
      <c r="B904" s="14"/>
      <c r="C904" s="13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9"/>
      <c r="B905" s="14"/>
      <c r="C905" s="13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9"/>
      <c r="B906" s="14"/>
      <c r="C906" s="13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9"/>
      <c r="B907" s="14"/>
      <c r="C907" s="13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9"/>
      <c r="B908" s="14"/>
      <c r="C908" s="13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9"/>
      <c r="B909" s="14"/>
      <c r="C909" s="13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9"/>
      <c r="B910" s="14"/>
      <c r="C910" s="13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9"/>
      <c r="B911" s="14"/>
      <c r="C911" s="13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9"/>
      <c r="B912" s="14"/>
      <c r="C912" s="13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9"/>
      <c r="B913" s="14"/>
      <c r="C913" s="13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9"/>
      <c r="B914" s="14"/>
      <c r="C914" s="13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9"/>
      <c r="B915" s="14"/>
      <c r="C915" s="13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9"/>
      <c r="B916" s="14"/>
      <c r="C916" s="13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9"/>
      <c r="B917" s="14"/>
      <c r="C917" s="13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9"/>
      <c r="B918" s="14"/>
      <c r="C918" s="13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9"/>
      <c r="B919" s="14"/>
      <c r="C919" s="13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9"/>
      <c r="B920" s="14"/>
      <c r="C920" s="13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9"/>
      <c r="B921" s="14"/>
      <c r="C921" s="13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9"/>
      <c r="B922" s="14"/>
      <c r="C922" s="13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9"/>
      <c r="B923" s="14"/>
      <c r="C923" s="13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9"/>
      <c r="B924" s="14"/>
      <c r="C924" s="13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9"/>
      <c r="B925" s="14"/>
      <c r="C925" s="13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9"/>
      <c r="B926" s="14"/>
      <c r="C926" s="13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9"/>
      <c r="B927" s="14"/>
      <c r="C927" s="13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9"/>
      <c r="B928" s="14"/>
      <c r="C928" s="13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9"/>
      <c r="B929" s="14"/>
      <c r="C929" s="13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9"/>
      <c r="B930" s="14"/>
      <c r="C930" s="13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9"/>
      <c r="B931" s="14"/>
      <c r="C931" s="13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9"/>
      <c r="B932" s="14"/>
      <c r="C932" s="13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9"/>
      <c r="B933" s="14"/>
      <c r="C933" s="13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9"/>
      <c r="B934" s="14"/>
      <c r="C934" s="13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9"/>
      <c r="B935" s="14"/>
      <c r="C935" s="13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9"/>
      <c r="B936" s="14"/>
      <c r="C936" s="13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9"/>
      <c r="B937" s="14"/>
      <c r="C937" s="13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9"/>
      <c r="B938" s="14"/>
      <c r="C938" s="13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9"/>
      <c r="B939" s="14"/>
      <c r="C939" s="13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9"/>
      <c r="B940" s="14"/>
      <c r="C940" s="13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9"/>
      <c r="B941" s="14"/>
      <c r="C941" s="13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9"/>
      <c r="B942" s="14"/>
      <c r="C942" s="13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9"/>
      <c r="B943" s="14"/>
      <c r="C943" s="13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9"/>
      <c r="B944" s="14"/>
      <c r="C944" s="13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9"/>
      <c r="B945" s="14"/>
      <c r="C945" s="13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9"/>
      <c r="B946" s="14"/>
      <c r="C946" s="13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9"/>
      <c r="B947" s="14"/>
      <c r="C947" s="13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9"/>
      <c r="B948" s="14"/>
      <c r="C948" s="13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9"/>
      <c r="B949" s="14"/>
      <c r="C949" s="13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9"/>
      <c r="B950" s="14"/>
      <c r="C950" s="13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9"/>
      <c r="B951" s="14"/>
      <c r="C951" s="13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9"/>
      <c r="B952" s="14"/>
      <c r="C952" s="13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9"/>
      <c r="B953" s="14"/>
      <c r="C953" s="13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9"/>
      <c r="B954" s="14"/>
      <c r="C954" s="13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9"/>
      <c r="B955" s="14"/>
      <c r="C955" s="13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9"/>
      <c r="B956" s="14"/>
      <c r="C956" s="13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9"/>
      <c r="B957" s="14"/>
      <c r="C957" s="13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9"/>
      <c r="B958" s="14"/>
      <c r="C958" s="13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9"/>
      <c r="B959" s="14"/>
      <c r="C959" s="13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9"/>
      <c r="B960" s="14"/>
      <c r="C960" s="13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9"/>
      <c r="B961" s="14"/>
      <c r="C961" s="13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9"/>
      <c r="B962" s="14"/>
      <c r="C962" s="13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9"/>
      <c r="B963" s="14"/>
      <c r="C963" s="13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9"/>
      <c r="B964" s="14"/>
      <c r="C964" s="13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9"/>
      <c r="B965" s="14"/>
      <c r="C965" s="13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9"/>
      <c r="B966" s="14"/>
      <c r="C966" s="13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9"/>
      <c r="B967" s="14"/>
      <c r="C967" s="13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9"/>
      <c r="B968" s="14"/>
      <c r="C968" s="13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9"/>
      <c r="B969" s="14"/>
      <c r="C969" s="13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9"/>
      <c r="B970" s="14"/>
      <c r="C970" s="13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9"/>
      <c r="B971" s="14"/>
      <c r="C971" s="13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9"/>
      <c r="B972" s="14"/>
      <c r="C972" s="13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9"/>
      <c r="B973" s="14"/>
      <c r="C973" s="13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9"/>
      <c r="B974" s="14"/>
      <c r="C974" s="13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9"/>
      <c r="B975" s="14"/>
      <c r="C975" s="13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9"/>
      <c r="B976" s="14"/>
      <c r="C976" s="13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9"/>
      <c r="B977" s="14"/>
      <c r="C977" s="13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9"/>
      <c r="B978" s="14"/>
      <c r="C978" s="13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9"/>
      <c r="B979" s="14"/>
      <c r="C979" s="13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9"/>
      <c r="B980" s="14"/>
      <c r="C980" s="13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9"/>
      <c r="B981" s="14"/>
      <c r="C981" s="13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9"/>
      <c r="B982" s="14"/>
      <c r="C982" s="13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9"/>
      <c r="B983" s="14"/>
      <c r="C983" s="13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9"/>
      <c r="B984" s="14"/>
      <c r="C984" s="13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9"/>
      <c r="B985" s="14"/>
      <c r="C985" s="13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9"/>
      <c r="B986" s="14"/>
      <c r="C986" s="13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9"/>
      <c r="B987" s="14"/>
      <c r="C987" s="13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9"/>
      <c r="B988" s="14"/>
      <c r="C988" s="13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9"/>
      <c r="B989" s="14"/>
      <c r="C989" s="13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9"/>
      <c r="B990" s="14"/>
      <c r="C990" s="13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9"/>
      <c r="B991" s="14"/>
      <c r="C991" s="13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9"/>
      <c r="B992" s="14"/>
      <c r="C992" s="13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9"/>
      <c r="B993" s="14"/>
      <c r="C993" s="13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9"/>
      <c r="B994" s="14"/>
      <c r="C994" s="13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9"/>
      <c r="B995" s="14"/>
      <c r="C995" s="13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9"/>
      <c r="B996" s="14"/>
      <c r="C996" s="13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9"/>
      <c r="B997" s="14"/>
      <c r="C997" s="13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9"/>
      <c r="B998" s="14"/>
      <c r="C998" s="13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9"/>
      <c r="B999" s="14"/>
      <c r="C999" s="13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9"/>
      <c r="B1000" s="14"/>
      <c r="C1000" s="13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.75" customHeight="1">
      <c r="A1001" s="9"/>
      <c r="B1001" s="14"/>
      <c r="C1001" s="13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DS CA</vt:lpstr>
      <vt:lpstr>DS SAV</vt:lpstr>
      <vt:lpstr>US</vt:lpstr>
      <vt:lpstr>Fx</vt:lpstr>
      <vt:lpstr>TB</vt:lpstr>
      <vt:lpstr>Comparative FS</vt:lpstr>
      <vt:lpstr>Comparative BS</vt:lpstr>
      <vt:lpstr>Chart of account</vt:lpstr>
      <vt:lpstr>Reconciliation of BEA Current</vt:lpstr>
      <vt:lpstr>Reconcilation of Bea Saving</vt:lpstr>
      <vt:lpstr>Reconcilitaionof US Account</vt:lpstr>
      <vt:lpstr>Due to   from US related Compan</vt:lpstr>
      <vt:lpstr>Amount due to shareholder</vt:lpstr>
      <vt:lpstr>Client Deposit</vt:lpstr>
      <vt:lpstr>Accrual</vt:lpstr>
      <vt:lpstr>Sale</vt:lpstr>
      <vt:lpstr>Interest Income</vt:lpstr>
      <vt:lpstr>Auto</vt:lpstr>
      <vt:lpstr>Helper</vt:lpstr>
      <vt:lpstr>Consultant</vt:lpstr>
      <vt:lpstr>Meal Entertainment</vt:lpstr>
      <vt:lpstr>Telephone n communication</vt:lpstr>
      <vt:lpstr>Accounting Fee</vt:lpstr>
      <vt:lpstr>Building Maintenace</vt:lpstr>
      <vt:lpstr>Rent</vt:lpstr>
      <vt:lpstr>travelling</vt:lpstr>
      <vt:lpstr>Utilites</vt:lpstr>
      <vt:lpstr>Br</vt:lpstr>
      <vt:lpstr>PEnalty</vt:lpstr>
      <vt:lpstr>Cash book</vt:lpstr>
      <vt:lpstr>BD</vt:lpstr>
      <vt:lpstr>Annual Plan</vt:lpstr>
      <vt:lpstr>SUM</vt:lpstr>
      <vt:lpstr>Side Job</vt:lpstr>
      <vt:lpstr>Account payable</vt:lpstr>
      <vt:lpstr>'Comparative FS'!Print_Area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Rkwong</cp:lastModifiedBy>
  <dcterms:created xsi:type="dcterms:W3CDTF">2021-03-28T07:26:00Z</dcterms:created>
  <dcterms:modified xsi:type="dcterms:W3CDTF">2024-08-22T04:30:18Z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1028-6.2.0.8299</vt:lpwstr>
  </property>
  <property fmtid="{D5CDD505-2E9C-101B-9397-08002B2CF9AE}" pid="3" name="ICV">
    <vt:lpwstr>A5C8807793ECACE2F36A22653C24462F_43</vt:lpwstr>
  </property>
</Properties>
</file>