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 filterPrivacy="1"/>
  <xr:revisionPtr revIDLastSave="0" documentId="13_ncr:1_{60381380-E855-47D8-9DD9-3E2FFA85EABC}" xr6:coauthVersionLast="46" xr6:coauthVersionMax="46" xr10:uidLastSave="{00000000-0000-0000-0000-000000000000}"/>
  <bookViews>
    <workbookView xWindow="-28920" yWindow="15" windowWidth="29040" windowHeight="15840" firstSheet="3" activeTab="11" xr2:uid="{00000000-000D-0000-FFFF-FFFF00000000}"/>
  </bookViews>
  <sheets>
    <sheet name="tmp" sheetId="1" r:id="rId1"/>
    <sheet name="koma_only" sheetId="3" r:id="rId2"/>
    <sheet name="bert_fixed" sheetId="2" r:id="rId3"/>
    <sheet name="bert_fine_tuning" sheetId="4" r:id="rId4"/>
    <sheet name="multi fine tuning" sheetId="5" r:id="rId5"/>
    <sheet name="multi fixed" sheetId="6" r:id="rId6"/>
    <sheet name="seq2" sheetId="7" r:id="rId7"/>
    <sheet name="seq3" sheetId="8" r:id="rId8"/>
    <sheet name="seq4" sheetId="9" r:id="rId9"/>
    <sheet name="seq5" sheetId="10" r:id="rId10"/>
    <sheet name="hotto_ex1_fine" sheetId="11" r:id="rId11"/>
    <sheet name="hotto_ex3_fine" sheetId="12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3" i="4" l="1"/>
  <c r="P13" i="11"/>
  <c r="F13" i="12"/>
  <c r="J6" i="12"/>
  <c r="H6" i="12"/>
  <c r="F6" i="12"/>
  <c r="D6" i="12"/>
  <c r="D7" i="12" s="1"/>
  <c r="G13" i="12" s="1"/>
  <c r="B6" i="12"/>
  <c r="J5" i="12"/>
  <c r="H5" i="12"/>
  <c r="F5" i="12"/>
  <c r="D5" i="12"/>
  <c r="B5" i="12"/>
  <c r="B7" i="12" s="1"/>
  <c r="D13" i="12" s="1"/>
  <c r="J4" i="12"/>
  <c r="N13" i="12" s="1"/>
  <c r="H4" i="12"/>
  <c r="K13" i="12" s="1"/>
  <c r="F4" i="12"/>
  <c r="H13" i="12" s="1"/>
  <c r="D4" i="12"/>
  <c r="E13" i="12" s="1"/>
  <c r="B4" i="12"/>
  <c r="B13" i="12" s="1"/>
  <c r="M3" i="12"/>
  <c r="L3" i="12"/>
  <c r="M2" i="12"/>
  <c r="L2" i="12"/>
  <c r="J6" i="11"/>
  <c r="H6" i="11"/>
  <c r="F6" i="11"/>
  <c r="D6" i="11"/>
  <c r="B6" i="11"/>
  <c r="J5" i="11"/>
  <c r="O13" i="11" s="1"/>
  <c r="H5" i="11"/>
  <c r="L13" i="11" s="1"/>
  <c r="F5" i="11"/>
  <c r="I13" i="11" s="1"/>
  <c r="D5" i="11"/>
  <c r="D7" i="11" s="1"/>
  <c r="G13" i="11" s="1"/>
  <c r="B5" i="11"/>
  <c r="B7" i="11" s="1"/>
  <c r="D13" i="11" s="1"/>
  <c r="J4" i="11"/>
  <c r="N13" i="11" s="1"/>
  <c r="H4" i="11"/>
  <c r="K13" i="11" s="1"/>
  <c r="F4" i="11"/>
  <c r="H13" i="11" s="1"/>
  <c r="D4" i="11"/>
  <c r="E13" i="11" s="1"/>
  <c r="B4" i="11"/>
  <c r="B13" i="11" s="1"/>
  <c r="M3" i="11"/>
  <c r="L3" i="11"/>
  <c r="M2" i="11"/>
  <c r="L2" i="11"/>
  <c r="L4" i="10"/>
  <c r="D13" i="6"/>
  <c r="J6" i="10"/>
  <c r="H6" i="10"/>
  <c r="F6" i="10"/>
  <c r="D6" i="10"/>
  <c r="B6" i="10"/>
  <c r="J5" i="10"/>
  <c r="O13" i="10" s="1"/>
  <c r="H5" i="10"/>
  <c r="F5" i="10"/>
  <c r="D5" i="10"/>
  <c r="F13" i="10" s="1"/>
  <c r="B5" i="10"/>
  <c r="C13" i="10" s="1"/>
  <c r="J4" i="10"/>
  <c r="N13" i="10" s="1"/>
  <c r="H4" i="10"/>
  <c r="K13" i="10" s="1"/>
  <c r="F4" i="10"/>
  <c r="H13" i="10" s="1"/>
  <c r="D4" i="10"/>
  <c r="E13" i="10" s="1"/>
  <c r="B4" i="10"/>
  <c r="B13" i="10" s="1"/>
  <c r="M3" i="10"/>
  <c r="L3" i="10"/>
  <c r="M2" i="10"/>
  <c r="L2" i="10"/>
  <c r="L6" i="10" s="1"/>
  <c r="J6" i="9"/>
  <c r="H6" i="9"/>
  <c r="F6" i="9"/>
  <c r="D6" i="9"/>
  <c r="B6" i="9"/>
  <c r="J5" i="9"/>
  <c r="O13" i="9" s="1"/>
  <c r="H5" i="9"/>
  <c r="L13" i="9" s="1"/>
  <c r="F5" i="9"/>
  <c r="F7" i="9" s="1"/>
  <c r="J13" i="9" s="1"/>
  <c r="D5" i="9"/>
  <c r="F13" i="9" s="1"/>
  <c r="B5" i="9"/>
  <c r="C13" i="9" s="1"/>
  <c r="J4" i="9"/>
  <c r="N13" i="9" s="1"/>
  <c r="H4" i="9"/>
  <c r="K13" i="9" s="1"/>
  <c r="F4" i="9"/>
  <c r="H13" i="9" s="1"/>
  <c r="D4" i="9"/>
  <c r="E13" i="9" s="1"/>
  <c r="B4" i="9"/>
  <c r="B13" i="9" s="1"/>
  <c r="M3" i="9"/>
  <c r="L3" i="9"/>
  <c r="M2" i="9"/>
  <c r="L2" i="9"/>
  <c r="J6" i="8"/>
  <c r="H6" i="8"/>
  <c r="F6" i="8"/>
  <c r="D6" i="8"/>
  <c r="B6" i="8"/>
  <c r="J5" i="8"/>
  <c r="O13" i="8" s="1"/>
  <c r="H5" i="8"/>
  <c r="L13" i="8" s="1"/>
  <c r="F5" i="8"/>
  <c r="D5" i="8"/>
  <c r="B5" i="8"/>
  <c r="C13" i="8" s="1"/>
  <c r="J4" i="8"/>
  <c r="N13" i="8" s="1"/>
  <c r="H4" i="8"/>
  <c r="K13" i="8" s="1"/>
  <c r="F4" i="8"/>
  <c r="H13" i="8" s="1"/>
  <c r="D4" i="8"/>
  <c r="E13" i="8" s="1"/>
  <c r="B4" i="8"/>
  <c r="B13" i="8" s="1"/>
  <c r="M3" i="8"/>
  <c r="L3" i="8"/>
  <c r="M2" i="8"/>
  <c r="L2" i="8"/>
  <c r="J6" i="7"/>
  <c r="H6" i="7"/>
  <c r="F6" i="7"/>
  <c r="D6" i="7"/>
  <c r="B6" i="7"/>
  <c r="J5" i="7"/>
  <c r="O13" i="7" s="1"/>
  <c r="H5" i="7"/>
  <c r="F5" i="7"/>
  <c r="D5" i="7"/>
  <c r="F13" i="7" s="1"/>
  <c r="B5" i="7"/>
  <c r="C13" i="7" s="1"/>
  <c r="J4" i="7"/>
  <c r="N13" i="7" s="1"/>
  <c r="H4" i="7"/>
  <c r="K13" i="7" s="1"/>
  <c r="F4" i="7"/>
  <c r="H13" i="7" s="1"/>
  <c r="D4" i="7"/>
  <c r="E13" i="7" s="1"/>
  <c r="B4" i="7"/>
  <c r="B13" i="7" s="1"/>
  <c r="M3" i="7"/>
  <c r="L3" i="7"/>
  <c r="M2" i="7"/>
  <c r="L2" i="7"/>
  <c r="J6" i="6"/>
  <c r="H6" i="6"/>
  <c r="F6" i="6"/>
  <c r="D6" i="6"/>
  <c r="B6" i="6"/>
  <c r="J5" i="6"/>
  <c r="O13" i="6" s="1"/>
  <c r="H5" i="6"/>
  <c r="F5" i="6"/>
  <c r="I13" i="6" s="1"/>
  <c r="D5" i="6"/>
  <c r="B5" i="6"/>
  <c r="C13" i="6" s="1"/>
  <c r="J4" i="6"/>
  <c r="N13" i="6" s="1"/>
  <c r="H4" i="6"/>
  <c r="K13" i="6" s="1"/>
  <c r="F4" i="6"/>
  <c r="H13" i="6" s="1"/>
  <c r="D4" i="6"/>
  <c r="E13" i="6" s="1"/>
  <c r="B4" i="6"/>
  <c r="B13" i="6" s="1"/>
  <c r="M3" i="6"/>
  <c r="L3" i="6"/>
  <c r="M2" i="6"/>
  <c r="L2" i="6"/>
  <c r="J7" i="12" l="1"/>
  <c r="P13" i="12" s="1"/>
  <c r="H7" i="12"/>
  <c r="M13" i="12" s="1"/>
  <c r="J7" i="11"/>
  <c r="F13" i="11"/>
  <c r="H7" i="11"/>
  <c r="M13" i="11" s="1"/>
  <c r="F7" i="11"/>
  <c r="J13" i="11" s="1"/>
  <c r="F7" i="12"/>
  <c r="J13" i="12" s="1"/>
  <c r="L6" i="11"/>
  <c r="L5" i="12"/>
  <c r="R13" i="12" s="1"/>
  <c r="L4" i="12"/>
  <c r="Q13" i="12" s="1"/>
  <c r="C13" i="12"/>
  <c r="I13" i="12"/>
  <c r="L6" i="12"/>
  <c r="L13" i="12"/>
  <c r="O13" i="12"/>
  <c r="L4" i="11"/>
  <c r="Q13" i="11" s="1"/>
  <c r="C13" i="11"/>
  <c r="L5" i="11"/>
  <c r="H7" i="10"/>
  <c r="M13" i="10" s="1"/>
  <c r="H7" i="6"/>
  <c r="M13" i="6" s="1"/>
  <c r="D7" i="8"/>
  <c r="G13" i="8" s="1"/>
  <c r="F7" i="8"/>
  <c r="J13" i="8" s="1"/>
  <c r="Q13" i="10"/>
  <c r="L5" i="10"/>
  <c r="L7" i="10" s="1"/>
  <c r="D7" i="6"/>
  <c r="G13" i="6" s="1"/>
  <c r="L6" i="6"/>
  <c r="N3" i="6"/>
  <c r="L13" i="10"/>
  <c r="F7" i="10"/>
  <c r="J13" i="10" s="1"/>
  <c r="I13" i="10"/>
  <c r="F13" i="6"/>
  <c r="N2" i="6"/>
  <c r="H7" i="9"/>
  <c r="M13" i="9" s="1"/>
  <c r="L6" i="9"/>
  <c r="H7" i="8"/>
  <c r="M13" i="8" s="1"/>
  <c r="F13" i="8"/>
  <c r="L6" i="8"/>
  <c r="H7" i="7"/>
  <c r="M13" i="7" s="1"/>
  <c r="L13" i="7"/>
  <c r="L6" i="7"/>
  <c r="F7" i="7"/>
  <c r="J13" i="7" s="1"/>
  <c r="D7" i="7"/>
  <c r="G13" i="7" s="1"/>
  <c r="J7" i="10"/>
  <c r="P13" i="10" s="1"/>
  <c r="B7" i="10"/>
  <c r="D13" i="10" s="1"/>
  <c r="D7" i="10"/>
  <c r="G13" i="10" s="1"/>
  <c r="B7" i="9"/>
  <c r="D13" i="9" s="1"/>
  <c r="L5" i="9"/>
  <c r="D7" i="9"/>
  <c r="G13" i="9" s="1"/>
  <c r="I13" i="9"/>
  <c r="J7" i="9"/>
  <c r="P13" i="9" s="1"/>
  <c r="L4" i="9"/>
  <c r="Q13" i="9" s="1"/>
  <c r="B7" i="8"/>
  <c r="D13" i="8" s="1"/>
  <c r="J7" i="8"/>
  <c r="P13" i="8" s="1"/>
  <c r="L5" i="8"/>
  <c r="I13" i="8"/>
  <c r="L4" i="8"/>
  <c r="Q13" i="8" s="1"/>
  <c r="B7" i="7"/>
  <c r="D13" i="7" s="1"/>
  <c r="J7" i="7"/>
  <c r="P13" i="7" s="1"/>
  <c r="L5" i="7"/>
  <c r="I13" i="7"/>
  <c r="L4" i="7"/>
  <c r="Q13" i="7" s="1"/>
  <c r="B7" i="6"/>
  <c r="J7" i="6"/>
  <c r="P13" i="6" s="1"/>
  <c r="L13" i="6"/>
  <c r="F7" i="6"/>
  <c r="J13" i="6" s="1"/>
  <c r="L5" i="6"/>
  <c r="L4" i="6"/>
  <c r="Q13" i="6" s="1"/>
  <c r="J6" i="5"/>
  <c r="H6" i="5"/>
  <c r="F6" i="5"/>
  <c r="D6" i="5"/>
  <c r="B6" i="5"/>
  <c r="J5" i="5"/>
  <c r="H5" i="5"/>
  <c r="F5" i="5"/>
  <c r="D5" i="5"/>
  <c r="F13" i="5" s="1"/>
  <c r="B5" i="5"/>
  <c r="B7" i="5" s="1"/>
  <c r="D13" i="5" s="1"/>
  <c r="J4" i="5"/>
  <c r="N13" i="5" s="1"/>
  <c r="H4" i="5"/>
  <c r="K13" i="5" s="1"/>
  <c r="F4" i="5"/>
  <c r="H13" i="5" s="1"/>
  <c r="D4" i="5"/>
  <c r="E13" i="5" s="1"/>
  <c r="B4" i="5"/>
  <c r="B13" i="5" s="1"/>
  <c r="M3" i="5"/>
  <c r="L3" i="5"/>
  <c r="M2" i="5"/>
  <c r="L2" i="5"/>
  <c r="J6" i="4"/>
  <c r="H6" i="4"/>
  <c r="F6" i="4"/>
  <c r="D6" i="4"/>
  <c r="B6" i="4"/>
  <c r="J5" i="4"/>
  <c r="O13" i="4" s="1"/>
  <c r="H5" i="4"/>
  <c r="F5" i="4"/>
  <c r="I13" i="4" s="1"/>
  <c r="D5" i="4"/>
  <c r="F13" i="4" s="1"/>
  <c r="B5" i="4"/>
  <c r="C13" i="4" s="1"/>
  <c r="J4" i="4"/>
  <c r="N13" i="4" s="1"/>
  <c r="H4" i="4"/>
  <c r="K13" i="4" s="1"/>
  <c r="F4" i="4"/>
  <c r="H13" i="4" s="1"/>
  <c r="D4" i="4"/>
  <c r="E13" i="4" s="1"/>
  <c r="B4" i="4"/>
  <c r="B13" i="4" s="1"/>
  <c r="M3" i="4"/>
  <c r="L3" i="4"/>
  <c r="M2" i="4"/>
  <c r="L2" i="4"/>
  <c r="M3" i="2"/>
  <c r="L3" i="2"/>
  <c r="M2" i="2"/>
  <c r="L2" i="2"/>
  <c r="J6" i="1"/>
  <c r="H6" i="1"/>
  <c r="F6" i="1"/>
  <c r="D6" i="1"/>
  <c r="B6" i="1"/>
  <c r="J5" i="1"/>
  <c r="O13" i="1" s="1"/>
  <c r="H5" i="1"/>
  <c r="F5" i="1"/>
  <c r="F7" i="1" s="1"/>
  <c r="J13" i="1" s="1"/>
  <c r="D5" i="1"/>
  <c r="F13" i="1" s="1"/>
  <c r="B5" i="1"/>
  <c r="C13" i="1" s="1"/>
  <c r="J4" i="1"/>
  <c r="N13" i="1" s="1"/>
  <c r="H4" i="1"/>
  <c r="K13" i="1" s="1"/>
  <c r="F4" i="1"/>
  <c r="H13" i="1" s="1"/>
  <c r="D4" i="1"/>
  <c r="E13" i="1" s="1"/>
  <c r="B4" i="1"/>
  <c r="B13" i="1" s="1"/>
  <c r="M3" i="1"/>
  <c r="L3" i="1"/>
  <c r="M2" i="1"/>
  <c r="L2" i="1"/>
  <c r="J6" i="2"/>
  <c r="H6" i="2"/>
  <c r="F6" i="2"/>
  <c r="D6" i="2"/>
  <c r="B6" i="2"/>
  <c r="J5" i="2"/>
  <c r="O13" i="2" s="1"/>
  <c r="H5" i="2"/>
  <c r="H7" i="2" s="1"/>
  <c r="M13" i="2" s="1"/>
  <c r="F5" i="2"/>
  <c r="D5" i="2"/>
  <c r="F13" i="2" s="1"/>
  <c r="B5" i="2"/>
  <c r="C13" i="2" s="1"/>
  <c r="J4" i="2"/>
  <c r="N13" i="2" s="1"/>
  <c r="H4" i="2"/>
  <c r="K13" i="2" s="1"/>
  <c r="F4" i="2"/>
  <c r="H13" i="2" s="1"/>
  <c r="D4" i="2"/>
  <c r="E13" i="2" s="1"/>
  <c r="B4" i="2"/>
  <c r="B13" i="2" s="1"/>
  <c r="K13" i="3"/>
  <c r="J13" i="3"/>
  <c r="I13" i="3"/>
  <c r="F13" i="3"/>
  <c r="M3" i="3"/>
  <c r="L3" i="3"/>
  <c r="M2" i="3"/>
  <c r="L2" i="3"/>
  <c r="J6" i="3"/>
  <c r="H6" i="3"/>
  <c r="F6" i="3"/>
  <c r="D6" i="3"/>
  <c r="B6" i="3"/>
  <c r="J5" i="3"/>
  <c r="J7" i="3" s="1"/>
  <c r="P13" i="3" s="1"/>
  <c r="H5" i="3"/>
  <c r="H7" i="3" s="1"/>
  <c r="M13" i="3" s="1"/>
  <c r="F5" i="3"/>
  <c r="F7" i="3" s="1"/>
  <c r="D5" i="3"/>
  <c r="B5" i="3"/>
  <c r="J4" i="3"/>
  <c r="N13" i="3" s="1"/>
  <c r="H4" i="3"/>
  <c r="F4" i="3"/>
  <c r="H13" i="3" s="1"/>
  <c r="D4" i="3"/>
  <c r="E13" i="3" s="1"/>
  <c r="B4" i="3"/>
  <c r="B13" i="3" s="1"/>
  <c r="L7" i="12" l="1"/>
  <c r="S13" i="12" s="1"/>
  <c r="R13" i="11"/>
  <c r="L7" i="11"/>
  <c r="S13" i="11" s="1"/>
  <c r="O13" i="3"/>
  <c r="H7" i="1"/>
  <c r="M13" i="1" s="1"/>
  <c r="L6" i="1"/>
  <c r="F7" i="5"/>
  <c r="J13" i="5" s="1"/>
  <c r="N3" i="2"/>
  <c r="D7" i="3"/>
  <c r="G13" i="3" s="1"/>
  <c r="L13" i="3"/>
  <c r="R13" i="10"/>
  <c r="S13" i="10"/>
  <c r="R13" i="9"/>
  <c r="L7" i="9"/>
  <c r="S13" i="9" s="1"/>
  <c r="R13" i="8"/>
  <c r="L7" i="8"/>
  <c r="S13" i="8" s="1"/>
  <c r="R13" i="7"/>
  <c r="L7" i="7"/>
  <c r="S13" i="7" s="1"/>
  <c r="R13" i="6"/>
  <c r="L7" i="6"/>
  <c r="S13" i="6" s="1"/>
  <c r="J7" i="5"/>
  <c r="P13" i="5" s="1"/>
  <c r="H7" i="5"/>
  <c r="M13" i="5" s="1"/>
  <c r="N2" i="5"/>
  <c r="C13" i="5"/>
  <c r="L6" i="5"/>
  <c r="D7" i="5"/>
  <c r="G13" i="5" s="1"/>
  <c r="O13" i="5"/>
  <c r="L4" i="5"/>
  <c r="Q13" i="5" s="1"/>
  <c r="L13" i="5"/>
  <c r="N3" i="5"/>
  <c r="L5" i="5"/>
  <c r="I13" i="5"/>
  <c r="H7" i="4"/>
  <c r="M13" i="4" s="1"/>
  <c r="L5" i="2"/>
  <c r="R13" i="2" s="1"/>
  <c r="L6" i="4"/>
  <c r="N3" i="4"/>
  <c r="F7" i="4"/>
  <c r="J13" i="4" s="1"/>
  <c r="L13" i="4"/>
  <c r="B7" i="4"/>
  <c r="D13" i="4" s="1"/>
  <c r="J7" i="4"/>
  <c r="P13" i="4" s="1"/>
  <c r="L5" i="4"/>
  <c r="D7" i="4"/>
  <c r="G13" i="4" s="1"/>
  <c r="N2" i="4"/>
  <c r="L4" i="4"/>
  <c r="L4" i="2"/>
  <c r="Q13" i="2" s="1"/>
  <c r="N2" i="2"/>
  <c r="L6" i="2"/>
  <c r="L7" i="2" s="1"/>
  <c r="S13" i="2" s="1"/>
  <c r="I13" i="1"/>
  <c r="L5" i="1"/>
  <c r="R13" i="1" s="1"/>
  <c r="L13" i="1"/>
  <c r="B7" i="1"/>
  <c r="D13" i="1" s="1"/>
  <c r="J7" i="1"/>
  <c r="P13" i="1" s="1"/>
  <c r="D7" i="1"/>
  <c r="G13" i="1" s="1"/>
  <c r="L7" i="1"/>
  <c r="S13" i="1" s="1"/>
  <c r="L4" i="1"/>
  <c r="Q13" i="1" s="1"/>
  <c r="L13" i="2"/>
  <c r="F7" i="2"/>
  <c r="J13" i="2" s="1"/>
  <c r="B7" i="2"/>
  <c r="D13" i="2" s="1"/>
  <c r="D7" i="2"/>
  <c r="G13" i="2" s="1"/>
  <c r="I13" i="2"/>
  <c r="J7" i="2"/>
  <c r="P13" i="2" s="1"/>
  <c r="B7" i="3"/>
  <c r="D13" i="3" s="1"/>
  <c r="C13" i="3"/>
  <c r="L5" i="3"/>
  <c r="R13" i="3" s="1"/>
  <c r="L6" i="3"/>
  <c r="L4" i="3"/>
  <c r="Q13" i="3" s="1"/>
  <c r="R13" i="5" l="1"/>
  <c r="L7" i="5"/>
  <c r="S13" i="5" s="1"/>
  <c r="L7" i="4"/>
  <c r="S13" i="4" s="1"/>
  <c r="R13" i="4"/>
  <c r="L7" i="3"/>
  <c r="S13" i="3" s="1"/>
</calcChain>
</file>

<file path=xl/sharedStrings.xml><?xml version="1.0" encoding="utf-8"?>
<sst xmlns="http://schemas.openxmlformats.org/spreadsheetml/2006/main" count="847" uniqueCount="224">
  <si>
    <t>総合</t>
    <rPh sb="0" eb="2">
      <t>ソウゴウ</t>
    </rPh>
    <phoneticPr fontId="1"/>
  </si>
  <si>
    <t>ギャグ</t>
    <phoneticPr fontId="1"/>
  </si>
  <si>
    <t>少女漫画</t>
    <rPh sb="0" eb="4">
      <t>ショウジョマンガ</t>
    </rPh>
    <phoneticPr fontId="1"/>
  </si>
  <si>
    <t>少年漫画</t>
    <rPh sb="0" eb="4">
      <t>ショウネンマンガ</t>
    </rPh>
    <phoneticPr fontId="1"/>
  </si>
  <si>
    <t>青年漫画</t>
    <rPh sb="0" eb="4">
      <t>セイネンマンガ</t>
    </rPh>
    <phoneticPr fontId="1"/>
  </si>
  <si>
    <t>萌え</t>
    <rPh sb="0" eb="1">
      <t>モ</t>
    </rPh>
    <phoneticPr fontId="1"/>
  </si>
  <si>
    <t>Acc</t>
    <phoneticPr fontId="1"/>
  </si>
  <si>
    <t>P-Recall</t>
    <phoneticPr fontId="1"/>
  </si>
  <si>
    <t>P-F1</t>
    <phoneticPr fontId="1"/>
  </si>
  <si>
    <t>P-Pre</t>
    <phoneticPr fontId="1"/>
  </si>
  <si>
    <t>Data</t>
    <phoneticPr fontId="1"/>
  </si>
  <si>
    <t>Acc</t>
    <phoneticPr fontId="1"/>
  </si>
  <si>
    <t>P-Recall</t>
    <phoneticPr fontId="1"/>
  </si>
  <si>
    <t>P-F1</t>
    <phoneticPr fontId="1"/>
  </si>
  <si>
    <t>koma only</t>
    <phoneticPr fontId="1"/>
  </si>
  <si>
    <t>ex1</t>
    <phoneticPr fontId="1"/>
  </si>
  <si>
    <t>BERT fixed</t>
    <phoneticPr fontId="1"/>
  </si>
  <si>
    <t>BERT fine tuning</t>
    <phoneticPr fontId="1"/>
  </si>
  <si>
    <t>multi fine tuning</t>
    <phoneticPr fontId="1"/>
  </si>
  <si>
    <t>ex3</t>
    <phoneticPr fontId="1"/>
  </si>
  <si>
    <t>1in1out</t>
    <phoneticPr fontId="1"/>
  </si>
  <si>
    <t>multi fixed</t>
    <phoneticPr fontId="1"/>
  </si>
  <si>
    <t xml:space="preserve"> </t>
    <phoneticPr fontId="1"/>
  </si>
  <si>
    <t>alpha</t>
    <phoneticPr fontId="1"/>
  </si>
  <si>
    <t>2021_02_06_04_22</t>
  </si>
  <si>
    <t>2021_02_06_06_28</t>
    <phoneticPr fontId="1"/>
  </si>
  <si>
    <t>2021_02_06_01_21</t>
  </si>
  <si>
    <t>2021_02_06_03_54</t>
    <phoneticPr fontId="1"/>
  </si>
  <si>
    <t>seinen</t>
    <phoneticPr fontId="1"/>
  </si>
  <si>
    <t># 5話-0</t>
  </si>
  <si>
    <t># 文: 夏目漱石だよ〜 Aくんはどんな本を読むの?</t>
  </si>
  <si>
    <t>正解 : 0 , 予測 : 1 / 元クラス : 喜楽</t>
  </si>
  <si>
    <t># 文: Bさん、苦手そうだよな…</t>
  </si>
  <si>
    <t>正解 : 1 , 予測 : 0 / 元クラス : 悲哀</t>
  </si>
  <si>
    <t># 5話-1</t>
  </si>
  <si>
    <t># 文: これ読んだよ</t>
  </si>
  <si>
    <t>正解 : 1 , 予測 : 0 / 元クラス : ニュートラル</t>
  </si>
  <si>
    <t># 文: 本当に今ハマってる本はこの二冊…</t>
  </si>
  <si>
    <t># 6話-0</t>
  </si>
  <si>
    <t>正解 : 1 , 予測 : 0 / 元クラス : 驚愕</t>
  </si>
  <si>
    <t># 文: ベタだなあ</t>
  </si>
  <si>
    <t># 6話-1</t>
  </si>
  <si>
    <t># 文: 俺も今日弁当なんでおかず分けますよ</t>
  </si>
  <si>
    <t># 文: ありがとう…</t>
  </si>
  <si>
    <t># 7話-0</t>
  </si>
  <si>
    <t># 文: どれがいいですか?</t>
  </si>
  <si>
    <t># 8話-0</t>
  </si>
  <si>
    <t># 文: 今日は良い実験結果が出たな</t>
  </si>
  <si>
    <t># 文: 国際会議でスペインにいるBさんからだ</t>
  </si>
  <si>
    <t>tensor([[ 1.6320, -1.9558]], device='cuda:0')</t>
  </si>
  <si>
    <t># 9話-1</t>
  </si>
  <si>
    <t># 文: ここは よその研究室…!?</t>
  </si>
  <si>
    <t>tensor([[ 2.3081, -2.7924]], device='cuda:0')</t>
  </si>
  <si>
    <t># 文: おかえりなさい!</t>
  </si>
  <si>
    <t>tensor([[0.2860, 0.3700]], device='cuda:0')</t>
  </si>
  <si>
    <t>------------------------test acc------------------------</t>
  </si>
  <si>
    <t>Test Acc : 0.7385</t>
  </si>
  <si>
    <t>correct: 48, total: 65</t>
  </si>
  <si>
    <t>------------------------------------------------</t>
  </si>
  <si>
    <t xml:space="preserve">                  喜楽        その他  accuracy  macro avg  weighted avg</t>
  </si>
  <si>
    <t>precision   0.428571   0.886364  0.738462   0.657468      0.787762</t>
  </si>
  <si>
    <t>recall      0.642857   0.764706  0.738462   0.703782      0.738462</t>
  </si>
  <si>
    <t>f1-score    0.514286   0.821053  0.738462   0.667669      0.754980</t>
  </si>
  <si>
    <t>support    14.000000  51.000000  0.738462  65.000000     65.000000</t>
  </si>
  <si>
    <t>正例のF1値 : 0.5142857137763266</t>
  </si>
  <si>
    <t>shounen</t>
    <phoneticPr fontId="1"/>
  </si>
  <si>
    <t># 文: 夏目漱石だよ〜 Aくんはどんな本を読むの</t>
  </si>
  <si>
    <t># 文: そうなんだ〜</t>
  </si>
  <si>
    <t># 文: あと、これも読んだよ</t>
  </si>
  <si>
    <t>正解 : 1 , 予測 : 0 / 元クラス : 憤怒</t>
  </si>
  <si>
    <t># 文: 手作りなんですか?</t>
  </si>
  <si>
    <t># 文: ほとんど冷凍食品詰めただけだよ</t>
  </si>
  <si>
    <t># 文: 見てもいいですか?</t>
  </si>
  <si>
    <t># 文: どうぞどうぞ</t>
  </si>
  <si>
    <t>tensor([[-0.3295, -0.3543]], device='cuda:0')</t>
  </si>
  <si>
    <t># 文: チョコは一つしかないし、悪いよ〜</t>
  </si>
  <si>
    <t>tensor([[-0.1699, -0.7790]], device='cuda:0')</t>
  </si>
  <si>
    <t># 文: 器用だ!?</t>
  </si>
  <si>
    <t>tensor([[-0.0367, -0.8841]], device='cuda:0')</t>
  </si>
  <si>
    <t># 7話-1</t>
  </si>
  <si>
    <t>tensor([[ 0.0422, -0.9270]], device='cuda:0')</t>
  </si>
  <si>
    <t># 文: チョコ一つしかないね はんぶんこしよっか</t>
  </si>
  <si>
    <t>tensor([[ 0.0996, -1.3558]], device='cuda:0')</t>
  </si>
  <si>
    <t># 文: とか言い出すのかと思った…</t>
  </si>
  <si>
    <t>tensor([[-0.2599, -0.5953]], device='cuda:0')</t>
  </si>
  <si>
    <t># 文: Aくんがいなければ独り占めできたのにな…</t>
  </si>
  <si>
    <t>tensor([[-0.1177, -0.6082]], device='cuda:0')</t>
  </si>
  <si>
    <t>tensor([[-0.2085, -0.8784]], device='cuda:0')</t>
  </si>
  <si>
    <t># 8話-1</t>
  </si>
  <si>
    <t># 文: でもわざわざ国際会議から送ってくれたんだよな…</t>
  </si>
  <si>
    <t>tensor([[-0.0052, -0.4407]], device='cuda:0')</t>
  </si>
  <si>
    <t># 9話-0</t>
  </si>
  <si>
    <t># 文: あれ?スペインからもう戻ってきたのか。</t>
  </si>
  <si>
    <t>tensor([[ 0.2303, -1.2304]], device='cuda:0')</t>
  </si>
  <si>
    <t># 文: Bさ…ちょっと!</t>
  </si>
  <si>
    <t>tensor([[-0.1568, -0.1778]], device='cuda:0')</t>
  </si>
  <si>
    <t># 文: 人違い!?</t>
  </si>
  <si>
    <t>tensor([[-0.0500, -0.2332]], device='cuda:0')</t>
  </si>
  <si>
    <t>tensor([[-0.1414, -0.5078]], device='cuda:0')</t>
  </si>
  <si>
    <t># 文: 恥ずかしい…</t>
  </si>
  <si>
    <t>tensor([[-0.1772, -0.5511]], device='cuda:0')</t>
  </si>
  <si>
    <t>Test Acc : 0.5312</t>
  </si>
  <si>
    <t>correct: 34, total: 64</t>
  </si>
  <si>
    <t xml:space="preserve">               喜楽        その他  accuracy  macro avg  weighted avg</t>
  </si>
  <si>
    <t>precision   0.250   0.892857   0.53125   0.571429      0.772321</t>
  </si>
  <si>
    <t>recall      0.750   0.480769   0.53125   0.615385      0.531250</t>
  </si>
  <si>
    <t>f1-score    0.375   0.625000   0.53125   0.500000      0.578125</t>
  </si>
  <si>
    <t>support    12.000  52.000000   0.53125  64.000000     64.000000</t>
  </si>
  <si>
    <t>正例のF1値 : 0.374999999609375</t>
  </si>
  <si>
    <t>tensor([[-2.0895,  2.4375]], device='cuda:0')</t>
  </si>
  <si>
    <t>tensor([[-2.0640,  2.3892]], device='cuda:0')</t>
  </si>
  <si>
    <t>tensor([[ 0.9069, -1.0783]], device='cuda:0')</t>
  </si>
  <si>
    <t>tensor([[-2.0900,  2.4380]], device='cuda:0')</t>
  </si>
  <si>
    <t>tensor([[ 0.1888, -0.1182]], device='cuda:0')</t>
  </si>
  <si>
    <t>tensor([[-1.5512,  2.0591]], device='cuda:0')</t>
  </si>
  <si>
    <t># 文: こうやっていろんな食べ方をすれば飽きないですね</t>
  </si>
  <si>
    <t>tensor([[-0.3981,  0.4969]], device='cuda:0')</t>
  </si>
  <si>
    <t>tensor([[ 2.0064, -2.6623]], device='cuda:0')</t>
  </si>
  <si>
    <t>tensor([[ 0.1077, -0.7771]], device='cuda:0')</t>
  </si>
  <si>
    <t>tensor([[-1.1466,  1.3547]], device='cuda:0')</t>
  </si>
  <si>
    <t>tensor([[ 0.9329, -1.5210]], device='cuda:0')</t>
  </si>
  <si>
    <t>tensor([[ 0.8633, -1.4783]], device='cuda:0')</t>
  </si>
  <si>
    <t># 文: ここはよその研究室…!?</t>
  </si>
  <si>
    <t>tensor([[ 0.1721, -0.6093]], device='cuda:0')</t>
  </si>
  <si>
    <t>tensor([[ 1.1709, -1.3951]], device='cuda:0')</t>
  </si>
  <si>
    <t>Test Acc : 0.7812</t>
  </si>
  <si>
    <t>correct: 50, total: 64</t>
  </si>
  <si>
    <t>precision   0.428571   0.880000   0.78125   0.654286      0.795357</t>
  </si>
  <si>
    <t>recall      0.500000   0.846154   0.78125   0.673077      0.781250</t>
  </si>
  <si>
    <t>f1-score    0.461538   0.862745   0.78125   0.662142      0.787519</t>
  </si>
  <si>
    <t>support    12.000000  52.000000   0.78125  64.000000     64.000000</t>
  </si>
  <si>
    <t>正例のF1値 : 0.46153846100591717</t>
  </si>
  <si>
    <t>tensor([[-1.9044,  1.5883]], device='cuda:0')</t>
  </si>
  <si>
    <t>tensor([[ 2.0015, -2.7724]], device='cuda:0')</t>
  </si>
  <si>
    <t># 文: ありがとうございます… それ、何読んでるんですか?</t>
  </si>
  <si>
    <t>正解 : 1 , 予測 : 0 / 元クラス : 恐怖</t>
  </si>
  <si>
    <t>tensor([[ 0.2804, -0.8112]], device='cuda:0')</t>
  </si>
  <si>
    <t>tensor([[ 0.4913, -1.0746]], device='cuda:0')</t>
  </si>
  <si>
    <t>tensor([[-1.8788,  1.5280]], device='cuda:0')</t>
  </si>
  <si>
    <t># 文: ジャーン!パフェを作ってみました〜!</t>
  </si>
  <si>
    <t>tensor([[-0.7299, -0.2858]], device='cuda:0')</t>
  </si>
  <si>
    <t># 文: もう少し頑張るか</t>
  </si>
  <si>
    <t>tensor([[-0.6962, -0.0225]], device='cuda:0')</t>
  </si>
  <si>
    <t>Test Acc : 0.8154</t>
  </si>
  <si>
    <t>correct: 53, total: 65</t>
  </si>
  <si>
    <t>precision   0.583333   0.867925  0.815385   0.725629      0.806628</t>
  </si>
  <si>
    <t>recall      0.500000   0.901961  0.815385   0.700980      0.815385</t>
  </si>
  <si>
    <t>f1-score    0.538462   0.884615  0.815385   0.711538      0.810059</t>
  </si>
  <si>
    <t>support    14.000000  51.000000  0.815385  65.000000     65.000000</t>
  </si>
  <si>
    <t>moe</t>
    <phoneticPr fontId="1"/>
  </si>
  <si>
    <t># 文: 少々マニアックだろうか…</t>
  </si>
  <si>
    <t>tensor([[ 0.9759, -1.4776]], device='cuda:0')</t>
  </si>
  <si>
    <t>tensor([[ 1.4718, -1.1967]], device='cuda:0')</t>
  </si>
  <si>
    <t>tensor([[ 2.1164, -2.3159]], device='cuda:0')</t>
  </si>
  <si>
    <t>tensor([[-1.0981,  1.0156]], device='cuda:0')</t>
  </si>
  <si>
    <t>tensor([[-2.2409,  1.9603]], device='cuda:0')</t>
  </si>
  <si>
    <t>tensor([[ 1.5196, -1.2797]], device='cuda:0')</t>
  </si>
  <si>
    <t>tensor([[-1.2900,  1.1742]], device='cuda:0')</t>
  </si>
  <si>
    <t># 文: チョコは一つしかないし悪いよ〜</t>
  </si>
  <si>
    <t>tensor([[ 0.9797, -1.3760]], device='cuda:0')</t>
  </si>
  <si>
    <t>tensor([[-1.0976,  1.0146]], device='cuda:0')</t>
  </si>
  <si>
    <t>tensor([[-1.1004,  1.1220]], device='cuda:0')</t>
  </si>
  <si>
    <t>tensor([[-1.7470,  1.5520]], device='cuda:0')</t>
  </si>
  <si>
    <t>tensor([[-2.4120,  1.9966]], device='cuda:0')</t>
  </si>
  <si>
    <t># 文: あれ?スペインからもう戻ってきたのか.</t>
  </si>
  <si>
    <t>tensor([[ 2.1163, -2.3156]], device='cuda:0')</t>
  </si>
  <si>
    <t># 文: ただいま〜</t>
  </si>
  <si>
    <t>Test Acc : 0.7031</t>
  </si>
  <si>
    <t>correct: 45, total: 64</t>
  </si>
  <si>
    <t>precision   0.571429   0.767442  0.703125   0.669435      0.700062</t>
  </si>
  <si>
    <t>recall      0.545455   0.785714  0.703125   0.665584      0.703125</t>
  </si>
  <si>
    <t>f1-score    0.558140   0.776471  0.703125   0.667305      0.701419</t>
  </si>
  <si>
    <t>support    22.000000  42.000000  0.703125  64.000000     64.000000</t>
  </si>
  <si>
    <t>正例のF1値 : 0.5581395343580313</t>
  </si>
  <si>
    <t>best:lr 0.000791601202156707</t>
    <phoneticPr fontId="1"/>
  </si>
  <si>
    <t>gyagu</t>
    <phoneticPr fontId="1"/>
  </si>
  <si>
    <t># 文: 適当に流したな</t>
  </si>
  <si>
    <t>tensor([[ 0.1899, -0.3520]], device='cuda:0')</t>
  </si>
  <si>
    <t># 文: そうなんだ?</t>
  </si>
  <si>
    <t>tensor([[-1.4745,  1.9857]], device='cuda:0')</t>
  </si>
  <si>
    <t># 文: とか言い出すのかな…</t>
  </si>
  <si>
    <t>tensor([[-0.0969,  0.5946]], device='cuda:0')</t>
  </si>
  <si>
    <t># 文: ジャーン!パフェを作ってみました?!</t>
  </si>
  <si>
    <t>tensor([[-1.2031,  1.4468]], device='cuda:0')</t>
  </si>
  <si>
    <t>tensor([[ 1.7448, -1.7893]], device='cuda:0')</t>
  </si>
  <si>
    <t>tensor([[-1.6257,  2.1881]], device='cuda:0')</t>
  </si>
  <si>
    <t>tensor([[ 0.9024, -0.6394]], device='cuda:0')</t>
  </si>
  <si>
    <t>tensor([[ 0.5126, -0.5716]], device='cuda:0')</t>
  </si>
  <si>
    <t>tensor([[-0.1902,  0.4943]], device='cuda:0')</t>
  </si>
  <si>
    <t>tensor([[ 1.7549, -1.8137]], device='cuda:0')</t>
  </si>
  <si>
    <t>tensor([[-0.4582,  1.0222]], device='cuda:0')</t>
  </si>
  <si>
    <t>tensor([[-1.9968,  3.6268]], device='cuda:0')</t>
  </si>
  <si>
    <t>tensor([[-1.6294,  3.2680]], device='cuda:0')</t>
  </si>
  <si>
    <t>tensor([[-0.6689,  1.2017]], device='cuda:0')</t>
  </si>
  <si>
    <t>tensor([[-1.9841,  3.6085]], device='cuda:0')</t>
  </si>
  <si>
    <t>tensor([[-0.8197,  1.8989]], device='cuda:0')</t>
  </si>
  <si>
    <t>tensor([[-1.9906,  3.5841]], device='cuda:0')</t>
  </si>
  <si>
    <t>tensor([[ 1.1258, -0.5770]], device='cuda:0')</t>
  </si>
  <si>
    <t>tensor([[-1.8253,  3.4266]], device='cuda:0')</t>
  </si>
  <si>
    <t>tensor([[ 1.5197, -2.5529]], device='cuda:0')</t>
  </si>
  <si>
    <t>tensor([[-0.2619,  1.5839]], device='cuda:0')</t>
  </si>
  <si>
    <t># 文: 今ハマってる本はこの二冊…</t>
  </si>
  <si>
    <t>tensor([[-1.6652,  2.0576]], device='cuda:0')</t>
  </si>
  <si>
    <t>tensor([[ 1.4750, -1.7286]], device='cuda:0')</t>
  </si>
  <si>
    <t>tensor([[ 0.0321, -0.0008]], device='cuda:0')</t>
  </si>
  <si>
    <t>tensor([[ 2.2728, -2.4692]], device='cuda:0')</t>
  </si>
  <si>
    <t>tensor([[-1.3128,  1.3361]], device='cuda:0')</t>
  </si>
  <si>
    <t>tensor([[-1.9622,  2.4518]], device='cuda:0')</t>
  </si>
  <si>
    <t>tensor([[-1.0854,  1.6545]], device='cuda:0')</t>
  </si>
  <si>
    <t>tensor([[-0.0531,  0.2232]], device='cuda:0')</t>
  </si>
  <si>
    <t>tensor([[-1.8392,  2.0014]], device='cuda:0')</t>
  </si>
  <si>
    <t>tensor([[ 1.0349, -0.7914]], device='cuda:0')</t>
  </si>
  <si>
    <t># 文: じゃあチョコですね</t>
  </si>
  <si>
    <t>tensor([[ 1.1260, -0.8862]], device='cuda:0')</t>
  </si>
  <si>
    <t>tensor([[ 0.4590, -0.2148]], device='cuda:0')</t>
  </si>
  <si>
    <t>tensor([[-1.4076,  1.7220]], device='cuda:0')</t>
  </si>
  <si>
    <t>tensor([[-0.1058,  0.6811]], device='cuda:0')</t>
  </si>
  <si>
    <t>tensor([[-0.9976,  0.9243]], device='cuda:0')</t>
  </si>
  <si>
    <t># 文: Bさん…あれ?</t>
  </si>
  <si>
    <t>tensor([[ 1.4752, -1.2724]], device='cuda:0')</t>
  </si>
  <si>
    <t>tensor([[ 1.1512, -1.2277]], device='cuda:0')</t>
  </si>
  <si>
    <t>tensor([[ 1.8112, -2.2559]], device='cuda:0')</t>
  </si>
  <si>
    <t>tensor([[-2.0673,  2.3340]], device='cuda:0')</t>
  </si>
  <si>
    <t>tensor([[-0.6634,  0.3550]], device='cuda:0')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</si>
</sst>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"/>
    <numFmt numFmtId="177" formatCode="0.00.E+00"/>
  </numFmts>
  <fonts count="2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176" fontId="0" fillId="0" borderId="0" xfId="0" applyNumberFormat="1"/>
    <xf numFmtId="0" fontId="0" fillId="0" borderId="0" xfId="0" applyAlignment="1">
      <alignment vertical="center" wrapText="1"/>
    </xf>
    <xf numFmtId="0" fontId="0" fillId="0" borderId="0" xfId="0" applyAlignment="1"/>
    <xf numFmtId="176" fontId="0" fillId="0" borderId="0" xfId="0" applyNumberFormat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76" fontId="0" fillId="0" borderId="0" xfId="0" applyNumberFormat="1" applyBorder="1"/>
    <xf numFmtId="0" fontId="0" fillId="0" borderId="6" xfId="0" applyNumberFormat="1" applyBorder="1" applyAlignment="1">
      <alignment horizontal="center" vertical="center"/>
    </xf>
    <xf numFmtId="0" fontId="0" fillId="0" borderId="5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176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left"/>
    </xf>
    <xf numFmtId="11" fontId="0" fillId="0" borderId="0" xfId="0" applyNumberFormat="1"/>
    <xf numFmtId="177" fontId="0" fillId="0" borderId="0" xfId="0" applyNumberFormat="1"/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NumberFormat="1" applyFill="1" applyBorder="1" applyAlignment="1">
      <alignment horizontal="center" vertical="center"/>
    </xf>
    <xf numFmtId="0" fontId="0" fillId="2" borderId="6" xfId="0" applyNumberForma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5" xfId="0" applyNumberFormat="1" applyFill="1" applyBorder="1" applyAlignment="1">
      <alignment horizontal="center" vertical="center"/>
    </xf>
    <xf numFmtId="0" fontId="0" fillId="0" borderId="6" xfId="0" applyNumberForma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0"/>
  <sheetViews>
    <sheetView zoomScale="70" zoomScaleNormal="70" workbookViewId="0">
      <selection activeCell="H31" sqref="H31"/>
    </sheetView>
  </sheetViews>
  <sheetFormatPr defaultRowHeight="18.75" x14ac:dyDescent="0.4"/>
  <cols>
    <col min="2" max="2" width="10.375" customWidth="1"/>
    <col min="3" max="3" width="9.625" customWidth="1"/>
    <col min="22" max="22" width="12.75" customWidth="1"/>
  </cols>
  <sheetData>
    <row r="1" spans="1:21" ht="44.25" customHeight="1" thickBot="1" x14ac:dyDescent="0.45">
      <c r="B1" s="29" t="s">
        <v>1</v>
      </c>
      <c r="C1" s="30"/>
      <c r="D1" s="29" t="s">
        <v>2</v>
      </c>
      <c r="E1" s="30"/>
      <c r="F1" s="29" t="s">
        <v>3</v>
      </c>
      <c r="G1" s="30"/>
      <c r="H1" s="29" t="s">
        <v>4</v>
      </c>
      <c r="I1" s="30"/>
      <c r="J1" s="29" t="s">
        <v>5</v>
      </c>
      <c r="K1" s="30"/>
      <c r="L1" s="29" t="s">
        <v>0</v>
      </c>
      <c r="M1" s="30"/>
      <c r="N1" s="3"/>
      <c r="O1" s="14" t="s">
        <v>10</v>
      </c>
      <c r="P1" s="3"/>
      <c r="Q1" s="3"/>
      <c r="R1" s="3"/>
      <c r="S1" s="3"/>
      <c r="T1" s="3"/>
      <c r="U1" s="3"/>
    </row>
    <row r="2" spans="1:21" ht="66.75" customHeight="1" x14ac:dyDescent="0.4">
      <c r="B2" s="5"/>
      <c r="C2" s="6"/>
      <c r="D2" s="7"/>
      <c r="E2" s="8"/>
      <c r="F2" s="5"/>
      <c r="G2" s="6"/>
      <c r="H2" s="5"/>
      <c r="I2" s="6"/>
      <c r="J2" s="5"/>
      <c r="K2" s="6"/>
      <c r="L2" s="7">
        <f>B2+D2+F2+H2+J2</f>
        <v>0</v>
      </c>
      <c r="M2" s="8">
        <f>C2+E2+G2+I2+K2</f>
        <v>0</v>
      </c>
      <c r="O2" s="14">
        <v>96</v>
      </c>
    </row>
    <row r="3" spans="1:21" ht="63.75" customHeight="1" thickBot="1" x14ac:dyDescent="0.45">
      <c r="B3" s="9"/>
      <c r="C3" s="10"/>
      <c r="D3" s="13"/>
      <c r="E3" s="12"/>
      <c r="F3" s="13"/>
      <c r="G3" s="12"/>
      <c r="H3" s="13"/>
      <c r="I3" s="12"/>
      <c r="J3" s="13"/>
      <c r="K3" s="12"/>
      <c r="L3" s="9">
        <f>B3+D3+F3+H3+J3</f>
        <v>0</v>
      </c>
      <c r="M3" s="12">
        <f>C3+E3+G3+I3+K3</f>
        <v>0</v>
      </c>
      <c r="N3" s="1"/>
      <c r="O3" s="15">
        <v>230</v>
      </c>
      <c r="P3" s="1"/>
      <c r="Q3" s="1"/>
      <c r="R3" s="1"/>
      <c r="S3" s="1"/>
      <c r="T3" s="1"/>
      <c r="U3" s="1"/>
    </row>
    <row r="4" spans="1:21" x14ac:dyDescent="0.4">
      <c r="A4" t="s">
        <v>6</v>
      </c>
      <c r="B4" s="31" t="e">
        <f>(B2+C3)/(B2+C2+B3+C3)</f>
        <v>#DIV/0!</v>
      </c>
      <c r="C4" s="31"/>
      <c r="D4" s="31" t="e">
        <f t="shared" ref="D4" si="0">(D2+E3)/(D2+E2+D3+E3)</f>
        <v>#DIV/0!</v>
      </c>
      <c r="E4" s="31"/>
      <c r="F4" s="31" t="e">
        <f t="shared" ref="F4" si="1">(F2+G3)/(F2+G2+F3+G3)</f>
        <v>#DIV/0!</v>
      </c>
      <c r="G4" s="31"/>
      <c r="H4" s="31" t="e">
        <f t="shared" ref="H4" si="2">(H2+I3)/(H2+I2+H3+I3)</f>
        <v>#DIV/0!</v>
      </c>
      <c r="I4" s="31"/>
      <c r="J4" s="31" t="e">
        <f t="shared" ref="J4" si="3">(J2+K3)/(J2+K2+J3+K3)</f>
        <v>#DIV/0!</v>
      </c>
      <c r="K4" s="31"/>
      <c r="L4" s="32" t="e">
        <f>(L2+M3)/(L2+M2+L3+M3)</f>
        <v>#DIV/0!</v>
      </c>
      <c r="M4" s="32"/>
      <c r="N4" s="1"/>
      <c r="O4" s="1"/>
      <c r="P4" s="1"/>
      <c r="Q4" s="1"/>
      <c r="R4" s="1"/>
      <c r="S4" s="1"/>
      <c r="T4" s="1"/>
      <c r="U4" s="1"/>
    </row>
    <row r="5" spans="1:21" x14ac:dyDescent="0.4">
      <c r="A5" t="s">
        <v>7</v>
      </c>
      <c r="B5" s="32" t="e">
        <f>B2/(C2+B2)</f>
        <v>#DIV/0!</v>
      </c>
      <c r="C5" s="32"/>
      <c r="D5" s="32" t="e">
        <f t="shared" ref="D5" si="4">D2/(E2+D2)</f>
        <v>#DIV/0!</v>
      </c>
      <c r="E5" s="32"/>
      <c r="F5" s="32" t="e">
        <f t="shared" ref="F5" si="5">F2/(G2+F2)</f>
        <v>#DIV/0!</v>
      </c>
      <c r="G5" s="32"/>
      <c r="H5" s="32" t="e">
        <f t="shared" ref="H5" si="6">H2/(I2+H2)</f>
        <v>#DIV/0!</v>
      </c>
      <c r="I5" s="32"/>
      <c r="J5" s="32" t="e">
        <f t="shared" ref="J5" si="7">J2/(K2+J2)</f>
        <v>#DIV/0!</v>
      </c>
      <c r="K5" s="32"/>
      <c r="L5" s="32" t="e">
        <f t="shared" ref="L5" si="8">L2/(M2+L2)</f>
        <v>#DIV/0!</v>
      </c>
      <c r="M5" s="32"/>
      <c r="N5" s="1"/>
      <c r="O5" s="1"/>
      <c r="P5" s="1"/>
      <c r="Q5" s="1"/>
      <c r="R5" s="1"/>
      <c r="S5" s="1"/>
      <c r="T5" s="1"/>
      <c r="U5" s="1"/>
    </row>
    <row r="6" spans="1:21" x14ac:dyDescent="0.4">
      <c r="A6" t="s">
        <v>9</v>
      </c>
      <c r="B6" s="32" t="e">
        <f>B2/(B2+B3)</f>
        <v>#DIV/0!</v>
      </c>
      <c r="C6" s="32"/>
      <c r="D6" s="32" t="e">
        <f t="shared" ref="D6" si="9">D2/(D2+D3)</f>
        <v>#DIV/0!</v>
      </c>
      <c r="E6" s="32"/>
      <c r="F6" s="32" t="e">
        <f t="shared" ref="F6" si="10">F2/(F2+F3)</f>
        <v>#DIV/0!</v>
      </c>
      <c r="G6" s="32"/>
      <c r="H6" s="32" t="e">
        <f t="shared" ref="H6" si="11">H2/(H2+H3)</f>
        <v>#DIV/0!</v>
      </c>
      <c r="I6" s="32"/>
      <c r="J6" s="32" t="e">
        <f t="shared" ref="J6" si="12">J2/(J2+J3)</f>
        <v>#DIV/0!</v>
      </c>
      <c r="K6" s="32"/>
      <c r="L6" s="32" t="e">
        <f t="shared" ref="L6" si="13">L2/(L2+L3)</f>
        <v>#DIV/0!</v>
      </c>
      <c r="M6" s="32"/>
      <c r="N6" s="1"/>
      <c r="O6" s="1"/>
      <c r="P6" s="1"/>
      <c r="Q6" s="1"/>
      <c r="R6" s="1"/>
      <c r="S6" s="1"/>
      <c r="T6" s="1"/>
      <c r="U6" s="1"/>
    </row>
    <row r="7" spans="1:21" x14ac:dyDescent="0.4">
      <c r="A7" t="s">
        <v>8</v>
      </c>
      <c r="B7" s="33" t="e">
        <f xml:space="preserve"> (2*B5*B6)/(B5+B6)</f>
        <v>#DIV/0!</v>
      </c>
      <c r="C7" s="33"/>
      <c r="D7" s="33" t="e">
        <f t="shared" ref="D7" si="14" xml:space="preserve"> (2*D5*D6)/(D5+D6)</f>
        <v>#DIV/0!</v>
      </c>
      <c r="E7" s="33"/>
      <c r="F7" s="33" t="e">
        <f t="shared" ref="F7" si="15" xml:space="preserve"> (2*F5*F6)/(F5+F6)</f>
        <v>#DIV/0!</v>
      </c>
      <c r="G7" s="33"/>
      <c r="H7" s="33" t="e">
        <f t="shared" ref="H7" si="16" xml:space="preserve"> (2*H5*H6)/(H5+H6)</f>
        <v>#DIV/0!</v>
      </c>
      <c r="I7" s="33"/>
      <c r="J7" s="33" t="e">
        <f t="shared" ref="J7" si="17" xml:space="preserve"> (2*J5*J6)/(J5+J6)</f>
        <v>#DIV/0!</v>
      </c>
      <c r="K7" s="33"/>
      <c r="L7" s="33" t="e">
        <f t="shared" ref="L7" si="18" xml:space="preserve"> (2*L5*L6)/(L5+L6)</f>
        <v>#DIV/0!</v>
      </c>
      <c r="M7" s="33"/>
      <c r="N7" s="1"/>
      <c r="O7" s="1"/>
      <c r="P7" s="1"/>
      <c r="Q7" s="1"/>
      <c r="R7" s="1"/>
      <c r="S7" s="1"/>
      <c r="T7" s="1"/>
      <c r="U7" s="1"/>
    </row>
    <row r="8" spans="1:21" x14ac:dyDescent="0.4"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</row>
    <row r="9" spans="1:21" x14ac:dyDescent="0.4">
      <c r="D9" s="1"/>
      <c r="E9" s="1"/>
      <c r="F9" s="1"/>
      <c r="G9" s="1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</row>
    <row r="10" spans="1:21" x14ac:dyDescent="0.4"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</row>
    <row r="11" spans="1:21" x14ac:dyDescent="0.4">
      <c r="B11" s="2"/>
      <c r="C11" s="2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</row>
    <row r="12" spans="1:21" ht="18.75" customHeight="1" x14ac:dyDescent="0.4">
      <c r="B12" s="16" t="s">
        <v>11</v>
      </c>
      <c r="C12" s="16" t="s">
        <v>12</v>
      </c>
      <c r="D12" s="4" t="s">
        <v>13</v>
      </c>
      <c r="E12" s="16" t="s">
        <v>11</v>
      </c>
      <c r="F12" s="16" t="s">
        <v>12</v>
      </c>
      <c r="G12" s="4" t="s">
        <v>13</v>
      </c>
      <c r="H12" s="16" t="s">
        <v>11</v>
      </c>
      <c r="I12" s="16" t="s">
        <v>12</v>
      </c>
      <c r="J12" s="4" t="s">
        <v>13</v>
      </c>
      <c r="K12" s="16" t="s">
        <v>11</v>
      </c>
      <c r="L12" s="16" t="s">
        <v>12</v>
      </c>
      <c r="M12" s="4" t="s">
        <v>13</v>
      </c>
      <c r="N12" s="16" t="s">
        <v>11</v>
      </c>
      <c r="O12" s="16" t="s">
        <v>12</v>
      </c>
      <c r="P12" s="4" t="s">
        <v>13</v>
      </c>
      <c r="Q12" s="16" t="s">
        <v>11</v>
      </c>
      <c r="R12" s="16" t="s">
        <v>12</v>
      </c>
      <c r="S12" s="4" t="s">
        <v>13</v>
      </c>
      <c r="T12" s="1"/>
      <c r="U12" s="1"/>
    </row>
    <row r="13" spans="1:21" x14ac:dyDescent="0.4">
      <c r="A13" t="s">
        <v>14</v>
      </c>
      <c r="B13" s="17" t="e">
        <f>B4</f>
        <v>#DIV/0!</v>
      </c>
      <c r="C13" s="17" t="e">
        <f>B5</f>
        <v>#DIV/0!</v>
      </c>
      <c r="D13" s="4" t="e">
        <f>B7</f>
        <v>#DIV/0!</v>
      </c>
      <c r="E13" s="17" t="e">
        <f>D4</f>
        <v>#DIV/0!</v>
      </c>
      <c r="F13" s="17" t="e">
        <f>D5</f>
        <v>#DIV/0!</v>
      </c>
      <c r="G13" s="4" t="e">
        <f>D7</f>
        <v>#DIV/0!</v>
      </c>
      <c r="H13" s="17" t="e">
        <f>F4</f>
        <v>#DIV/0!</v>
      </c>
      <c r="I13" s="17" t="e">
        <f>F5</f>
        <v>#DIV/0!</v>
      </c>
      <c r="J13" s="4" t="e">
        <f>F7</f>
        <v>#DIV/0!</v>
      </c>
      <c r="K13" s="17" t="e">
        <f>H4</f>
        <v>#DIV/0!</v>
      </c>
      <c r="L13" s="17" t="e">
        <f>H5</f>
        <v>#DIV/0!</v>
      </c>
      <c r="M13" s="4" t="e">
        <f>H7</f>
        <v>#DIV/0!</v>
      </c>
      <c r="N13" s="17" t="e">
        <f>J4</f>
        <v>#DIV/0!</v>
      </c>
      <c r="O13" s="17" t="e">
        <f>J5</f>
        <v>#DIV/0!</v>
      </c>
      <c r="P13" s="4" t="e">
        <f>J7</f>
        <v>#DIV/0!</v>
      </c>
      <c r="Q13" s="4" t="e">
        <f>L4</f>
        <v>#DIV/0!</v>
      </c>
      <c r="R13" s="4" t="e">
        <f>L5</f>
        <v>#DIV/0!</v>
      </c>
      <c r="S13" s="4" t="e">
        <f>L7</f>
        <v>#DIV/0!</v>
      </c>
      <c r="T13" s="1"/>
      <c r="U13" s="1"/>
    </row>
    <row r="14" spans="1:21" x14ac:dyDescent="0.4">
      <c r="B14" s="2"/>
      <c r="C14" s="2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</row>
    <row r="15" spans="1:21" ht="18.75" customHeight="1" x14ac:dyDescent="0.4">
      <c r="B15" s="2"/>
      <c r="C15" s="2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</row>
    <row r="16" spans="1:21" x14ac:dyDescent="0.4">
      <c r="B16" s="2"/>
      <c r="C16" s="2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</row>
    <row r="17" spans="2:21" x14ac:dyDescent="0.4">
      <c r="B17" s="2"/>
      <c r="C17" s="2"/>
      <c r="S17" s="1"/>
      <c r="T17" s="1"/>
      <c r="U17" s="1"/>
    </row>
    <row r="18" spans="2:21" x14ac:dyDescent="0.4">
      <c r="C18" s="2"/>
      <c r="S18" s="1"/>
      <c r="T18" s="1"/>
      <c r="U18" s="1"/>
    </row>
    <row r="19" spans="2:21" x14ac:dyDescent="0.4">
      <c r="B19" s="2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</row>
    <row r="20" spans="2:21" x14ac:dyDescent="0.4"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</row>
  </sheetData>
  <mergeCells count="30">
    <mergeCell ref="F6:G6"/>
    <mergeCell ref="H6:I6"/>
    <mergeCell ref="J6:K6"/>
    <mergeCell ref="L6:M6"/>
    <mergeCell ref="B7:C7"/>
    <mergeCell ref="D7:E7"/>
    <mergeCell ref="F7:G7"/>
    <mergeCell ref="H7:I7"/>
    <mergeCell ref="J7:K7"/>
    <mergeCell ref="L7:M7"/>
    <mergeCell ref="F4:G4"/>
    <mergeCell ref="H4:I4"/>
    <mergeCell ref="J4:K4"/>
    <mergeCell ref="L4:M4"/>
    <mergeCell ref="F5:G5"/>
    <mergeCell ref="H5:I5"/>
    <mergeCell ref="J5:K5"/>
    <mergeCell ref="L5:M5"/>
    <mergeCell ref="B4:C4"/>
    <mergeCell ref="B5:C5"/>
    <mergeCell ref="B6:C6"/>
    <mergeCell ref="D4:E4"/>
    <mergeCell ref="D5:E5"/>
    <mergeCell ref="D6:E6"/>
    <mergeCell ref="L1:M1"/>
    <mergeCell ref="B1:C1"/>
    <mergeCell ref="D1:E1"/>
    <mergeCell ref="F1:G1"/>
    <mergeCell ref="H1:I1"/>
    <mergeCell ref="J1:K1"/>
  </mergeCells>
  <phoneticPr fontId="1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18E66-0587-447B-BBA1-BB17CDB2D1F3}">
  <dimension ref="A1:U20"/>
  <sheetViews>
    <sheetView workbookViewId="0">
      <selection activeCell="G22" sqref="G22"/>
    </sheetView>
  </sheetViews>
  <sheetFormatPr defaultRowHeight="18.75" x14ac:dyDescent="0.4"/>
  <cols>
    <col min="2" max="2" width="10.375" customWidth="1"/>
    <col min="3" max="3" width="9.625" customWidth="1"/>
    <col min="22" max="22" width="12.75" customWidth="1"/>
  </cols>
  <sheetData>
    <row r="1" spans="1:21" ht="44.25" customHeight="1" thickBot="1" x14ac:dyDescent="0.45">
      <c r="B1" s="29" t="s">
        <v>1</v>
      </c>
      <c r="C1" s="30"/>
      <c r="D1" s="34" t="s">
        <v>2</v>
      </c>
      <c r="E1" s="35"/>
      <c r="F1" s="29" t="s">
        <v>3</v>
      </c>
      <c r="G1" s="30"/>
      <c r="H1" s="29" t="s">
        <v>4</v>
      </c>
      <c r="I1" s="30"/>
      <c r="J1" s="34" t="s">
        <v>5</v>
      </c>
      <c r="K1" s="35"/>
      <c r="L1" s="29" t="s">
        <v>0</v>
      </c>
      <c r="M1" s="30"/>
      <c r="N1" s="3"/>
      <c r="O1" s="14" t="s">
        <v>10</v>
      </c>
      <c r="P1" s="3"/>
      <c r="Q1" s="3"/>
      <c r="R1" s="3"/>
      <c r="S1" s="3"/>
      <c r="T1" s="3"/>
      <c r="U1" s="3"/>
    </row>
    <row r="2" spans="1:21" ht="66.75" customHeight="1" x14ac:dyDescent="0.4">
      <c r="B2" s="5">
        <v>5</v>
      </c>
      <c r="C2" s="6">
        <v>5</v>
      </c>
      <c r="D2" s="7">
        <v>34</v>
      </c>
      <c r="E2" s="8">
        <v>4</v>
      </c>
      <c r="F2" s="5">
        <v>4</v>
      </c>
      <c r="G2" s="6">
        <v>8</v>
      </c>
      <c r="H2" s="5">
        <v>7</v>
      </c>
      <c r="I2" s="6">
        <v>7</v>
      </c>
      <c r="J2" s="5">
        <v>13</v>
      </c>
      <c r="K2" s="6">
        <v>9</v>
      </c>
      <c r="L2" s="7">
        <f>B2+D2+F2+H2+J2</f>
        <v>63</v>
      </c>
      <c r="M2" s="8">
        <f>C2+E2+G2+I2+K2</f>
        <v>33</v>
      </c>
      <c r="O2" s="14">
        <v>96</v>
      </c>
    </row>
    <row r="3" spans="1:21" ht="63.75" customHeight="1" thickBot="1" x14ac:dyDescent="0.45">
      <c r="B3" s="9">
        <v>18</v>
      </c>
      <c r="C3" s="10">
        <v>38</v>
      </c>
      <c r="D3" s="13">
        <v>29</v>
      </c>
      <c r="E3" s="12">
        <v>0</v>
      </c>
      <c r="F3" s="13">
        <v>6</v>
      </c>
      <c r="G3" s="12">
        <v>46</v>
      </c>
      <c r="H3" s="13">
        <v>9</v>
      </c>
      <c r="I3" s="12">
        <v>42</v>
      </c>
      <c r="J3" s="13">
        <v>17</v>
      </c>
      <c r="K3" s="12">
        <v>25</v>
      </c>
      <c r="L3" s="9">
        <f>B3+D3+F3+H3+J3</f>
        <v>79</v>
      </c>
      <c r="M3" s="12">
        <f>C3+E3+G3+I3+K3</f>
        <v>151</v>
      </c>
      <c r="N3" s="1"/>
      <c r="O3" s="15">
        <v>230</v>
      </c>
      <c r="P3" s="1"/>
      <c r="Q3" s="1"/>
      <c r="R3" s="1"/>
      <c r="S3" s="1"/>
      <c r="T3" s="1"/>
      <c r="U3" s="1"/>
    </row>
    <row r="4" spans="1:21" x14ac:dyDescent="0.4">
      <c r="A4" t="s">
        <v>6</v>
      </c>
      <c r="B4" s="31">
        <f>(B2+C3)/(B2+C2+B3+C3)</f>
        <v>0.65151515151515149</v>
      </c>
      <c r="C4" s="31"/>
      <c r="D4" s="31">
        <f t="shared" ref="D4" si="0">(D2+E3)/(D2+E2+D3+E3)</f>
        <v>0.5074626865671642</v>
      </c>
      <c r="E4" s="31"/>
      <c r="F4" s="31">
        <f t="shared" ref="F4" si="1">(F2+G3)/(F2+G2+F3+G3)</f>
        <v>0.78125</v>
      </c>
      <c r="G4" s="31"/>
      <c r="H4" s="31">
        <f t="shared" ref="H4" si="2">(H2+I3)/(H2+I2+H3+I3)</f>
        <v>0.75384615384615383</v>
      </c>
      <c r="I4" s="31"/>
      <c r="J4" s="31">
        <f t="shared" ref="J4" si="3">(J2+K3)/(J2+K2+J3+K3)</f>
        <v>0.59375</v>
      </c>
      <c r="K4" s="31"/>
      <c r="L4" s="32">
        <f>(L2+M3)/(L2+M2+L3+M3)</f>
        <v>0.65644171779141103</v>
      </c>
      <c r="M4" s="32"/>
      <c r="N4" s="1"/>
      <c r="O4" s="1"/>
      <c r="P4" s="1"/>
      <c r="Q4" s="1"/>
      <c r="R4" s="1"/>
      <c r="S4" s="1"/>
      <c r="T4" s="1"/>
      <c r="U4" s="1"/>
    </row>
    <row r="5" spans="1:21" x14ac:dyDescent="0.4">
      <c r="A5" t="s">
        <v>7</v>
      </c>
      <c r="B5" s="32">
        <f>B2/(C2+B2)</f>
        <v>0.5</v>
      </c>
      <c r="C5" s="32"/>
      <c r="D5" s="32">
        <f t="shared" ref="D5" si="4">D2/(E2+D2)</f>
        <v>0.89473684210526316</v>
      </c>
      <c r="E5" s="32"/>
      <c r="F5" s="32">
        <f t="shared" ref="F5" si="5">F2/(G2+F2)</f>
        <v>0.33333333333333331</v>
      </c>
      <c r="G5" s="32"/>
      <c r="H5" s="32">
        <f t="shared" ref="H5" si="6">H2/(I2+H2)</f>
        <v>0.5</v>
      </c>
      <c r="I5" s="32"/>
      <c r="J5" s="32">
        <f t="shared" ref="J5" si="7">J2/(K2+J2)</f>
        <v>0.59090909090909094</v>
      </c>
      <c r="K5" s="32"/>
      <c r="L5" s="32">
        <f>L2/(M2+L2)</f>
        <v>0.65625</v>
      </c>
      <c r="M5" s="32"/>
      <c r="N5" s="1"/>
      <c r="O5" s="1"/>
      <c r="P5" s="1"/>
      <c r="Q5" s="1"/>
      <c r="R5" s="1"/>
      <c r="S5" s="1"/>
      <c r="T5" s="1"/>
      <c r="U5" s="1"/>
    </row>
    <row r="6" spans="1:21" x14ac:dyDescent="0.4">
      <c r="A6" t="s">
        <v>9</v>
      </c>
      <c r="B6" s="32">
        <f>B2/(B2+B3)</f>
        <v>0.21739130434782608</v>
      </c>
      <c r="C6" s="32"/>
      <c r="D6" s="32">
        <f t="shared" ref="D6" si="8">D2/(D2+D3)</f>
        <v>0.53968253968253965</v>
      </c>
      <c r="E6" s="32"/>
      <c r="F6" s="32">
        <f t="shared" ref="F6" si="9">F2/(F2+F3)</f>
        <v>0.4</v>
      </c>
      <c r="G6" s="32"/>
      <c r="H6" s="32">
        <f t="shared" ref="H6" si="10">H2/(H2+H3)</f>
        <v>0.4375</v>
      </c>
      <c r="I6" s="32"/>
      <c r="J6" s="32">
        <f t="shared" ref="J6" si="11">J2/(J2+J3)</f>
        <v>0.43333333333333335</v>
      </c>
      <c r="K6" s="32"/>
      <c r="L6" s="32">
        <f>L2/(L2+L3)</f>
        <v>0.44366197183098594</v>
      </c>
      <c r="M6" s="32"/>
      <c r="N6" s="1"/>
      <c r="O6" s="1"/>
      <c r="P6" s="1"/>
      <c r="Q6" s="1" t="s">
        <v>22</v>
      </c>
      <c r="R6" s="1"/>
      <c r="S6" s="1"/>
      <c r="T6" s="1"/>
      <c r="U6" s="1"/>
    </row>
    <row r="7" spans="1:21" x14ac:dyDescent="0.4">
      <c r="A7" t="s">
        <v>8</v>
      </c>
      <c r="B7" s="33">
        <f xml:space="preserve"> (2*B5*B6)/(B5+B6)</f>
        <v>0.30303030303030304</v>
      </c>
      <c r="C7" s="33"/>
      <c r="D7" s="33">
        <f t="shared" ref="D7" si="12" xml:space="preserve"> (2*D5*D6)/(D5+D6)</f>
        <v>0.6732673267326732</v>
      </c>
      <c r="E7" s="33"/>
      <c r="F7" s="33">
        <f t="shared" ref="F7" si="13" xml:space="preserve"> (2*F5*F6)/(F5+F6)</f>
        <v>0.36363636363636359</v>
      </c>
      <c r="G7" s="33"/>
      <c r="H7" s="33">
        <f t="shared" ref="H7" si="14" xml:space="preserve"> (2*H5*H6)/(H5+H6)</f>
        <v>0.46666666666666667</v>
      </c>
      <c r="I7" s="33"/>
      <c r="J7" s="33">
        <f t="shared" ref="J7" si="15" xml:space="preserve"> (2*J5*J6)/(J5+J6)</f>
        <v>0.5</v>
      </c>
      <c r="K7" s="33"/>
      <c r="L7" s="33">
        <f xml:space="preserve"> (2*L5*L6)/(L5+L6)</f>
        <v>0.52941176470588236</v>
      </c>
      <c r="M7" s="33"/>
      <c r="N7" s="1"/>
      <c r="O7" s="1"/>
      <c r="P7" s="1"/>
      <c r="Q7" s="1"/>
      <c r="R7" s="1"/>
      <c r="S7" s="1"/>
      <c r="T7" s="1"/>
      <c r="U7" s="1"/>
    </row>
    <row r="8" spans="1:21" x14ac:dyDescent="0.4"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</row>
    <row r="9" spans="1:21" x14ac:dyDescent="0.4">
      <c r="D9" s="1"/>
      <c r="E9" s="1"/>
      <c r="F9" s="1"/>
      <c r="G9" s="1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</row>
    <row r="10" spans="1:21" x14ac:dyDescent="0.4"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</row>
    <row r="11" spans="1:21" x14ac:dyDescent="0.4">
      <c r="B11" s="2"/>
      <c r="C11" s="2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</row>
    <row r="12" spans="1:21" ht="18.75" customHeight="1" x14ac:dyDescent="0.4">
      <c r="B12" s="16" t="s">
        <v>6</v>
      </c>
      <c r="C12" s="16" t="s">
        <v>7</v>
      </c>
      <c r="D12" s="4" t="s">
        <v>8</v>
      </c>
      <c r="E12" s="16" t="s">
        <v>6</v>
      </c>
      <c r="F12" s="16" t="s">
        <v>7</v>
      </c>
      <c r="G12" s="4" t="s">
        <v>8</v>
      </c>
      <c r="H12" s="16" t="s">
        <v>6</v>
      </c>
      <c r="I12" s="16" t="s">
        <v>7</v>
      </c>
      <c r="J12" s="4" t="s">
        <v>8</v>
      </c>
      <c r="K12" s="16" t="s">
        <v>6</v>
      </c>
      <c r="L12" s="16" t="s">
        <v>7</v>
      </c>
      <c r="M12" s="4" t="s">
        <v>8</v>
      </c>
      <c r="N12" s="16" t="s">
        <v>6</v>
      </c>
      <c r="O12" s="16" t="s">
        <v>7</v>
      </c>
      <c r="P12" s="4" t="s">
        <v>8</v>
      </c>
      <c r="Q12" s="16" t="s">
        <v>6</v>
      </c>
      <c r="R12" s="16" t="s">
        <v>7</v>
      </c>
      <c r="S12" s="4" t="s">
        <v>8</v>
      </c>
      <c r="T12" s="1"/>
      <c r="U12" s="1"/>
    </row>
    <row r="13" spans="1:21" x14ac:dyDescent="0.4">
      <c r="A13" s="18">
        <v>5</v>
      </c>
      <c r="B13" s="17">
        <f>B4</f>
        <v>0.65151515151515149</v>
      </c>
      <c r="C13" s="17">
        <f>B5</f>
        <v>0.5</v>
      </c>
      <c r="D13" s="4">
        <f>B7</f>
        <v>0.30303030303030304</v>
      </c>
      <c r="E13" s="17">
        <f>D4</f>
        <v>0.5074626865671642</v>
      </c>
      <c r="F13" s="17">
        <f>D5</f>
        <v>0.89473684210526316</v>
      </c>
      <c r="G13" s="4">
        <f>D7</f>
        <v>0.6732673267326732</v>
      </c>
      <c r="H13" s="17">
        <f>F4</f>
        <v>0.78125</v>
      </c>
      <c r="I13" s="17">
        <f>F5</f>
        <v>0.33333333333333331</v>
      </c>
      <c r="J13" s="4">
        <f>F7</f>
        <v>0.36363636363636359</v>
      </c>
      <c r="K13" s="17">
        <f>H4</f>
        <v>0.75384615384615383</v>
      </c>
      <c r="L13" s="17">
        <f>H5</f>
        <v>0.5</v>
      </c>
      <c r="M13" s="4">
        <f>H7</f>
        <v>0.46666666666666667</v>
      </c>
      <c r="N13" s="17">
        <f>J4</f>
        <v>0.59375</v>
      </c>
      <c r="O13" s="17">
        <f>J5</f>
        <v>0.59090909090909094</v>
      </c>
      <c r="P13" s="4">
        <f>J7</f>
        <v>0.5</v>
      </c>
      <c r="Q13" s="4">
        <f>L4</f>
        <v>0.65644171779141103</v>
      </c>
      <c r="R13" s="4">
        <f>L5</f>
        <v>0.65625</v>
      </c>
      <c r="S13" s="4">
        <f>L7</f>
        <v>0.52941176470588236</v>
      </c>
      <c r="T13" s="1"/>
      <c r="U13" s="1"/>
    </row>
    <row r="14" spans="1:21" x14ac:dyDescent="0.4">
      <c r="B14" s="2"/>
      <c r="C14" s="2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</row>
    <row r="15" spans="1:21" ht="18.75" customHeight="1" x14ac:dyDescent="0.4">
      <c r="B15" s="2"/>
      <c r="C15" s="2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</row>
    <row r="16" spans="1:21" x14ac:dyDescent="0.4">
      <c r="B16" s="2"/>
      <c r="C16" s="2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</row>
    <row r="17" spans="2:21" x14ac:dyDescent="0.4">
      <c r="B17" s="2"/>
      <c r="C17" s="2"/>
      <c r="S17" s="1"/>
      <c r="T17" s="1"/>
      <c r="U17" s="1"/>
    </row>
    <row r="18" spans="2:21" x14ac:dyDescent="0.4">
      <c r="C18" s="2"/>
      <c r="S18" s="1"/>
      <c r="T18" s="1"/>
      <c r="U18" s="1"/>
    </row>
    <row r="19" spans="2:21" x14ac:dyDescent="0.4">
      <c r="B19" s="2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</row>
    <row r="20" spans="2:21" x14ac:dyDescent="0.4"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</row>
  </sheetData>
  <mergeCells count="30">
    <mergeCell ref="L1:M1"/>
    <mergeCell ref="B1:C1"/>
    <mergeCell ref="D1:E1"/>
    <mergeCell ref="F1:G1"/>
    <mergeCell ref="H1:I1"/>
    <mergeCell ref="J1:K1"/>
    <mergeCell ref="L5:M5"/>
    <mergeCell ref="B4:C4"/>
    <mergeCell ref="D4:E4"/>
    <mergeCell ref="F4:G4"/>
    <mergeCell ref="H4:I4"/>
    <mergeCell ref="J4:K4"/>
    <mergeCell ref="L4:M4"/>
    <mergeCell ref="B5:C5"/>
    <mergeCell ref="D5:E5"/>
    <mergeCell ref="F5:G5"/>
    <mergeCell ref="H5:I5"/>
    <mergeCell ref="J5:K5"/>
    <mergeCell ref="L7:M7"/>
    <mergeCell ref="B6:C6"/>
    <mergeCell ref="D6:E6"/>
    <mergeCell ref="F6:G6"/>
    <mergeCell ref="H6:I6"/>
    <mergeCell ref="J6:K6"/>
    <mergeCell ref="L6:M6"/>
    <mergeCell ref="B7:C7"/>
    <mergeCell ref="D7:E7"/>
    <mergeCell ref="F7:G7"/>
    <mergeCell ref="H7:I7"/>
    <mergeCell ref="J7:K7"/>
  </mergeCells>
  <phoneticPr fontId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8BEDA6-9FD1-4B97-949E-D71D0F127B9B}">
  <dimension ref="A1:U96"/>
  <sheetViews>
    <sheetView topLeftCell="A31" zoomScaleNormal="100" workbookViewId="0">
      <selection activeCell="U15" sqref="U15"/>
    </sheetView>
  </sheetViews>
  <sheetFormatPr defaultRowHeight="18.75" x14ac:dyDescent="0.4"/>
  <cols>
    <col min="2" max="2" width="10.375" customWidth="1"/>
    <col min="3" max="3" width="9.625" customWidth="1"/>
    <col min="4" max="4" width="9.5" bestFit="1" customWidth="1"/>
    <col min="6" max="6" width="10" bestFit="1" customWidth="1"/>
    <col min="8" max="8" width="9.5" bestFit="1" customWidth="1"/>
    <col min="10" max="10" width="12.25" bestFit="1" customWidth="1"/>
    <col min="22" max="22" width="12.75" customWidth="1"/>
  </cols>
  <sheetData>
    <row r="1" spans="1:21" ht="44.25" customHeight="1" thickBot="1" x14ac:dyDescent="0.45">
      <c r="B1" s="29" t="s">
        <v>1</v>
      </c>
      <c r="C1" s="30"/>
      <c r="D1" s="29" t="s">
        <v>2</v>
      </c>
      <c r="E1" s="30"/>
      <c r="F1" s="29" t="s">
        <v>3</v>
      </c>
      <c r="G1" s="30"/>
      <c r="H1" s="29" t="s">
        <v>4</v>
      </c>
      <c r="I1" s="30"/>
      <c r="J1" s="29" t="s">
        <v>5</v>
      </c>
      <c r="K1" s="30"/>
      <c r="L1" s="29" t="s">
        <v>0</v>
      </c>
      <c r="M1" s="30"/>
      <c r="N1" s="3"/>
      <c r="O1" s="14" t="s">
        <v>10</v>
      </c>
      <c r="P1" s="3"/>
      <c r="Q1" s="3"/>
      <c r="R1" s="3"/>
      <c r="S1" s="3"/>
      <c r="T1" s="3"/>
      <c r="U1" s="3"/>
    </row>
    <row r="2" spans="1:21" ht="66.75" customHeight="1" x14ac:dyDescent="0.4">
      <c r="B2" s="5">
        <v>3</v>
      </c>
      <c r="C2" s="6">
        <v>7</v>
      </c>
      <c r="D2" s="7">
        <v>31</v>
      </c>
      <c r="E2" s="8">
        <v>7</v>
      </c>
      <c r="F2" s="5">
        <v>2</v>
      </c>
      <c r="G2" s="6">
        <v>10</v>
      </c>
      <c r="H2" s="5">
        <v>9</v>
      </c>
      <c r="I2" s="6">
        <v>5</v>
      </c>
      <c r="J2" s="5">
        <v>11</v>
      </c>
      <c r="K2" s="6">
        <v>11</v>
      </c>
      <c r="L2" s="7">
        <f>B2+D2+F2+H2+J2</f>
        <v>56</v>
      </c>
      <c r="M2" s="8">
        <f>C2+E2+G2+I2+K2</f>
        <v>40</v>
      </c>
      <c r="O2" s="14">
        <v>96</v>
      </c>
    </row>
    <row r="3" spans="1:21" ht="63.75" customHeight="1" thickBot="1" x14ac:dyDescent="0.45">
      <c r="B3" s="9">
        <v>5</v>
      </c>
      <c r="C3" s="10">
        <v>51</v>
      </c>
      <c r="D3" s="13">
        <v>18</v>
      </c>
      <c r="E3" s="12">
        <v>11</v>
      </c>
      <c r="F3" s="13">
        <v>2</v>
      </c>
      <c r="G3" s="12">
        <v>50</v>
      </c>
      <c r="H3" s="13">
        <v>5</v>
      </c>
      <c r="I3" s="12">
        <v>46</v>
      </c>
      <c r="J3" s="13">
        <v>9</v>
      </c>
      <c r="K3" s="12">
        <v>33</v>
      </c>
      <c r="L3" s="9">
        <f>B3+D3+F3+H3+J3</f>
        <v>39</v>
      </c>
      <c r="M3" s="12">
        <f>C3+E3+G3+I3+K3</f>
        <v>191</v>
      </c>
      <c r="N3" s="1"/>
      <c r="O3" s="15">
        <v>230</v>
      </c>
      <c r="P3" s="1"/>
      <c r="Q3" s="1"/>
      <c r="R3" s="1"/>
      <c r="S3" s="1"/>
      <c r="T3" s="1"/>
      <c r="U3" s="1"/>
    </row>
    <row r="4" spans="1:21" x14ac:dyDescent="0.4">
      <c r="A4" t="s">
        <v>6</v>
      </c>
      <c r="B4" s="31">
        <f>(B2+C3)/(B2+C2+B3+C3)</f>
        <v>0.81818181818181823</v>
      </c>
      <c r="C4" s="31"/>
      <c r="D4" s="31">
        <f t="shared" ref="D4" si="0">(D2+E3)/(D2+E2+D3+E3)</f>
        <v>0.62686567164179108</v>
      </c>
      <c r="E4" s="31"/>
      <c r="F4" s="31">
        <f t="shared" ref="F4" si="1">(F2+G3)/(F2+G2+F3+G3)</f>
        <v>0.8125</v>
      </c>
      <c r="G4" s="31"/>
      <c r="H4" s="31">
        <f t="shared" ref="H4" si="2">(H2+I3)/(H2+I2+H3+I3)</f>
        <v>0.84615384615384615</v>
      </c>
      <c r="I4" s="31"/>
      <c r="J4" s="31">
        <f>(J2+K3)/(J2+K2+J3+K3)</f>
        <v>0.6875</v>
      </c>
      <c r="K4" s="31"/>
      <c r="L4" s="32">
        <f>(L2+M3)/(L2+M2+L3+M3)</f>
        <v>0.75766871165644167</v>
      </c>
      <c r="M4" s="32"/>
      <c r="N4" s="1"/>
      <c r="O4" s="1"/>
      <c r="P4" s="1"/>
      <c r="Q4" s="1"/>
      <c r="R4" s="1"/>
      <c r="S4" s="1"/>
      <c r="T4" s="1"/>
      <c r="U4" s="1"/>
    </row>
    <row r="5" spans="1:21" x14ac:dyDescent="0.4">
      <c r="A5" t="s">
        <v>7</v>
      </c>
      <c r="B5" s="32">
        <f>B2/(C2+B2)</f>
        <v>0.3</v>
      </c>
      <c r="C5" s="32"/>
      <c r="D5" s="32">
        <f t="shared" ref="D5" si="3">D2/(E2+D2)</f>
        <v>0.81578947368421051</v>
      </c>
      <c r="E5" s="32"/>
      <c r="F5" s="32">
        <f t="shared" ref="F5" si="4">F2/(G2+F2)</f>
        <v>0.16666666666666666</v>
      </c>
      <c r="G5" s="32"/>
      <c r="H5" s="32">
        <f t="shared" ref="H5" si="5">H2/(I2+H2)</f>
        <v>0.6428571428571429</v>
      </c>
      <c r="I5" s="32"/>
      <c r="J5" s="32">
        <f t="shared" ref="J5" si="6">J2/(K2+J2)</f>
        <v>0.5</v>
      </c>
      <c r="K5" s="32"/>
      <c r="L5" s="32">
        <f t="shared" ref="L5" si="7">L2/(M2+L2)</f>
        <v>0.58333333333333337</v>
      </c>
      <c r="M5" s="32"/>
      <c r="N5" s="1"/>
      <c r="O5" s="1"/>
      <c r="P5" s="1"/>
      <c r="Q5" s="1"/>
      <c r="R5" s="1"/>
      <c r="S5" s="1"/>
      <c r="T5" s="1"/>
      <c r="U5" s="1"/>
    </row>
    <row r="6" spans="1:21" x14ac:dyDescent="0.4">
      <c r="A6" t="s">
        <v>9</v>
      </c>
      <c r="B6" s="32">
        <f>B2/(B2+B3)</f>
        <v>0.375</v>
      </c>
      <c r="C6" s="32"/>
      <c r="D6" s="32">
        <f t="shared" ref="D6" si="8">D2/(D2+D3)</f>
        <v>0.63265306122448983</v>
      </c>
      <c r="E6" s="32"/>
      <c r="F6" s="32">
        <f t="shared" ref="F6" si="9">F2/(F2+F3)</f>
        <v>0.5</v>
      </c>
      <c r="G6" s="32"/>
      <c r="H6" s="32">
        <f t="shared" ref="H6" si="10">H2/(H2+H3)</f>
        <v>0.6428571428571429</v>
      </c>
      <c r="I6" s="32"/>
      <c r="J6" s="32">
        <f>J2/(J2+J3)</f>
        <v>0.55000000000000004</v>
      </c>
      <c r="K6" s="32"/>
      <c r="L6" s="32">
        <f t="shared" ref="L6" si="11">L2/(L2+L3)</f>
        <v>0.58947368421052626</v>
      </c>
      <c r="M6" s="32"/>
      <c r="N6" s="1"/>
      <c r="O6" s="1"/>
      <c r="P6" s="1"/>
      <c r="Q6" s="1"/>
      <c r="R6" s="1"/>
      <c r="S6" s="1"/>
      <c r="T6" s="1"/>
      <c r="U6" s="1"/>
    </row>
    <row r="7" spans="1:21" x14ac:dyDescent="0.4">
      <c r="A7" t="s">
        <v>8</v>
      </c>
      <c r="B7" s="33">
        <f xml:space="preserve"> (2*B5*B6)/(B5+B6)</f>
        <v>0.33333333333333326</v>
      </c>
      <c r="C7" s="33"/>
      <c r="D7" s="33">
        <f t="shared" ref="D7" si="12" xml:space="preserve"> (2*D5*D6)/(D5+D6)</f>
        <v>0.71264367816091956</v>
      </c>
      <c r="E7" s="33"/>
      <c r="F7" s="33">
        <f t="shared" ref="F7" si="13" xml:space="preserve"> (2*F5*F6)/(F5+F6)</f>
        <v>0.25</v>
      </c>
      <c r="G7" s="33"/>
      <c r="H7" s="33">
        <f t="shared" ref="H7" si="14" xml:space="preserve"> (2*H5*H6)/(H5+H6)</f>
        <v>0.6428571428571429</v>
      </c>
      <c r="I7" s="33"/>
      <c r="J7" s="33">
        <f t="shared" ref="J7" si="15" xml:space="preserve"> (2*J5*J6)/(J5+J6)</f>
        <v>0.52380952380952384</v>
      </c>
      <c r="K7" s="33"/>
      <c r="L7" s="33">
        <f t="shared" ref="L7" si="16" xml:space="preserve"> (2*L5*L6)/(L5+L6)</f>
        <v>0.58638743455497389</v>
      </c>
      <c r="M7" s="33"/>
      <c r="N7" s="1"/>
      <c r="O7" s="1"/>
      <c r="P7" s="1"/>
      <c r="Q7" s="1"/>
      <c r="R7" s="1"/>
      <c r="S7" s="1"/>
      <c r="T7" s="1"/>
      <c r="U7" s="1"/>
    </row>
    <row r="8" spans="1:21" x14ac:dyDescent="0.4">
      <c r="A8" t="s">
        <v>23</v>
      </c>
      <c r="B8" s="19">
        <v>3.3278195966418702E-6</v>
      </c>
      <c r="D8" s="20">
        <v>3.5512204648116502E-5</v>
      </c>
      <c r="E8" s="1"/>
      <c r="F8" s="20">
        <v>1.5453512925186599E-4</v>
      </c>
      <c r="G8" s="1"/>
      <c r="H8" s="20">
        <v>1.58722853664006E-4</v>
      </c>
      <c r="I8" s="1"/>
      <c r="J8" s="20">
        <v>3.2853119886085301E-6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</row>
    <row r="9" spans="1:21" x14ac:dyDescent="0.4">
      <c r="B9" t="s">
        <v>26</v>
      </c>
      <c r="D9" s="1"/>
      <c r="E9" s="1"/>
      <c r="F9" s="1" t="s">
        <v>27</v>
      </c>
      <c r="G9" s="1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</row>
    <row r="10" spans="1:21" x14ac:dyDescent="0.4"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</row>
    <row r="11" spans="1:21" x14ac:dyDescent="0.4">
      <c r="B11" s="2"/>
      <c r="C11" s="2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</row>
    <row r="12" spans="1:21" ht="18.75" customHeight="1" x14ac:dyDescent="0.4">
      <c r="B12" s="16" t="s">
        <v>6</v>
      </c>
      <c r="C12" s="16" t="s">
        <v>7</v>
      </c>
      <c r="D12" s="4" t="s">
        <v>8</v>
      </c>
      <c r="E12" s="16" t="s">
        <v>6</v>
      </c>
      <c r="F12" s="16" t="s">
        <v>7</v>
      </c>
      <c r="G12" s="4" t="s">
        <v>8</v>
      </c>
      <c r="H12" s="16" t="s">
        <v>6</v>
      </c>
      <c r="I12" s="16" t="s">
        <v>7</v>
      </c>
      <c r="J12" s="4" t="s">
        <v>8</v>
      </c>
      <c r="K12" s="16" t="s">
        <v>6</v>
      </c>
      <c r="L12" s="16" t="s">
        <v>7</v>
      </c>
      <c r="M12" s="4" t="s">
        <v>8</v>
      </c>
      <c r="N12" s="16" t="s">
        <v>6</v>
      </c>
      <c r="O12" s="16" t="s">
        <v>7</v>
      </c>
      <c r="P12" s="4" t="s">
        <v>8</v>
      </c>
      <c r="Q12" s="16" t="s">
        <v>6</v>
      </c>
      <c r="R12" s="16" t="s">
        <v>7</v>
      </c>
      <c r="S12" s="4" t="s">
        <v>8</v>
      </c>
      <c r="T12" s="1"/>
      <c r="U12" s="1"/>
    </row>
    <row r="13" spans="1:21" x14ac:dyDescent="0.4">
      <c r="A13" t="s">
        <v>14</v>
      </c>
      <c r="B13" s="17">
        <f>B4</f>
        <v>0.81818181818181823</v>
      </c>
      <c r="C13" s="17">
        <f>B5</f>
        <v>0.3</v>
      </c>
      <c r="D13" s="4">
        <f>B7</f>
        <v>0.33333333333333326</v>
      </c>
      <c r="E13" s="17">
        <f>D4</f>
        <v>0.62686567164179108</v>
      </c>
      <c r="F13" s="17">
        <f>D5</f>
        <v>0.81578947368421051</v>
      </c>
      <c r="G13" s="4">
        <f>D7</f>
        <v>0.71264367816091956</v>
      </c>
      <c r="H13" s="17">
        <f>F4</f>
        <v>0.8125</v>
      </c>
      <c r="I13" s="17">
        <f>F5</f>
        <v>0.16666666666666666</v>
      </c>
      <c r="J13" s="4">
        <f>F7</f>
        <v>0.25</v>
      </c>
      <c r="K13" s="17">
        <f>H4</f>
        <v>0.84615384615384615</v>
      </c>
      <c r="L13" s="17">
        <f>H5</f>
        <v>0.6428571428571429</v>
      </c>
      <c r="M13" s="4">
        <f>H7</f>
        <v>0.6428571428571429</v>
      </c>
      <c r="N13" s="17">
        <f>J4</f>
        <v>0.6875</v>
      </c>
      <c r="O13" s="17">
        <f>J5</f>
        <v>0.5</v>
      </c>
      <c r="P13" s="4">
        <f>J7</f>
        <v>0.52380952380952384</v>
      </c>
      <c r="Q13" s="4">
        <f>L4</f>
        <v>0.75766871165644167</v>
      </c>
      <c r="R13" s="4">
        <f>L5</f>
        <v>0.58333333333333337</v>
      </c>
      <c r="S13" s="4">
        <f>L7</f>
        <v>0.58638743455497389</v>
      </c>
      <c r="T13" s="1"/>
      <c r="U13" s="1"/>
    </row>
    <row r="14" spans="1:21" x14ac:dyDescent="0.4">
      <c r="B14" s="2"/>
      <c r="C14" s="2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</row>
    <row r="15" spans="1:21" ht="18.75" customHeight="1" x14ac:dyDescent="0.4">
      <c r="B15" s="2"/>
      <c r="C15" s="2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</row>
    <row r="16" spans="1:21" x14ac:dyDescent="0.4">
      <c r="B16" s="2" t="s">
        <v>175</v>
      </c>
      <c r="C16" s="2"/>
      <c r="D16" s="1"/>
      <c r="E16" s="1"/>
      <c r="F16" s="1" t="s">
        <v>65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 t="s">
        <v>149</v>
      </c>
      <c r="R16" s="1"/>
      <c r="S16" s="1"/>
      <c r="T16" s="1"/>
      <c r="U16" s="1"/>
    </row>
    <row r="17" spans="2:21" x14ac:dyDescent="0.4">
      <c r="B17" s="2" t="s">
        <v>29</v>
      </c>
      <c r="C17" s="2"/>
      <c r="F17" t="s">
        <v>29</v>
      </c>
      <c r="Q17" t="s">
        <v>29</v>
      </c>
      <c r="S17" s="1"/>
      <c r="T17" s="1"/>
      <c r="U17" s="1"/>
    </row>
    <row r="18" spans="2:21" x14ac:dyDescent="0.4">
      <c r="B18" t="s">
        <v>176</v>
      </c>
      <c r="C18" s="2"/>
      <c r="F18" t="s">
        <v>66</v>
      </c>
      <c r="Q18" t="s">
        <v>201</v>
      </c>
      <c r="S18" s="1"/>
      <c r="T18" s="1"/>
      <c r="U18" s="1"/>
    </row>
    <row r="19" spans="2:21" ht="18.75" customHeight="1" x14ac:dyDescent="0.4">
      <c r="B19" s="2" t="s">
        <v>69</v>
      </c>
      <c r="D19" s="1"/>
      <c r="E19" s="1"/>
      <c r="F19" s="1" t="s">
        <v>31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 t="s">
        <v>31</v>
      </c>
      <c r="R19" s="1"/>
      <c r="S19" s="1"/>
      <c r="T19" s="1"/>
      <c r="U19" s="1"/>
    </row>
    <row r="20" spans="2:21" x14ac:dyDescent="0.4">
      <c r="B20" t="s">
        <v>177</v>
      </c>
      <c r="D20" s="1"/>
      <c r="E20" s="1"/>
      <c r="F20" s="1" t="s">
        <v>191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 t="s">
        <v>202</v>
      </c>
      <c r="R20" s="1"/>
      <c r="S20" s="1"/>
      <c r="T20" s="1"/>
      <c r="U20" s="1"/>
    </row>
    <row r="21" spans="2:21" x14ac:dyDescent="0.4">
      <c r="B21" t="s">
        <v>38</v>
      </c>
      <c r="F21" t="s">
        <v>29</v>
      </c>
      <c r="Q21" t="s">
        <v>29</v>
      </c>
    </row>
    <row r="22" spans="2:21" x14ac:dyDescent="0.4">
      <c r="B22" t="s">
        <v>178</v>
      </c>
      <c r="F22" t="s">
        <v>67</v>
      </c>
      <c r="Q22" t="s">
        <v>32</v>
      </c>
    </row>
    <row r="23" spans="2:21" x14ac:dyDescent="0.4">
      <c r="B23" t="s">
        <v>31</v>
      </c>
      <c r="F23" t="s">
        <v>31</v>
      </c>
      <c r="Q23" t="s">
        <v>33</v>
      </c>
    </row>
    <row r="24" spans="2:21" x14ac:dyDescent="0.4">
      <c r="B24" t="s">
        <v>179</v>
      </c>
      <c r="F24" t="s">
        <v>192</v>
      </c>
      <c r="Q24" t="s">
        <v>203</v>
      </c>
    </row>
    <row r="25" spans="2:21" x14ac:dyDescent="0.4">
      <c r="B25" t="s">
        <v>44</v>
      </c>
      <c r="F25" t="s">
        <v>34</v>
      </c>
      <c r="Q25" t="s">
        <v>29</v>
      </c>
    </row>
    <row r="26" spans="2:21" x14ac:dyDescent="0.4">
      <c r="B26" t="s">
        <v>180</v>
      </c>
      <c r="F26" t="s">
        <v>66</v>
      </c>
      <c r="Q26" t="s">
        <v>176</v>
      </c>
    </row>
    <row r="27" spans="2:21" x14ac:dyDescent="0.4">
      <c r="B27" t="s">
        <v>31</v>
      </c>
      <c r="F27" t="s">
        <v>31</v>
      </c>
      <c r="Q27" t="s">
        <v>69</v>
      </c>
    </row>
    <row r="28" spans="2:21" x14ac:dyDescent="0.4">
      <c r="B28" t="s">
        <v>181</v>
      </c>
      <c r="F28" t="s">
        <v>191</v>
      </c>
      <c r="Q28" t="s">
        <v>204</v>
      </c>
    </row>
    <row r="29" spans="2:21" x14ac:dyDescent="0.4">
      <c r="B29" t="s">
        <v>44</v>
      </c>
      <c r="F29" t="s">
        <v>34</v>
      </c>
      <c r="Q29" t="s">
        <v>34</v>
      </c>
    </row>
    <row r="30" spans="2:21" x14ac:dyDescent="0.4">
      <c r="B30" t="s">
        <v>182</v>
      </c>
      <c r="F30" t="s">
        <v>37</v>
      </c>
      <c r="Q30" t="s">
        <v>35</v>
      </c>
    </row>
    <row r="31" spans="2:21" x14ac:dyDescent="0.4">
      <c r="B31" t="s">
        <v>31</v>
      </c>
      <c r="F31" t="s">
        <v>31</v>
      </c>
      <c r="Q31" t="s">
        <v>36</v>
      </c>
    </row>
    <row r="32" spans="2:21" x14ac:dyDescent="0.4">
      <c r="B32" t="s">
        <v>183</v>
      </c>
      <c r="F32" t="s">
        <v>193</v>
      </c>
      <c r="Q32" t="s">
        <v>205</v>
      </c>
    </row>
    <row r="33" spans="2:17" x14ac:dyDescent="0.4">
      <c r="B33" t="s">
        <v>79</v>
      </c>
      <c r="F33" t="s">
        <v>41</v>
      </c>
      <c r="Q33" t="s">
        <v>34</v>
      </c>
    </row>
    <row r="34" spans="2:17" x14ac:dyDescent="0.4">
      <c r="B34" t="s">
        <v>182</v>
      </c>
      <c r="F34" t="s">
        <v>42</v>
      </c>
      <c r="Q34" t="s">
        <v>67</v>
      </c>
    </row>
    <row r="35" spans="2:17" x14ac:dyDescent="0.4">
      <c r="B35" t="s">
        <v>31</v>
      </c>
      <c r="F35" t="s">
        <v>31</v>
      </c>
      <c r="Q35" t="s">
        <v>31</v>
      </c>
    </row>
    <row r="36" spans="2:17" x14ac:dyDescent="0.4">
      <c r="B36" t="s">
        <v>183</v>
      </c>
      <c r="F36" t="s">
        <v>194</v>
      </c>
      <c r="Q36" t="s">
        <v>206</v>
      </c>
    </row>
    <row r="37" spans="2:17" x14ac:dyDescent="0.4">
      <c r="B37" t="s">
        <v>79</v>
      </c>
      <c r="F37" t="s">
        <v>44</v>
      </c>
      <c r="Q37" t="s">
        <v>38</v>
      </c>
    </row>
    <row r="38" spans="2:17" x14ac:dyDescent="0.4">
      <c r="B38" t="s">
        <v>81</v>
      </c>
      <c r="F38" t="s">
        <v>139</v>
      </c>
      <c r="Q38" t="s">
        <v>71</v>
      </c>
    </row>
    <row r="39" spans="2:17" x14ac:dyDescent="0.4">
      <c r="B39" t="s">
        <v>36</v>
      </c>
      <c r="F39" t="s">
        <v>31</v>
      </c>
      <c r="Q39" t="s">
        <v>31</v>
      </c>
    </row>
    <row r="40" spans="2:17" x14ac:dyDescent="0.4">
      <c r="B40" t="s">
        <v>184</v>
      </c>
      <c r="F40" t="s">
        <v>195</v>
      </c>
      <c r="Q40" t="s">
        <v>207</v>
      </c>
    </row>
    <row r="41" spans="2:17" x14ac:dyDescent="0.4">
      <c r="B41" t="s">
        <v>46</v>
      </c>
      <c r="F41" t="s">
        <v>79</v>
      </c>
      <c r="Q41" t="s">
        <v>38</v>
      </c>
    </row>
    <row r="42" spans="2:17" x14ac:dyDescent="0.4">
      <c r="B42" t="s">
        <v>47</v>
      </c>
      <c r="F42" t="s">
        <v>139</v>
      </c>
      <c r="Q42" t="s">
        <v>72</v>
      </c>
    </row>
    <row r="43" spans="2:17" x14ac:dyDescent="0.4">
      <c r="B43" t="s">
        <v>31</v>
      </c>
      <c r="F43" t="s">
        <v>31</v>
      </c>
      <c r="Q43" t="s">
        <v>31</v>
      </c>
    </row>
    <row r="44" spans="2:17" x14ac:dyDescent="0.4">
      <c r="B44" t="s">
        <v>185</v>
      </c>
      <c r="F44" t="s">
        <v>195</v>
      </c>
      <c r="Q44" t="s">
        <v>208</v>
      </c>
    </row>
    <row r="45" spans="2:17" x14ac:dyDescent="0.4">
      <c r="B45" t="s">
        <v>46</v>
      </c>
      <c r="F45" t="s">
        <v>79</v>
      </c>
      <c r="Q45" t="s">
        <v>38</v>
      </c>
    </row>
    <row r="46" spans="2:17" x14ac:dyDescent="0.4">
      <c r="B46" t="s">
        <v>48</v>
      </c>
      <c r="F46" t="s">
        <v>115</v>
      </c>
      <c r="Q46" t="s">
        <v>73</v>
      </c>
    </row>
    <row r="47" spans="2:17" x14ac:dyDescent="0.4">
      <c r="B47" t="s">
        <v>39</v>
      </c>
      <c r="F47" t="s">
        <v>31</v>
      </c>
      <c r="Q47" t="s">
        <v>31</v>
      </c>
    </row>
    <row r="48" spans="2:17" x14ac:dyDescent="0.4">
      <c r="B48" t="s">
        <v>186</v>
      </c>
      <c r="F48" t="s">
        <v>196</v>
      </c>
      <c r="Q48" t="s">
        <v>209</v>
      </c>
    </row>
    <row r="49" spans="2:17" x14ac:dyDescent="0.4">
      <c r="B49" t="s">
        <v>88</v>
      </c>
      <c r="F49" t="s">
        <v>79</v>
      </c>
      <c r="Q49" t="s">
        <v>41</v>
      </c>
    </row>
    <row r="50" spans="2:17" x14ac:dyDescent="0.4">
      <c r="B50" t="s">
        <v>89</v>
      </c>
      <c r="F50" t="s">
        <v>81</v>
      </c>
      <c r="Q50" t="s">
        <v>42</v>
      </c>
    </row>
    <row r="51" spans="2:17" x14ac:dyDescent="0.4">
      <c r="B51" t="s">
        <v>33</v>
      </c>
      <c r="F51" t="s">
        <v>36</v>
      </c>
      <c r="Q51" t="s">
        <v>31</v>
      </c>
    </row>
    <row r="52" spans="2:17" x14ac:dyDescent="0.4">
      <c r="B52" t="s">
        <v>187</v>
      </c>
      <c r="F52" t="s">
        <v>197</v>
      </c>
      <c r="Q52" t="s">
        <v>210</v>
      </c>
    </row>
    <row r="53" spans="2:17" x14ac:dyDescent="0.4">
      <c r="B53" t="s">
        <v>88</v>
      </c>
      <c r="F53" t="s">
        <v>46</v>
      </c>
      <c r="Q53" t="s">
        <v>44</v>
      </c>
    </row>
    <row r="54" spans="2:17" x14ac:dyDescent="0.4">
      <c r="B54" t="s">
        <v>141</v>
      </c>
      <c r="F54" t="s">
        <v>47</v>
      </c>
      <c r="Q54" t="s">
        <v>45</v>
      </c>
    </row>
    <row r="55" spans="2:17" x14ac:dyDescent="0.4">
      <c r="B55" t="s">
        <v>31</v>
      </c>
      <c r="F55" t="s">
        <v>31</v>
      </c>
      <c r="Q55" t="s">
        <v>36</v>
      </c>
    </row>
    <row r="56" spans="2:17" x14ac:dyDescent="0.4">
      <c r="B56" t="s">
        <v>188</v>
      </c>
      <c r="F56" t="s">
        <v>198</v>
      </c>
      <c r="Q56" t="s">
        <v>211</v>
      </c>
    </row>
    <row r="57" spans="2:17" x14ac:dyDescent="0.4">
      <c r="B57" t="s">
        <v>91</v>
      </c>
      <c r="F57" t="s">
        <v>88</v>
      </c>
      <c r="Q57" t="s">
        <v>44</v>
      </c>
    </row>
    <row r="58" spans="2:17" x14ac:dyDescent="0.4">
      <c r="B58" t="s">
        <v>94</v>
      </c>
      <c r="F58" t="s">
        <v>89</v>
      </c>
      <c r="Q58" t="s">
        <v>212</v>
      </c>
    </row>
    <row r="59" spans="2:17" x14ac:dyDescent="0.4">
      <c r="B59" t="s">
        <v>69</v>
      </c>
      <c r="F59" t="s">
        <v>33</v>
      </c>
      <c r="Q59" t="s">
        <v>36</v>
      </c>
    </row>
    <row r="60" spans="2:17" x14ac:dyDescent="0.4">
      <c r="B60" t="s">
        <v>189</v>
      </c>
      <c r="F60" t="s">
        <v>199</v>
      </c>
      <c r="Q60" t="s">
        <v>213</v>
      </c>
    </row>
    <row r="61" spans="2:17" x14ac:dyDescent="0.4">
      <c r="B61" t="s">
        <v>50</v>
      </c>
      <c r="F61" t="s">
        <v>50</v>
      </c>
      <c r="Q61" t="s">
        <v>44</v>
      </c>
    </row>
    <row r="62" spans="2:17" x14ac:dyDescent="0.4">
      <c r="B62" t="s">
        <v>53</v>
      </c>
      <c r="F62" t="s">
        <v>53</v>
      </c>
      <c r="Q62" t="s">
        <v>158</v>
      </c>
    </row>
    <row r="63" spans="2:17" x14ac:dyDescent="0.4">
      <c r="B63" t="s">
        <v>31</v>
      </c>
      <c r="F63" t="s">
        <v>31</v>
      </c>
      <c r="Q63" t="s">
        <v>39</v>
      </c>
    </row>
    <row r="64" spans="2:17" x14ac:dyDescent="0.4">
      <c r="B64" t="s">
        <v>190</v>
      </c>
      <c r="F64" t="s">
        <v>200</v>
      </c>
      <c r="Q64" t="s">
        <v>214</v>
      </c>
    </row>
    <row r="65" spans="17:17" x14ac:dyDescent="0.4">
      <c r="Q65" t="s">
        <v>79</v>
      </c>
    </row>
    <row r="66" spans="17:17" x14ac:dyDescent="0.4">
      <c r="Q66" t="s">
        <v>115</v>
      </c>
    </row>
    <row r="67" spans="17:17" x14ac:dyDescent="0.4">
      <c r="Q67" t="s">
        <v>31</v>
      </c>
    </row>
    <row r="68" spans="17:17" x14ac:dyDescent="0.4">
      <c r="Q68" t="s">
        <v>215</v>
      </c>
    </row>
    <row r="69" spans="17:17" x14ac:dyDescent="0.4">
      <c r="Q69" t="s">
        <v>79</v>
      </c>
    </row>
    <row r="70" spans="17:17" x14ac:dyDescent="0.4">
      <c r="Q70" t="s">
        <v>83</v>
      </c>
    </row>
    <row r="71" spans="17:17" x14ac:dyDescent="0.4">
      <c r="Q71" t="s">
        <v>31</v>
      </c>
    </row>
    <row r="72" spans="17:17" x14ac:dyDescent="0.4">
      <c r="Q72" t="s">
        <v>216</v>
      </c>
    </row>
    <row r="73" spans="17:17" x14ac:dyDescent="0.4">
      <c r="Q73" t="s">
        <v>46</v>
      </c>
    </row>
    <row r="74" spans="17:17" x14ac:dyDescent="0.4">
      <c r="Q74" t="s">
        <v>47</v>
      </c>
    </row>
    <row r="75" spans="17:17" x14ac:dyDescent="0.4">
      <c r="Q75" t="s">
        <v>31</v>
      </c>
    </row>
    <row r="76" spans="17:17" x14ac:dyDescent="0.4">
      <c r="Q76" t="s">
        <v>217</v>
      </c>
    </row>
    <row r="77" spans="17:17" x14ac:dyDescent="0.4">
      <c r="Q77" t="s">
        <v>91</v>
      </c>
    </row>
    <row r="78" spans="17:17" x14ac:dyDescent="0.4">
      <c r="Q78" t="s">
        <v>218</v>
      </c>
    </row>
    <row r="79" spans="17:17" x14ac:dyDescent="0.4">
      <c r="Q79" t="s">
        <v>33</v>
      </c>
    </row>
    <row r="80" spans="17:17" x14ac:dyDescent="0.4">
      <c r="Q80" t="s">
        <v>219</v>
      </c>
    </row>
    <row r="81" spans="17:17" x14ac:dyDescent="0.4">
      <c r="Q81" t="s">
        <v>91</v>
      </c>
    </row>
    <row r="82" spans="17:17" x14ac:dyDescent="0.4">
      <c r="Q82" t="s">
        <v>94</v>
      </c>
    </row>
    <row r="83" spans="17:17" x14ac:dyDescent="0.4">
      <c r="Q83" t="s">
        <v>33</v>
      </c>
    </row>
    <row r="84" spans="17:17" x14ac:dyDescent="0.4">
      <c r="Q84" t="s">
        <v>220</v>
      </c>
    </row>
    <row r="85" spans="17:17" x14ac:dyDescent="0.4">
      <c r="Q85" t="s">
        <v>50</v>
      </c>
    </row>
    <row r="86" spans="17:17" x14ac:dyDescent="0.4">
      <c r="Q86" t="s">
        <v>51</v>
      </c>
    </row>
    <row r="87" spans="17:17" x14ac:dyDescent="0.4">
      <c r="Q87" t="s">
        <v>39</v>
      </c>
    </row>
    <row r="88" spans="17:17" x14ac:dyDescent="0.4">
      <c r="Q88" t="s">
        <v>221</v>
      </c>
    </row>
    <row r="89" spans="17:17" x14ac:dyDescent="0.4">
      <c r="Q89" t="s">
        <v>50</v>
      </c>
    </row>
    <row r="90" spans="17:17" x14ac:dyDescent="0.4">
      <c r="Q90" t="s">
        <v>166</v>
      </c>
    </row>
    <row r="91" spans="17:17" x14ac:dyDescent="0.4">
      <c r="Q91" t="s">
        <v>31</v>
      </c>
    </row>
    <row r="92" spans="17:17" x14ac:dyDescent="0.4">
      <c r="Q92" t="s">
        <v>222</v>
      </c>
    </row>
    <row r="93" spans="17:17" x14ac:dyDescent="0.4">
      <c r="Q93" t="s">
        <v>50</v>
      </c>
    </row>
    <row r="94" spans="17:17" x14ac:dyDescent="0.4">
      <c r="Q94" t="s">
        <v>53</v>
      </c>
    </row>
    <row r="95" spans="17:17" x14ac:dyDescent="0.4">
      <c r="Q95" t="s">
        <v>31</v>
      </c>
    </row>
    <row r="96" spans="17:17" x14ac:dyDescent="0.4">
      <c r="Q96" t="s">
        <v>223</v>
      </c>
    </row>
  </sheetData>
  <mergeCells count="30">
    <mergeCell ref="L7:M7"/>
    <mergeCell ref="B6:C6"/>
    <mergeCell ref="D6:E6"/>
    <mergeCell ref="F6:G6"/>
    <mergeCell ref="H6:I6"/>
    <mergeCell ref="J6:K6"/>
    <mergeCell ref="L6:M6"/>
    <mergeCell ref="B7:C7"/>
    <mergeCell ref="D7:E7"/>
    <mergeCell ref="F7:G7"/>
    <mergeCell ref="H7:I7"/>
    <mergeCell ref="J7:K7"/>
    <mergeCell ref="L5:M5"/>
    <mergeCell ref="B4:C4"/>
    <mergeCell ref="D4:E4"/>
    <mergeCell ref="F4:G4"/>
    <mergeCell ref="H4:I4"/>
    <mergeCell ref="J4:K4"/>
    <mergeCell ref="L4:M4"/>
    <mergeCell ref="B5:C5"/>
    <mergeCell ref="D5:E5"/>
    <mergeCell ref="F5:G5"/>
    <mergeCell ref="H5:I5"/>
    <mergeCell ref="J5:K5"/>
    <mergeCell ref="L1:M1"/>
    <mergeCell ref="B1:C1"/>
    <mergeCell ref="D1:E1"/>
    <mergeCell ref="F1:G1"/>
    <mergeCell ref="H1:I1"/>
    <mergeCell ref="J1:K1"/>
  </mergeCells>
  <phoneticPr fontId="1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C6F7D-55C9-4D8F-87B4-EF7C6C1EFD96}">
  <dimension ref="A1:U149"/>
  <sheetViews>
    <sheetView tabSelected="1" topLeftCell="A37" zoomScaleNormal="100" workbookViewId="0">
      <selection activeCell="S13" sqref="S13"/>
    </sheetView>
  </sheetViews>
  <sheetFormatPr defaultRowHeight="18.75" x14ac:dyDescent="0.4"/>
  <cols>
    <col min="2" max="2" width="10.375" customWidth="1"/>
    <col min="3" max="3" width="9.625" customWidth="1"/>
    <col min="6" max="6" width="9.5" bestFit="1" customWidth="1"/>
    <col min="8" max="8" width="9.5" bestFit="1" customWidth="1"/>
    <col min="10" max="10" width="9.5" bestFit="1" customWidth="1"/>
    <col min="22" max="22" width="12.75" customWidth="1"/>
  </cols>
  <sheetData>
    <row r="1" spans="1:21" ht="44.25" customHeight="1" thickBot="1" x14ac:dyDescent="0.45">
      <c r="B1" s="29" t="s">
        <v>1</v>
      </c>
      <c r="C1" s="30"/>
      <c r="D1" s="29" t="s">
        <v>2</v>
      </c>
      <c r="E1" s="30"/>
      <c r="F1" s="36" t="s">
        <v>3</v>
      </c>
      <c r="G1" s="37"/>
      <c r="H1" s="34" t="s">
        <v>4</v>
      </c>
      <c r="I1" s="35"/>
      <c r="J1" s="36" t="s">
        <v>5</v>
      </c>
      <c r="K1" s="37"/>
      <c r="L1" s="29" t="s">
        <v>0</v>
      </c>
      <c r="M1" s="30"/>
      <c r="N1" s="3"/>
      <c r="O1" s="14" t="s">
        <v>10</v>
      </c>
      <c r="P1" s="3"/>
      <c r="Q1" s="3"/>
      <c r="R1" s="3"/>
      <c r="S1" s="3"/>
      <c r="T1" s="3"/>
      <c r="U1" s="3"/>
    </row>
    <row r="2" spans="1:21" ht="66.75" customHeight="1" x14ac:dyDescent="0.4">
      <c r="B2" s="5">
        <v>4</v>
      </c>
      <c r="C2" s="6">
        <v>6</v>
      </c>
      <c r="D2" s="7">
        <v>31</v>
      </c>
      <c r="E2" s="8">
        <v>7</v>
      </c>
      <c r="F2" s="25">
        <v>6</v>
      </c>
      <c r="G2" s="26">
        <v>6</v>
      </c>
      <c r="H2" s="21">
        <v>7</v>
      </c>
      <c r="I2" s="22">
        <v>7</v>
      </c>
      <c r="J2" s="25">
        <v>12</v>
      </c>
      <c r="K2" s="26">
        <v>10</v>
      </c>
      <c r="L2" s="7">
        <f>B2+D2+F2+H2+J2</f>
        <v>60</v>
      </c>
      <c r="M2" s="8">
        <f>C2+E2+G2+I2+K2</f>
        <v>36</v>
      </c>
      <c r="O2" s="14">
        <v>96</v>
      </c>
    </row>
    <row r="3" spans="1:21" ht="63.75" customHeight="1" thickBot="1" x14ac:dyDescent="0.45">
      <c r="B3" s="9">
        <v>6</v>
      </c>
      <c r="C3" s="10">
        <v>50</v>
      </c>
      <c r="D3" s="13">
        <v>9</v>
      </c>
      <c r="E3" s="12">
        <v>20</v>
      </c>
      <c r="F3" s="27">
        <v>8</v>
      </c>
      <c r="G3" s="28">
        <v>44</v>
      </c>
      <c r="H3" s="23">
        <v>5</v>
      </c>
      <c r="I3" s="24">
        <v>46</v>
      </c>
      <c r="J3" s="27">
        <v>9</v>
      </c>
      <c r="K3" s="28">
        <v>33</v>
      </c>
      <c r="L3" s="9">
        <f>B3+D3+F3+H3+J3</f>
        <v>37</v>
      </c>
      <c r="M3" s="12">
        <f>C3+E3+G3+I3+K3</f>
        <v>193</v>
      </c>
      <c r="N3" s="1"/>
      <c r="O3" s="15">
        <v>230</v>
      </c>
      <c r="P3" s="1"/>
      <c r="Q3" s="1"/>
      <c r="R3" s="1"/>
      <c r="S3" s="1"/>
      <c r="T3" s="1"/>
      <c r="U3" s="1"/>
    </row>
    <row r="4" spans="1:21" x14ac:dyDescent="0.4">
      <c r="A4" t="s">
        <v>6</v>
      </c>
      <c r="B4" s="31">
        <f>(B2+C3)/(B2+C2+B3+C3)</f>
        <v>0.81818181818181823</v>
      </c>
      <c r="C4" s="31"/>
      <c r="D4" s="31">
        <f t="shared" ref="D4" si="0">(D2+E3)/(D2+E2+D3+E3)</f>
        <v>0.76119402985074625</v>
      </c>
      <c r="E4" s="31"/>
      <c r="F4" s="31">
        <f t="shared" ref="F4" si="1">(F2+G3)/(F2+G2+F3+G3)</f>
        <v>0.78125</v>
      </c>
      <c r="G4" s="31"/>
      <c r="H4" s="31">
        <f t="shared" ref="H4" si="2">(H2+I3)/(H2+I2+H3+I3)</f>
        <v>0.81538461538461537</v>
      </c>
      <c r="I4" s="31"/>
      <c r="J4" s="31">
        <f t="shared" ref="J4" si="3">(J2+K3)/(J2+K2+J3+K3)</f>
        <v>0.703125</v>
      </c>
      <c r="K4" s="31"/>
      <c r="L4" s="32">
        <f>(L2+M3)/(L2+M2+L3+M3)</f>
        <v>0.7760736196319018</v>
      </c>
      <c r="M4" s="32"/>
      <c r="N4" s="1"/>
      <c r="O4" s="1"/>
      <c r="P4" s="1"/>
      <c r="Q4" s="1"/>
      <c r="R4" s="1"/>
      <c r="S4" s="1"/>
      <c r="T4" s="1"/>
      <c r="U4" s="1"/>
    </row>
    <row r="5" spans="1:21" x14ac:dyDescent="0.4">
      <c r="A5" t="s">
        <v>7</v>
      </c>
      <c r="B5" s="32">
        <f>B2/(C2+B2)</f>
        <v>0.4</v>
      </c>
      <c r="C5" s="32"/>
      <c r="D5" s="32">
        <f t="shared" ref="D5" si="4">D2/(E2+D2)</f>
        <v>0.81578947368421051</v>
      </c>
      <c r="E5" s="32"/>
      <c r="F5" s="32">
        <f t="shared" ref="F5" si="5">F2/(G2+F2)</f>
        <v>0.5</v>
      </c>
      <c r="G5" s="32"/>
      <c r="H5" s="32">
        <f t="shared" ref="H5" si="6">H2/(I2+H2)</f>
        <v>0.5</v>
      </c>
      <c r="I5" s="32"/>
      <c r="J5" s="32">
        <f t="shared" ref="J5" si="7">J2/(K2+J2)</f>
        <v>0.54545454545454541</v>
      </c>
      <c r="K5" s="32"/>
      <c r="L5" s="32">
        <f t="shared" ref="L5" si="8">L2/(M2+L2)</f>
        <v>0.625</v>
      </c>
      <c r="M5" s="32"/>
      <c r="N5" s="1"/>
      <c r="O5" s="1"/>
      <c r="P5" s="1"/>
      <c r="Q5" s="1"/>
      <c r="R5" s="1"/>
      <c r="S5" s="1"/>
      <c r="T5" s="1"/>
      <c r="U5" s="1"/>
    </row>
    <row r="6" spans="1:21" x14ac:dyDescent="0.4">
      <c r="A6" t="s">
        <v>9</v>
      </c>
      <c r="B6" s="32">
        <f>B2/(B2+B3)</f>
        <v>0.4</v>
      </c>
      <c r="C6" s="32"/>
      <c r="D6" s="32">
        <f t="shared" ref="D6" si="9">D2/(D2+D3)</f>
        <v>0.77500000000000002</v>
      </c>
      <c r="E6" s="32"/>
      <c r="F6" s="32">
        <f t="shared" ref="F6" si="10">F2/(F2+F3)</f>
        <v>0.42857142857142855</v>
      </c>
      <c r="G6" s="32"/>
      <c r="H6" s="32">
        <f t="shared" ref="H6" si="11">H2/(H2+H3)</f>
        <v>0.58333333333333337</v>
      </c>
      <c r="I6" s="32"/>
      <c r="J6" s="32">
        <f t="shared" ref="J6" si="12">J2/(J2+J3)</f>
        <v>0.5714285714285714</v>
      </c>
      <c r="K6" s="32"/>
      <c r="L6" s="32">
        <f t="shared" ref="L6" si="13">L2/(L2+L3)</f>
        <v>0.61855670103092786</v>
      </c>
      <c r="M6" s="32"/>
      <c r="N6" s="1"/>
      <c r="O6" s="1"/>
      <c r="P6" s="1"/>
      <c r="Q6" s="1"/>
      <c r="R6" s="1"/>
      <c r="S6" s="1"/>
      <c r="T6" s="1"/>
      <c r="U6" s="1"/>
    </row>
    <row r="7" spans="1:21" x14ac:dyDescent="0.4">
      <c r="A7" t="s">
        <v>8</v>
      </c>
      <c r="B7" s="33">
        <f xml:space="preserve"> (2*B5*B6)/(B5+B6)</f>
        <v>0.40000000000000008</v>
      </c>
      <c r="C7" s="33"/>
      <c r="D7" s="33">
        <f t="shared" ref="D7" si="14" xml:space="preserve"> (2*D5*D6)/(D5+D6)</f>
        <v>0.79487179487179493</v>
      </c>
      <c r="E7" s="33"/>
      <c r="F7" s="33">
        <f t="shared" ref="F7" si="15" xml:space="preserve"> (2*F5*F6)/(F5+F6)</f>
        <v>0.46153846153846151</v>
      </c>
      <c r="G7" s="33"/>
      <c r="H7" s="33">
        <f t="shared" ref="H7" si="16" xml:space="preserve"> (2*H5*H6)/(H5+H6)</f>
        <v>0.53846153846153844</v>
      </c>
      <c r="I7" s="33"/>
      <c r="J7" s="33">
        <f t="shared" ref="J7" si="17" xml:space="preserve"> (2*J5*J6)/(J5+J6)</f>
        <v>0.55813953488372081</v>
      </c>
      <c r="K7" s="33"/>
      <c r="L7" s="33">
        <f t="shared" ref="L7" si="18" xml:space="preserve"> (2*L5*L6)/(L5+L6)</f>
        <v>0.62176165803108807</v>
      </c>
      <c r="M7" s="33"/>
      <c r="N7" s="1"/>
      <c r="O7" s="1"/>
      <c r="P7" s="1"/>
      <c r="Q7" s="1"/>
      <c r="R7" s="1"/>
      <c r="S7" s="1"/>
      <c r="T7" s="1"/>
      <c r="U7" s="1"/>
    </row>
    <row r="8" spans="1:21" x14ac:dyDescent="0.4">
      <c r="A8" t="s">
        <v>23</v>
      </c>
      <c r="B8" s="19">
        <v>1.48991631072801E-6</v>
      </c>
      <c r="D8" s="1"/>
      <c r="E8" s="1"/>
      <c r="F8" s="20">
        <v>5.1339266764122298E-5</v>
      </c>
      <c r="G8" s="1"/>
      <c r="H8" s="20">
        <v>2.3609514226677699E-4</v>
      </c>
      <c r="I8" s="1"/>
      <c r="J8" s="20">
        <v>7.9160120215670702E-4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</row>
    <row r="9" spans="1:21" x14ac:dyDescent="0.4">
      <c r="B9" t="s">
        <v>24</v>
      </c>
      <c r="D9" s="1" t="s">
        <v>25</v>
      </c>
      <c r="E9" s="1"/>
      <c r="F9" s="1"/>
      <c r="G9" s="1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</row>
    <row r="10" spans="1:21" x14ac:dyDescent="0.4">
      <c r="D10" s="1"/>
      <c r="E10" s="1"/>
      <c r="F10" s="1"/>
      <c r="G10" s="1"/>
      <c r="H10" s="1"/>
      <c r="I10" s="1"/>
      <c r="J10" s="1" t="s">
        <v>22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</row>
    <row r="11" spans="1:21" x14ac:dyDescent="0.4">
      <c r="B11" s="2"/>
      <c r="C11" s="2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</row>
    <row r="12" spans="1:21" ht="18.75" customHeight="1" x14ac:dyDescent="0.4">
      <c r="B12" s="16" t="s">
        <v>6</v>
      </c>
      <c r="C12" s="16" t="s">
        <v>7</v>
      </c>
      <c r="D12" s="4" t="s">
        <v>8</v>
      </c>
      <c r="E12" s="16" t="s">
        <v>6</v>
      </c>
      <c r="F12" s="16" t="s">
        <v>7</v>
      </c>
      <c r="G12" s="4" t="s">
        <v>8</v>
      </c>
      <c r="H12" s="16" t="s">
        <v>6</v>
      </c>
      <c r="I12" s="16" t="s">
        <v>7</v>
      </c>
      <c r="J12" s="4" t="s">
        <v>8</v>
      </c>
      <c r="K12" s="16" t="s">
        <v>6</v>
      </c>
      <c r="L12" s="16" t="s">
        <v>7</v>
      </c>
      <c r="M12" s="4" t="s">
        <v>8</v>
      </c>
      <c r="N12" s="16" t="s">
        <v>6</v>
      </c>
      <c r="O12" s="16" t="s">
        <v>7</v>
      </c>
      <c r="P12" s="4" t="s">
        <v>8</v>
      </c>
      <c r="Q12" s="16" t="s">
        <v>6</v>
      </c>
      <c r="R12" s="16" t="s">
        <v>7</v>
      </c>
      <c r="S12" s="4" t="s">
        <v>8</v>
      </c>
      <c r="T12" s="1"/>
      <c r="U12" s="1"/>
    </row>
    <row r="13" spans="1:21" x14ac:dyDescent="0.4">
      <c r="A13" t="s">
        <v>14</v>
      </c>
      <c r="B13" s="17">
        <f>B4</f>
        <v>0.81818181818181823</v>
      </c>
      <c r="C13" s="17">
        <f>B5</f>
        <v>0.4</v>
      </c>
      <c r="D13" s="4">
        <f>B7</f>
        <v>0.40000000000000008</v>
      </c>
      <c r="E13" s="17">
        <f>D4</f>
        <v>0.76119402985074625</v>
      </c>
      <c r="F13" s="17">
        <f>D5</f>
        <v>0.81578947368421051</v>
      </c>
      <c r="G13" s="4">
        <f>D7</f>
        <v>0.79487179487179493</v>
      </c>
      <c r="H13" s="17">
        <f>F4</f>
        <v>0.78125</v>
      </c>
      <c r="I13" s="17">
        <f>F5</f>
        <v>0.5</v>
      </c>
      <c r="J13" s="4">
        <f>F7</f>
        <v>0.46153846153846151</v>
      </c>
      <c r="K13" s="17">
        <f>H4</f>
        <v>0.81538461538461537</v>
      </c>
      <c r="L13" s="17">
        <f>H5</f>
        <v>0.5</v>
      </c>
      <c r="M13" s="4">
        <f>H7</f>
        <v>0.53846153846153844</v>
      </c>
      <c r="N13" s="17">
        <f>J4</f>
        <v>0.703125</v>
      </c>
      <c r="O13" s="17">
        <f>J5</f>
        <v>0.54545454545454541</v>
      </c>
      <c r="P13" s="4">
        <f>J7</f>
        <v>0.55813953488372081</v>
      </c>
      <c r="Q13" s="4">
        <f>L4</f>
        <v>0.7760736196319018</v>
      </c>
      <c r="R13" s="4">
        <f>L5</f>
        <v>0.625</v>
      </c>
      <c r="S13" s="4">
        <f>L7</f>
        <v>0.62176165803108807</v>
      </c>
      <c r="T13" s="1"/>
      <c r="U13" s="1"/>
    </row>
    <row r="14" spans="1:21" x14ac:dyDescent="0.4">
      <c r="B14" s="2"/>
      <c r="C14" s="2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</row>
    <row r="15" spans="1:21" ht="18.75" customHeight="1" x14ac:dyDescent="0.4">
      <c r="B15" s="2"/>
      <c r="C15" s="2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</row>
    <row r="16" spans="1:21" x14ac:dyDescent="0.4">
      <c r="B16" s="2"/>
      <c r="C16" s="2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</row>
    <row r="17" spans="2:21" x14ac:dyDescent="0.4">
      <c r="B17" s="2"/>
      <c r="C17" s="2"/>
      <c r="S17" s="1"/>
      <c r="T17" s="1"/>
      <c r="U17" s="1"/>
    </row>
    <row r="18" spans="2:21" x14ac:dyDescent="0.4">
      <c r="C18" s="2"/>
      <c r="S18" s="1"/>
      <c r="T18" s="1"/>
      <c r="U18" s="1"/>
    </row>
    <row r="19" spans="2:21" x14ac:dyDescent="0.4">
      <c r="B19" s="2" t="s">
        <v>28</v>
      </c>
      <c r="D19" s="1"/>
      <c r="E19" s="1"/>
      <c r="F19" s="1"/>
      <c r="G19" s="1"/>
      <c r="H19" s="1"/>
      <c r="I19" s="1" t="s">
        <v>65</v>
      </c>
      <c r="J19" s="1"/>
      <c r="K19" s="1"/>
      <c r="L19" s="1"/>
      <c r="M19" s="1"/>
      <c r="N19" s="1"/>
      <c r="O19" s="1" t="s">
        <v>149</v>
      </c>
      <c r="P19" s="1" t="s">
        <v>174</v>
      </c>
      <c r="Q19" s="1"/>
      <c r="R19" s="1"/>
      <c r="S19" s="1"/>
      <c r="T19" s="1"/>
      <c r="U19" s="1"/>
    </row>
    <row r="20" spans="2:21" x14ac:dyDescent="0.4">
      <c r="C20" t="s">
        <v>29</v>
      </c>
      <c r="D20" s="1"/>
      <c r="E20" s="1"/>
      <c r="F20" s="1"/>
      <c r="G20" s="1"/>
      <c r="H20" s="1"/>
      <c r="I20" s="1"/>
      <c r="J20" s="1" t="s">
        <v>29</v>
      </c>
      <c r="K20" s="1"/>
      <c r="L20" s="1"/>
      <c r="M20" s="1"/>
      <c r="N20" s="1"/>
      <c r="O20" s="1"/>
      <c r="P20" s="1" t="s">
        <v>29</v>
      </c>
      <c r="Q20" s="1"/>
      <c r="R20" s="1"/>
      <c r="S20" s="1"/>
      <c r="T20" s="1"/>
      <c r="U20" s="1"/>
    </row>
    <row r="21" spans="2:21" x14ac:dyDescent="0.4">
      <c r="C21" t="s">
        <v>30</v>
      </c>
      <c r="J21" t="s">
        <v>66</v>
      </c>
      <c r="P21" t="s">
        <v>150</v>
      </c>
    </row>
    <row r="22" spans="2:21" x14ac:dyDescent="0.4">
      <c r="C22" t="s">
        <v>31</v>
      </c>
      <c r="J22" t="s">
        <v>31</v>
      </c>
      <c r="P22" t="s">
        <v>33</v>
      </c>
    </row>
    <row r="23" spans="2:21" x14ac:dyDescent="0.4">
      <c r="C23" t="s">
        <v>132</v>
      </c>
      <c r="J23" t="s">
        <v>109</v>
      </c>
      <c r="P23" t="s">
        <v>151</v>
      </c>
    </row>
    <row r="24" spans="2:21" x14ac:dyDescent="0.4">
      <c r="C24" t="s">
        <v>34</v>
      </c>
      <c r="J24" t="s">
        <v>29</v>
      </c>
      <c r="P24" t="s">
        <v>29</v>
      </c>
    </row>
    <row r="25" spans="2:21" x14ac:dyDescent="0.4">
      <c r="C25" t="s">
        <v>35</v>
      </c>
      <c r="J25" t="s">
        <v>67</v>
      </c>
      <c r="P25" t="s">
        <v>32</v>
      </c>
    </row>
    <row r="26" spans="2:21" x14ac:dyDescent="0.4">
      <c r="C26" t="s">
        <v>36</v>
      </c>
      <c r="J26" t="s">
        <v>31</v>
      </c>
      <c r="P26" t="s">
        <v>33</v>
      </c>
    </row>
    <row r="27" spans="2:21" x14ac:dyDescent="0.4">
      <c r="C27" t="s">
        <v>133</v>
      </c>
      <c r="J27" t="s">
        <v>110</v>
      </c>
      <c r="P27" t="s">
        <v>151</v>
      </c>
    </row>
    <row r="28" spans="2:21" x14ac:dyDescent="0.4">
      <c r="C28" t="s">
        <v>34</v>
      </c>
      <c r="J28" t="s">
        <v>34</v>
      </c>
      <c r="P28" t="s">
        <v>29</v>
      </c>
    </row>
    <row r="29" spans="2:21" x14ac:dyDescent="0.4">
      <c r="C29" t="s">
        <v>134</v>
      </c>
      <c r="J29" t="s">
        <v>35</v>
      </c>
      <c r="P29" t="s">
        <v>67</v>
      </c>
    </row>
    <row r="30" spans="2:21" x14ac:dyDescent="0.4">
      <c r="C30" t="s">
        <v>135</v>
      </c>
      <c r="J30" t="s">
        <v>36</v>
      </c>
      <c r="P30" t="s">
        <v>36</v>
      </c>
    </row>
    <row r="31" spans="2:21" x14ac:dyDescent="0.4">
      <c r="C31" t="s">
        <v>136</v>
      </c>
      <c r="J31" t="s">
        <v>111</v>
      </c>
      <c r="P31" t="s">
        <v>152</v>
      </c>
    </row>
    <row r="32" spans="2:21" x14ac:dyDescent="0.4">
      <c r="C32" t="s">
        <v>34</v>
      </c>
      <c r="J32" t="s">
        <v>34</v>
      </c>
      <c r="P32" t="s">
        <v>29</v>
      </c>
    </row>
    <row r="33" spans="3:16" x14ac:dyDescent="0.4">
      <c r="C33" t="s">
        <v>30</v>
      </c>
      <c r="J33" t="s">
        <v>66</v>
      </c>
      <c r="P33" t="s">
        <v>68</v>
      </c>
    </row>
    <row r="34" spans="3:16" x14ac:dyDescent="0.4">
      <c r="C34" t="s">
        <v>31</v>
      </c>
      <c r="J34" t="s">
        <v>31</v>
      </c>
      <c r="P34" t="s">
        <v>69</v>
      </c>
    </row>
    <row r="35" spans="3:16" x14ac:dyDescent="0.4">
      <c r="C35" t="s">
        <v>132</v>
      </c>
      <c r="J35" t="s">
        <v>112</v>
      </c>
      <c r="P35" t="s">
        <v>153</v>
      </c>
    </row>
    <row r="36" spans="3:16" x14ac:dyDescent="0.4">
      <c r="C36" t="s">
        <v>34</v>
      </c>
      <c r="J36" t="s">
        <v>41</v>
      </c>
      <c r="P36" t="s">
        <v>34</v>
      </c>
    </row>
    <row r="37" spans="3:16" x14ac:dyDescent="0.4">
      <c r="C37" t="s">
        <v>37</v>
      </c>
      <c r="J37" t="s">
        <v>70</v>
      </c>
      <c r="P37" t="s">
        <v>35</v>
      </c>
    </row>
    <row r="38" spans="3:16" x14ac:dyDescent="0.4">
      <c r="C38" t="s">
        <v>36</v>
      </c>
      <c r="J38" t="s">
        <v>36</v>
      </c>
      <c r="P38" t="s">
        <v>36</v>
      </c>
    </row>
    <row r="39" spans="3:16" x14ac:dyDescent="0.4">
      <c r="C39" t="s">
        <v>137</v>
      </c>
      <c r="J39" t="s">
        <v>113</v>
      </c>
      <c r="P39" t="s">
        <v>153</v>
      </c>
    </row>
    <row r="40" spans="3:16" x14ac:dyDescent="0.4">
      <c r="C40" t="s">
        <v>38</v>
      </c>
      <c r="J40" t="s">
        <v>41</v>
      </c>
      <c r="P40" t="s">
        <v>38</v>
      </c>
    </row>
    <row r="41" spans="3:16" x14ac:dyDescent="0.4">
      <c r="C41" t="s">
        <v>72</v>
      </c>
      <c r="J41" t="s">
        <v>42</v>
      </c>
      <c r="P41" t="s">
        <v>71</v>
      </c>
    </row>
    <row r="42" spans="3:16" x14ac:dyDescent="0.4">
      <c r="C42" t="s">
        <v>31</v>
      </c>
      <c r="J42" t="s">
        <v>31</v>
      </c>
      <c r="P42" t="s">
        <v>31</v>
      </c>
    </row>
    <row r="43" spans="3:16" x14ac:dyDescent="0.4">
      <c r="C43" t="s">
        <v>132</v>
      </c>
      <c r="J43" t="s">
        <v>114</v>
      </c>
      <c r="P43" t="s">
        <v>154</v>
      </c>
    </row>
    <row r="44" spans="3:16" x14ac:dyDescent="0.4">
      <c r="C44" t="s">
        <v>38</v>
      </c>
      <c r="J44" t="s">
        <v>79</v>
      </c>
      <c r="P44" t="s">
        <v>38</v>
      </c>
    </row>
    <row r="45" spans="3:16" x14ac:dyDescent="0.4">
      <c r="C45" t="s">
        <v>73</v>
      </c>
      <c r="J45" t="s">
        <v>115</v>
      </c>
      <c r="P45" t="s">
        <v>72</v>
      </c>
    </row>
    <row r="46" spans="3:16" x14ac:dyDescent="0.4">
      <c r="C46" t="s">
        <v>31</v>
      </c>
      <c r="J46" t="s">
        <v>31</v>
      </c>
      <c r="P46" t="s">
        <v>31</v>
      </c>
    </row>
    <row r="47" spans="3:16" x14ac:dyDescent="0.4">
      <c r="C47" t="s">
        <v>132</v>
      </c>
      <c r="J47" t="s">
        <v>116</v>
      </c>
      <c r="P47" t="s">
        <v>155</v>
      </c>
    </row>
    <row r="48" spans="3:16" x14ac:dyDescent="0.4">
      <c r="C48" t="s">
        <v>41</v>
      </c>
      <c r="J48" t="s">
        <v>79</v>
      </c>
      <c r="P48" t="s">
        <v>41</v>
      </c>
    </row>
    <row r="49" spans="3:16" x14ac:dyDescent="0.4">
      <c r="C49" t="s">
        <v>43</v>
      </c>
      <c r="J49" t="s">
        <v>81</v>
      </c>
      <c r="P49" t="s">
        <v>40</v>
      </c>
    </row>
    <row r="50" spans="3:16" x14ac:dyDescent="0.4">
      <c r="C50" t="s">
        <v>33</v>
      </c>
      <c r="J50" t="s">
        <v>36</v>
      </c>
      <c r="P50" t="s">
        <v>33</v>
      </c>
    </row>
    <row r="51" spans="3:16" x14ac:dyDescent="0.4">
      <c r="C51" t="s">
        <v>133</v>
      </c>
      <c r="J51" t="s">
        <v>117</v>
      </c>
      <c r="P51" t="s">
        <v>156</v>
      </c>
    </row>
    <row r="52" spans="3:16" x14ac:dyDescent="0.4">
      <c r="C52" t="s">
        <v>44</v>
      </c>
      <c r="J52" t="s">
        <v>79</v>
      </c>
      <c r="P52" t="s">
        <v>41</v>
      </c>
    </row>
    <row r="53" spans="3:16" x14ac:dyDescent="0.4">
      <c r="C53" t="s">
        <v>45</v>
      </c>
      <c r="J53" t="s">
        <v>83</v>
      </c>
      <c r="P53" t="s">
        <v>42</v>
      </c>
    </row>
    <row r="54" spans="3:16" x14ac:dyDescent="0.4">
      <c r="C54" t="s">
        <v>31</v>
      </c>
      <c r="J54" t="s">
        <v>36</v>
      </c>
      <c r="P54" t="s">
        <v>31</v>
      </c>
    </row>
    <row r="55" spans="3:16" x14ac:dyDescent="0.4">
      <c r="C55" t="s">
        <v>138</v>
      </c>
      <c r="J55" t="s">
        <v>118</v>
      </c>
      <c r="P55" t="s">
        <v>157</v>
      </c>
    </row>
    <row r="56" spans="3:16" x14ac:dyDescent="0.4">
      <c r="C56" t="s">
        <v>44</v>
      </c>
      <c r="J56" t="s">
        <v>46</v>
      </c>
      <c r="P56" t="s">
        <v>44</v>
      </c>
    </row>
    <row r="57" spans="3:16" x14ac:dyDescent="0.4">
      <c r="C57" t="s">
        <v>139</v>
      </c>
      <c r="J57" t="s">
        <v>47</v>
      </c>
      <c r="P57" t="s">
        <v>158</v>
      </c>
    </row>
    <row r="58" spans="3:16" x14ac:dyDescent="0.4">
      <c r="C58" t="s">
        <v>31</v>
      </c>
      <c r="J58" t="s">
        <v>31</v>
      </c>
      <c r="P58" t="s">
        <v>39</v>
      </c>
    </row>
    <row r="59" spans="3:16" x14ac:dyDescent="0.4">
      <c r="C59" t="s">
        <v>140</v>
      </c>
      <c r="J59" t="s">
        <v>119</v>
      </c>
      <c r="P59" t="s">
        <v>159</v>
      </c>
    </row>
    <row r="60" spans="3:16" x14ac:dyDescent="0.4">
      <c r="C60" t="s">
        <v>88</v>
      </c>
      <c r="J60" t="s">
        <v>88</v>
      </c>
      <c r="P60" t="s">
        <v>79</v>
      </c>
    </row>
    <row r="61" spans="3:16" x14ac:dyDescent="0.4">
      <c r="C61" t="s">
        <v>141</v>
      </c>
      <c r="J61" t="s">
        <v>89</v>
      </c>
      <c r="P61" t="s">
        <v>115</v>
      </c>
    </row>
    <row r="62" spans="3:16" x14ac:dyDescent="0.4">
      <c r="C62" t="s">
        <v>31</v>
      </c>
      <c r="J62" t="s">
        <v>33</v>
      </c>
      <c r="P62" t="s">
        <v>31</v>
      </c>
    </row>
    <row r="63" spans="3:16" x14ac:dyDescent="0.4">
      <c r="C63" t="s">
        <v>142</v>
      </c>
      <c r="J63" t="s">
        <v>120</v>
      </c>
      <c r="P63" t="s">
        <v>154</v>
      </c>
    </row>
    <row r="64" spans="3:16" x14ac:dyDescent="0.4">
      <c r="C64" t="s">
        <v>50</v>
      </c>
      <c r="J64" t="s">
        <v>91</v>
      </c>
      <c r="P64" t="s">
        <v>79</v>
      </c>
    </row>
    <row r="65" spans="3:16" x14ac:dyDescent="0.4">
      <c r="C65" t="s">
        <v>51</v>
      </c>
      <c r="J65" t="s">
        <v>92</v>
      </c>
      <c r="P65" t="s">
        <v>83</v>
      </c>
    </row>
    <row r="66" spans="3:16" x14ac:dyDescent="0.4">
      <c r="C66" t="s">
        <v>39</v>
      </c>
      <c r="J66" t="s">
        <v>36</v>
      </c>
      <c r="P66" t="s">
        <v>31</v>
      </c>
    </row>
    <row r="67" spans="3:16" x14ac:dyDescent="0.4">
      <c r="C67" t="s">
        <v>133</v>
      </c>
      <c r="J67" t="s">
        <v>121</v>
      </c>
      <c r="P67" t="s">
        <v>160</v>
      </c>
    </row>
    <row r="68" spans="3:16" x14ac:dyDescent="0.4">
      <c r="C68" t="s">
        <v>55</v>
      </c>
      <c r="J68" t="s">
        <v>91</v>
      </c>
      <c r="P68" t="s">
        <v>79</v>
      </c>
    </row>
    <row r="69" spans="3:16" x14ac:dyDescent="0.4">
      <c r="C69" t="s">
        <v>143</v>
      </c>
      <c r="J69" t="s">
        <v>122</v>
      </c>
      <c r="P69" t="s">
        <v>85</v>
      </c>
    </row>
    <row r="70" spans="3:16" x14ac:dyDescent="0.4">
      <c r="C70" t="s">
        <v>144</v>
      </c>
      <c r="J70" t="s">
        <v>39</v>
      </c>
      <c r="P70" t="s">
        <v>33</v>
      </c>
    </row>
    <row r="71" spans="3:16" x14ac:dyDescent="0.4">
      <c r="C71" t="s">
        <v>58</v>
      </c>
      <c r="J71" t="s">
        <v>123</v>
      </c>
      <c r="P71" t="s">
        <v>153</v>
      </c>
    </row>
    <row r="72" spans="3:16" x14ac:dyDescent="0.4">
      <c r="C72" t="s">
        <v>59</v>
      </c>
      <c r="J72" t="s">
        <v>50</v>
      </c>
      <c r="P72" t="s">
        <v>46</v>
      </c>
    </row>
    <row r="73" spans="3:16" x14ac:dyDescent="0.4">
      <c r="C73" t="s">
        <v>145</v>
      </c>
      <c r="J73" t="s">
        <v>51</v>
      </c>
      <c r="P73" t="s">
        <v>47</v>
      </c>
    </row>
    <row r="74" spans="3:16" x14ac:dyDescent="0.4">
      <c r="C74" t="s">
        <v>146</v>
      </c>
      <c r="J74" t="s">
        <v>39</v>
      </c>
      <c r="P74" t="s">
        <v>31</v>
      </c>
    </row>
    <row r="75" spans="3:16" x14ac:dyDescent="0.4">
      <c r="C75" t="s">
        <v>147</v>
      </c>
      <c r="J75" t="s">
        <v>124</v>
      </c>
      <c r="P75" t="s">
        <v>161</v>
      </c>
    </row>
    <row r="76" spans="3:16" x14ac:dyDescent="0.4">
      <c r="C76" t="s">
        <v>148</v>
      </c>
      <c r="J76" t="s">
        <v>55</v>
      </c>
      <c r="P76" t="s">
        <v>88</v>
      </c>
    </row>
    <row r="77" spans="3:16" x14ac:dyDescent="0.4">
      <c r="C77" t="s">
        <v>48</v>
      </c>
      <c r="J77" t="s">
        <v>125</v>
      </c>
      <c r="P77" t="s">
        <v>89</v>
      </c>
    </row>
    <row r="78" spans="3:16" x14ac:dyDescent="0.4">
      <c r="C78" t="s">
        <v>39</v>
      </c>
      <c r="J78" t="s">
        <v>126</v>
      </c>
      <c r="P78" t="s">
        <v>31</v>
      </c>
    </row>
    <row r="79" spans="3:16" x14ac:dyDescent="0.4">
      <c r="C79" t="s">
        <v>49</v>
      </c>
      <c r="J79" t="s">
        <v>58</v>
      </c>
      <c r="P79" t="s">
        <v>162</v>
      </c>
    </row>
    <row r="80" spans="3:16" x14ac:dyDescent="0.4">
      <c r="C80" t="s">
        <v>50</v>
      </c>
      <c r="J80" t="s">
        <v>59</v>
      </c>
      <c r="P80" t="s">
        <v>88</v>
      </c>
    </row>
    <row r="81" spans="3:16" x14ac:dyDescent="0.4">
      <c r="C81" t="s">
        <v>51</v>
      </c>
      <c r="J81" t="s">
        <v>127</v>
      </c>
      <c r="P81" t="s">
        <v>141</v>
      </c>
    </row>
    <row r="82" spans="3:16" x14ac:dyDescent="0.4">
      <c r="C82" t="s">
        <v>39</v>
      </c>
      <c r="J82" t="s">
        <v>128</v>
      </c>
      <c r="P82" t="s">
        <v>31</v>
      </c>
    </row>
    <row r="83" spans="3:16" x14ac:dyDescent="0.4">
      <c r="C83" t="s">
        <v>52</v>
      </c>
      <c r="J83" t="s">
        <v>129</v>
      </c>
      <c r="P83" t="s">
        <v>163</v>
      </c>
    </row>
    <row r="84" spans="3:16" x14ac:dyDescent="0.4">
      <c r="C84" t="s">
        <v>50</v>
      </c>
      <c r="J84" t="s">
        <v>130</v>
      </c>
      <c r="P84" t="s">
        <v>91</v>
      </c>
    </row>
    <row r="85" spans="3:16" x14ac:dyDescent="0.4">
      <c r="C85" t="s">
        <v>53</v>
      </c>
      <c r="J85" t="s">
        <v>131</v>
      </c>
      <c r="P85" t="s">
        <v>164</v>
      </c>
    </row>
    <row r="86" spans="3:16" x14ac:dyDescent="0.4">
      <c r="C86" t="s">
        <v>31</v>
      </c>
      <c r="J86" t="s">
        <v>36</v>
      </c>
      <c r="P86" t="s">
        <v>31</v>
      </c>
    </row>
    <row r="87" spans="3:16" x14ac:dyDescent="0.4">
      <c r="C87" t="s">
        <v>54</v>
      </c>
      <c r="J87" t="s">
        <v>74</v>
      </c>
      <c r="P87" t="s">
        <v>155</v>
      </c>
    </row>
    <row r="88" spans="3:16" x14ac:dyDescent="0.4">
      <c r="C88" t="s">
        <v>55</v>
      </c>
      <c r="J88" t="s">
        <v>44</v>
      </c>
      <c r="P88" t="s">
        <v>50</v>
      </c>
    </row>
    <row r="89" spans="3:16" x14ac:dyDescent="0.4">
      <c r="C89" t="s">
        <v>56</v>
      </c>
      <c r="J89" t="s">
        <v>75</v>
      </c>
      <c r="P89" t="s">
        <v>51</v>
      </c>
    </row>
    <row r="90" spans="3:16" x14ac:dyDescent="0.4">
      <c r="C90" t="s">
        <v>57</v>
      </c>
      <c r="J90" t="s">
        <v>36</v>
      </c>
      <c r="P90" t="s">
        <v>39</v>
      </c>
    </row>
    <row r="91" spans="3:16" x14ac:dyDescent="0.4">
      <c r="C91" t="s">
        <v>58</v>
      </c>
      <c r="J91" t="s">
        <v>76</v>
      </c>
      <c r="P91" t="s">
        <v>165</v>
      </c>
    </row>
    <row r="92" spans="3:16" x14ac:dyDescent="0.4">
      <c r="C92" t="s">
        <v>59</v>
      </c>
      <c r="J92" t="s">
        <v>44</v>
      </c>
      <c r="P92" t="s">
        <v>50</v>
      </c>
    </row>
    <row r="93" spans="3:16" x14ac:dyDescent="0.4">
      <c r="C93" t="s">
        <v>60</v>
      </c>
      <c r="J93" t="s">
        <v>77</v>
      </c>
      <c r="P93" t="s">
        <v>166</v>
      </c>
    </row>
    <row r="94" spans="3:16" x14ac:dyDescent="0.4">
      <c r="C94" t="s">
        <v>61</v>
      </c>
      <c r="J94" t="s">
        <v>39</v>
      </c>
      <c r="P94" t="s">
        <v>31</v>
      </c>
    </row>
    <row r="95" spans="3:16" x14ac:dyDescent="0.4">
      <c r="C95" t="s">
        <v>62</v>
      </c>
      <c r="J95" t="s">
        <v>78</v>
      </c>
      <c r="P95" t="s">
        <v>155</v>
      </c>
    </row>
    <row r="96" spans="3:16" x14ac:dyDescent="0.4">
      <c r="C96" t="s">
        <v>63</v>
      </c>
      <c r="J96" t="s">
        <v>79</v>
      </c>
      <c r="P96" t="s">
        <v>55</v>
      </c>
    </row>
    <row r="97" spans="3:16" x14ac:dyDescent="0.4">
      <c r="C97" t="s">
        <v>64</v>
      </c>
      <c r="J97" t="s">
        <v>77</v>
      </c>
      <c r="P97" t="s">
        <v>167</v>
      </c>
    </row>
    <row r="98" spans="3:16" x14ac:dyDescent="0.4">
      <c r="J98" t="s">
        <v>39</v>
      </c>
      <c r="P98" t="s">
        <v>168</v>
      </c>
    </row>
    <row r="99" spans="3:16" x14ac:dyDescent="0.4">
      <c r="J99" t="s">
        <v>80</v>
      </c>
      <c r="P99" t="s">
        <v>58</v>
      </c>
    </row>
    <row r="100" spans="3:16" x14ac:dyDescent="0.4">
      <c r="J100" t="s">
        <v>79</v>
      </c>
      <c r="P100" t="s">
        <v>59</v>
      </c>
    </row>
    <row r="101" spans="3:16" x14ac:dyDescent="0.4">
      <c r="J101" t="s">
        <v>81</v>
      </c>
      <c r="P101" t="s">
        <v>169</v>
      </c>
    </row>
    <row r="102" spans="3:16" x14ac:dyDescent="0.4">
      <c r="J102" t="s">
        <v>36</v>
      </c>
      <c r="P102" t="s">
        <v>170</v>
      </c>
    </row>
    <row r="103" spans="3:16" x14ac:dyDescent="0.4">
      <c r="J103" t="s">
        <v>82</v>
      </c>
      <c r="P103" t="s">
        <v>171</v>
      </c>
    </row>
    <row r="104" spans="3:16" x14ac:dyDescent="0.4">
      <c r="J104" t="s">
        <v>79</v>
      </c>
      <c r="P104" t="s">
        <v>172</v>
      </c>
    </row>
    <row r="105" spans="3:16" x14ac:dyDescent="0.4">
      <c r="J105" t="s">
        <v>83</v>
      </c>
      <c r="P105" t="s">
        <v>173</v>
      </c>
    </row>
    <row r="106" spans="3:16" x14ac:dyDescent="0.4">
      <c r="J106" t="s">
        <v>36</v>
      </c>
    </row>
    <row r="107" spans="3:16" x14ac:dyDescent="0.4">
      <c r="J107" t="s">
        <v>84</v>
      </c>
    </row>
    <row r="108" spans="3:16" x14ac:dyDescent="0.4">
      <c r="J108" t="s">
        <v>79</v>
      </c>
    </row>
    <row r="109" spans="3:16" x14ac:dyDescent="0.4">
      <c r="J109" t="s">
        <v>85</v>
      </c>
    </row>
    <row r="110" spans="3:16" x14ac:dyDescent="0.4">
      <c r="J110" t="s">
        <v>33</v>
      </c>
    </row>
    <row r="111" spans="3:16" x14ac:dyDescent="0.4">
      <c r="J111" t="s">
        <v>86</v>
      </c>
    </row>
    <row r="112" spans="3:16" x14ac:dyDescent="0.4">
      <c r="J112" t="s">
        <v>46</v>
      </c>
    </row>
    <row r="113" spans="10:10" x14ac:dyDescent="0.4">
      <c r="J113" t="s">
        <v>48</v>
      </c>
    </row>
    <row r="114" spans="10:10" x14ac:dyDescent="0.4">
      <c r="J114" t="s">
        <v>36</v>
      </c>
    </row>
    <row r="115" spans="10:10" x14ac:dyDescent="0.4">
      <c r="J115" t="s">
        <v>87</v>
      </c>
    </row>
    <row r="116" spans="10:10" x14ac:dyDescent="0.4">
      <c r="J116" t="s">
        <v>88</v>
      </c>
    </row>
    <row r="117" spans="10:10" x14ac:dyDescent="0.4">
      <c r="J117" t="s">
        <v>89</v>
      </c>
    </row>
    <row r="118" spans="10:10" x14ac:dyDescent="0.4">
      <c r="J118" t="s">
        <v>33</v>
      </c>
    </row>
    <row r="119" spans="10:10" x14ac:dyDescent="0.4">
      <c r="J119" t="s">
        <v>90</v>
      </c>
    </row>
    <row r="120" spans="10:10" x14ac:dyDescent="0.4">
      <c r="J120" t="s">
        <v>91</v>
      </c>
    </row>
    <row r="121" spans="10:10" x14ac:dyDescent="0.4">
      <c r="J121" t="s">
        <v>92</v>
      </c>
    </row>
    <row r="122" spans="10:10" x14ac:dyDescent="0.4">
      <c r="J122" t="s">
        <v>36</v>
      </c>
    </row>
    <row r="123" spans="10:10" x14ac:dyDescent="0.4">
      <c r="J123" t="s">
        <v>93</v>
      </c>
    </row>
    <row r="124" spans="10:10" x14ac:dyDescent="0.4">
      <c r="J124" t="s">
        <v>91</v>
      </c>
    </row>
    <row r="125" spans="10:10" x14ac:dyDescent="0.4">
      <c r="J125" t="s">
        <v>94</v>
      </c>
    </row>
    <row r="126" spans="10:10" x14ac:dyDescent="0.4">
      <c r="J126" t="s">
        <v>36</v>
      </c>
    </row>
    <row r="127" spans="10:10" x14ac:dyDescent="0.4">
      <c r="J127" t="s">
        <v>95</v>
      </c>
    </row>
    <row r="128" spans="10:10" x14ac:dyDescent="0.4">
      <c r="J128" t="s">
        <v>91</v>
      </c>
    </row>
    <row r="129" spans="10:10" x14ac:dyDescent="0.4">
      <c r="J129" t="s">
        <v>96</v>
      </c>
    </row>
    <row r="130" spans="10:10" x14ac:dyDescent="0.4">
      <c r="J130" t="s">
        <v>39</v>
      </c>
    </row>
    <row r="131" spans="10:10" x14ac:dyDescent="0.4">
      <c r="J131" t="s">
        <v>97</v>
      </c>
    </row>
    <row r="132" spans="10:10" x14ac:dyDescent="0.4">
      <c r="J132" t="s">
        <v>50</v>
      </c>
    </row>
    <row r="133" spans="10:10" x14ac:dyDescent="0.4">
      <c r="J133" t="s">
        <v>51</v>
      </c>
    </row>
    <row r="134" spans="10:10" x14ac:dyDescent="0.4">
      <c r="J134" t="s">
        <v>39</v>
      </c>
    </row>
    <row r="135" spans="10:10" x14ac:dyDescent="0.4">
      <c r="J135" t="s">
        <v>98</v>
      </c>
    </row>
    <row r="136" spans="10:10" x14ac:dyDescent="0.4">
      <c r="J136" t="s">
        <v>50</v>
      </c>
    </row>
    <row r="137" spans="10:10" x14ac:dyDescent="0.4">
      <c r="J137" t="s">
        <v>99</v>
      </c>
    </row>
    <row r="138" spans="10:10" x14ac:dyDescent="0.4">
      <c r="J138" t="s">
        <v>33</v>
      </c>
    </row>
    <row r="139" spans="10:10" x14ac:dyDescent="0.4">
      <c r="J139" t="s">
        <v>100</v>
      </c>
    </row>
    <row r="140" spans="10:10" x14ac:dyDescent="0.4">
      <c r="J140" t="s">
        <v>55</v>
      </c>
    </row>
    <row r="141" spans="10:10" x14ac:dyDescent="0.4">
      <c r="J141" t="s">
        <v>101</v>
      </c>
    </row>
    <row r="142" spans="10:10" x14ac:dyDescent="0.4">
      <c r="J142" t="s">
        <v>102</v>
      </c>
    </row>
    <row r="143" spans="10:10" x14ac:dyDescent="0.4">
      <c r="J143" t="s">
        <v>58</v>
      </c>
    </row>
    <row r="144" spans="10:10" x14ac:dyDescent="0.4">
      <c r="J144" t="s">
        <v>103</v>
      </c>
    </row>
    <row r="145" spans="10:10" x14ac:dyDescent="0.4">
      <c r="J145" t="s">
        <v>104</v>
      </c>
    </row>
    <row r="146" spans="10:10" x14ac:dyDescent="0.4">
      <c r="J146" t="s">
        <v>105</v>
      </c>
    </row>
    <row r="147" spans="10:10" x14ac:dyDescent="0.4">
      <c r="J147" t="s">
        <v>106</v>
      </c>
    </row>
    <row r="148" spans="10:10" x14ac:dyDescent="0.4">
      <c r="J148" t="s">
        <v>107</v>
      </c>
    </row>
    <row r="149" spans="10:10" x14ac:dyDescent="0.4">
      <c r="J149" t="s">
        <v>108</v>
      </c>
    </row>
  </sheetData>
  <mergeCells count="30">
    <mergeCell ref="L7:M7"/>
    <mergeCell ref="B6:C6"/>
    <mergeCell ref="D6:E6"/>
    <mergeCell ref="F6:G6"/>
    <mergeCell ref="H6:I6"/>
    <mergeCell ref="J6:K6"/>
    <mergeCell ref="L6:M6"/>
    <mergeCell ref="B7:C7"/>
    <mergeCell ref="D7:E7"/>
    <mergeCell ref="F7:G7"/>
    <mergeCell ref="H7:I7"/>
    <mergeCell ref="J7:K7"/>
    <mergeCell ref="L5:M5"/>
    <mergeCell ref="B4:C4"/>
    <mergeCell ref="D4:E4"/>
    <mergeCell ref="F4:G4"/>
    <mergeCell ref="H4:I4"/>
    <mergeCell ref="J4:K4"/>
    <mergeCell ref="L4:M4"/>
    <mergeCell ref="B5:C5"/>
    <mergeCell ref="D5:E5"/>
    <mergeCell ref="F5:G5"/>
    <mergeCell ref="H5:I5"/>
    <mergeCell ref="J5:K5"/>
    <mergeCell ref="L1:M1"/>
    <mergeCell ref="B1:C1"/>
    <mergeCell ref="D1:E1"/>
    <mergeCell ref="F1:G1"/>
    <mergeCell ref="H1:I1"/>
    <mergeCell ref="J1:K1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95364-11C8-4DDA-9C8D-8AA174EDFF29}">
  <dimension ref="A1:U20"/>
  <sheetViews>
    <sheetView zoomScale="70" zoomScaleNormal="70" workbookViewId="0">
      <selection activeCell="S13" sqref="A1:S13"/>
    </sheetView>
  </sheetViews>
  <sheetFormatPr defaultRowHeight="18.75" x14ac:dyDescent="0.4"/>
  <cols>
    <col min="1" max="1" width="16.625" customWidth="1"/>
    <col min="2" max="2" width="10.375" customWidth="1"/>
    <col min="3" max="3" width="9.625" customWidth="1"/>
    <col min="5" max="5" width="8.875" customWidth="1"/>
    <col min="6" max="6" width="9.375" customWidth="1"/>
    <col min="12" max="12" width="9.25" customWidth="1"/>
    <col min="15" max="15" width="9.875" customWidth="1"/>
    <col min="22" max="22" width="12.75" customWidth="1"/>
  </cols>
  <sheetData>
    <row r="1" spans="1:21" ht="44.25" customHeight="1" thickBot="1" x14ac:dyDescent="0.45">
      <c r="B1" s="29" t="s">
        <v>1</v>
      </c>
      <c r="C1" s="30"/>
      <c r="D1" s="29" t="s">
        <v>2</v>
      </c>
      <c r="E1" s="30"/>
      <c r="F1" s="29" t="s">
        <v>3</v>
      </c>
      <c r="G1" s="30"/>
      <c r="H1" s="29" t="s">
        <v>4</v>
      </c>
      <c r="I1" s="30"/>
      <c r="J1" s="29" t="s">
        <v>5</v>
      </c>
      <c r="K1" s="30"/>
      <c r="L1" s="29" t="s">
        <v>0</v>
      </c>
      <c r="M1" s="30"/>
      <c r="N1" s="3"/>
      <c r="O1" s="14" t="s">
        <v>10</v>
      </c>
      <c r="P1" s="3"/>
      <c r="Q1" s="3"/>
      <c r="R1" s="3"/>
      <c r="S1" s="3"/>
      <c r="T1" s="3"/>
      <c r="U1" s="3"/>
    </row>
    <row r="2" spans="1:21" ht="66.75" customHeight="1" x14ac:dyDescent="0.4">
      <c r="B2" s="5">
        <v>1</v>
      </c>
      <c r="C2" s="6">
        <v>9</v>
      </c>
      <c r="D2" s="7">
        <v>20</v>
      </c>
      <c r="E2" s="8">
        <v>18</v>
      </c>
      <c r="F2" s="5">
        <v>9</v>
      </c>
      <c r="G2" s="6">
        <v>3</v>
      </c>
      <c r="H2" s="5">
        <v>8</v>
      </c>
      <c r="I2" s="6">
        <v>6</v>
      </c>
      <c r="J2" s="5">
        <v>8</v>
      </c>
      <c r="K2" s="6">
        <v>14</v>
      </c>
      <c r="L2" s="7">
        <f>B2+D2+F2+H2+J2</f>
        <v>46</v>
      </c>
      <c r="M2" s="8">
        <f>C2+E2+G2+I2+K2</f>
        <v>50</v>
      </c>
      <c r="O2" s="14">
        <v>96</v>
      </c>
    </row>
    <row r="3" spans="1:21" ht="63.75" customHeight="1" thickBot="1" x14ac:dyDescent="0.45">
      <c r="B3" s="9">
        <v>11</v>
      </c>
      <c r="C3" s="10">
        <v>45</v>
      </c>
      <c r="D3" s="13">
        <v>8</v>
      </c>
      <c r="E3" s="12">
        <v>21</v>
      </c>
      <c r="F3" s="13">
        <v>33</v>
      </c>
      <c r="G3" s="12">
        <v>19</v>
      </c>
      <c r="H3" s="13">
        <v>28</v>
      </c>
      <c r="I3" s="12">
        <v>23</v>
      </c>
      <c r="J3" s="13">
        <v>12</v>
      </c>
      <c r="K3" s="12">
        <v>30</v>
      </c>
      <c r="L3" s="9">
        <f>B3+D3+F3+H3+J3</f>
        <v>92</v>
      </c>
      <c r="M3" s="12">
        <f>C3+E3+G3+I3+K3</f>
        <v>138</v>
      </c>
      <c r="N3" s="1"/>
      <c r="O3" s="15">
        <v>230</v>
      </c>
      <c r="P3" s="1"/>
      <c r="Q3" s="1"/>
      <c r="R3" s="1"/>
      <c r="S3" s="1"/>
      <c r="T3" s="1"/>
      <c r="U3" s="1"/>
    </row>
    <row r="4" spans="1:21" x14ac:dyDescent="0.4">
      <c r="A4" t="s">
        <v>6</v>
      </c>
      <c r="B4" s="31">
        <f>(B2+C3)/(B2+C2+B3+C3)</f>
        <v>0.69696969696969702</v>
      </c>
      <c r="C4" s="31"/>
      <c r="D4" s="31">
        <f t="shared" ref="D4" si="0">(D2+E3)/(D2+E2+D3+E3)</f>
        <v>0.61194029850746268</v>
      </c>
      <c r="E4" s="31"/>
      <c r="F4" s="31">
        <f t="shared" ref="F4" si="1">(F2+G3)/(F2+G2+F3+G3)</f>
        <v>0.4375</v>
      </c>
      <c r="G4" s="31"/>
      <c r="H4" s="31">
        <f t="shared" ref="H4" si="2">(H2+I3)/(H2+I2+H3+I3)</f>
        <v>0.47692307692307695</v>
      </c>
      <c r="I4" s="31"/>
      <c r="J4" s="31">
        <f t="shared" ref="J4" si="3">(J2+K3)/(J2+K2+J3+K3)</f>
        <v>0.59375</v>
      </c>
      <c r="K4" s="31"/>
      <c r="L4" s="32">
        <f>(L2+M3)/(L2+M2+L3+M3)</f>
        <v>0.56441717791411039</v>
      </c>
      <c r="M4" s="32"/>
      <c r="N4" s="1"/>
      <c r="O4" s="1"/>
      <c r="P4" s="1"/>
      <c r="Q4" s="1"/>
      <c r="R4" s="1"/>
      <c r="S4" s="1"/>
      <c r="T4" s="1"/>
      <c r="U4" s="1"/>
    </row>
    <row r="5" spans="1:21" x14ac:dyDescent="0.4">
      <c r="A5" t="s">
        <v>7</v>
      </c>
      <c r="B5" s="32">
        <f>B2/(C2+B2)</f>
        <v>0.1</v>
      </c>
      <c r="C5" s="32"/>
      <c r="D5" s="32">
        <f t="shared" ref="D5" si="4">D2/(E2+D2)</f>
        <v>0.52631578947368418</v>
      </c>
      <c r="E5" s="32"/>
      <c r="F5" s="32">
        <f t="shared" ref="F5" si="5">F2/(G2+F2)</f>
        <v>0.75</v>
      </c>
      <c r="G5" s="32"/>
      <c r="H5" s="32">
        <f t="shared" ref="H5" si="6">H2/(I2+H2)</f>
        <v>0.5714285714285714</v>
      </c>
      <c r="I5" s="32"/>
      <c r="J5" s="32">
        <f t="shared" ref="J5" si="7">J2/(K2+J2)</f>
        <v>0.36363636363636365</v>
      </c>
      <c r="K5" s="32"/>
      <c r="L5" s="32">
        <f t="shared" ref="L5" si="8">L2/(M2+L2)</f>
        <v>0.47916666666666669</v>
      </c>
      <c r="M5" s="32"/>
      <c r="N5" s="1"/>
      <c r="O5" s="1"/>
      <c r="P5" s="1"/>
      <c r="Q5" s="1"/>
      <c r="R5" s="1"/>
      <c r="S5" s="1"/>
      <c r="T5" s="1"/>
      <c r="U5" s="1"/>
    </row>
    <row r="6" spans="1:21" x14ac:dyDescent="0.4">
      <c r="A6" t="s">
        <v>9</v>
      </c>
      <c r="B6" s="32">
        <f>B2/(B2+B3)</f>
        <v>8.3333333333333329E-2</v>
      </c>
      <c r="C6" s="32"/>
      <c r="D6" s="32">
        <f t="shared" ref="D6" si="9">D2/(D2+D3)</f>
        <v>0.7142857142857143</v>
      </c>
      <c r="E6" s="32"/>
      <c r="F6" s="32">
        <f t="shared" ref="F6" si="10">F2/(F2+F3)</f>
        <v>0.21428571428571427</v>
      </c>
      <c r="G6" s="32"/>
      <c r="H6" s="32">
        <f t="shared" ref="H6" si="11">H2/(H2+H3)</f>
        <v>0.22222222222222221</v>
      </c>
      <c r="I6" s="32"/>
      <c r="J6" s="32">
        <f t="shared" ref="J6" si="12">J2/(J2+J3)</f>
        <v>0.4</v>
      </c>
      <c r="K6" s="32"/>
      <c r="L6" s="32">
        <f t="shared" ref="L6" si="13">L2/(L2+L3)</f>
        <v>0.33333333333333331</v>
      </c>
      <c r="M6" s="32"/>
      <c r="N6" s="1"/>
      <c r="O6" s="1"/>
      <c r="P6" s="1"/>
      <c r="Q6" s="1"/>
      <c r="R6" s="1"/>
      <c r="S6" s="1"/>
      <c r="T6" s="1"/>
      <c r="U6" s="1"/>
    </row>
    <row r="7" spans="1:21" x14ac:dyDescent="0.4">
      <c r="A7" t="s">
        <v>8</v>
      </c>
      <c r="B7" s="33">
        <f xml:space="preserve"> (2*B5*B6)/(B5+B6)</f>
        <v>9.0909090909090898E-2</v>
      </c>
      <c r="C7" s="33"/>
      <c r="D7" s="33">
        <f t="shared" ref="D7" si="14" xml:space="preserve"> (2*D5*D6)/(D5+D6)</f>
        <v>0.60606060606060608</v>
      </c>
      <c r="E7" s="33"/>
      <c r="F7" s="33">
        <f t="shared" ref="F7" si="15" xml:space="preserve"> (2*F5*F6)/(F5+F6)</f>
        <v>0.33333333333333331</v>
      </c>
      <c r="G7" s="33"/>
      <c r="H7" s="33">
        <f t="shared" ref="H7" si="16" xml:space="preserve"> (2*H5*H6)/(H5+H6)</f>
        <v>0.32</v>
      </c>
      <c r="I7" s="33"/>
      <c r="J7" s="33">
        <f t="shared" ref="J7" si="17" xml:space="preserve"> (2*J5*J6)/(J5+J6)</f>
        <v>0.38095238095238099</v>
      </c>
      <c r="K7" s="33"/>
      <c r="L7" s="33">
        <f t="shared" ref="L7" si="18" xml:space="preserve"> (2*L5*L6)/(L5+L6)</f>
        <v>0.39316239316239315</v>
      </c>
      <c r="M7" s="33"/>
      <c r="N7" s="1"/>
      <c r="O7" s="1"/>
      <c r="P7" s="1"/>
      <c r="Q7" s="1"/>
      <c r="R7" s="1"/>
      <c r="S7" s="1"/>
      <c r="T7" s="1"/>
      <c r="U7" s="1"/>
    </row>
    <row r="8" spans="1:21" x14ac:dyDescent="0.4"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</row>
    <row r="9" spans="1:21" x14ac:dyDescent="0.4">
      <c r="D9" s="1"/>
      <c r="E9" s="1"/>
      <c r="F9" s="1"/>
      <c r="G9" s="1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</row>
    <row r="10" spans="1:21" x14ac:dyDescent="0.4"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</row>
    <row r="11" spans="1:21" x14ac:dyDescent="0.4">
      <c r="B11" s="2"/>
      <c r="C11" s="2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</row>
    <row r="12" spans="1:21" ht="18.75" customHeight="1" x14ac:dyDescent="0.4">
      <c r="B12" s="16" t="s">
        <v>11</v>
      </c>
      <c r="C12" s="16" t="s">
        <v>12</v>
      </c>
      <c r="D12" s="4" t="s">
        <v>13</v>
      </c>
      <c r="E12" s="16" t="s">
        <v>11</v>
      </c>
      <c r="F12" s="16" t="s">
        <v>12</v>
      </c>
      <c r="G12" s="4" t="s">
        <v>13</v>
      </c>
      <c r="H12" s="16" t="s">
        <v>11</v>
      </c>
      <c r="I12" s="16" t="s">
        <v>12</v>
      </c>
      <c r="J12" s="4" t="s">
        <v>13</v>
      </c>
      <c r="K12" s="16" t="s">
        <v>11</v>
      </c>
      <c r="L12" s="16" t="s">
        <v>12</v>
      </c>
      <c r="M12" s="4" t="s">
        <v>13</v>
      </c>
      <c r="N12" s="16" t="s">
        <v>11</v>
      </c>
      <c r="O12" s="16" t="s">
        <v>12</v>
      </c>
      <c r="P12" s="4" t="s">
        <v>13</v>
      </c>
      <c r="Q12" s="16" t="s">
        <v>11</v>
      </c>
      <c r="R12" s="16" t="s">
        <v>12</v>
      </c>
      <c r="S12" s="4" t="s">
        <v>13</v>
      </c>
      <c r="T12" s="1"/>
      <c r="U12" s="1"/>
    </row>
    <row r="13" spans="1:21" x14ac:dyDescent="0.4">
      <c r="A13" t="s">
        <v>14</v>
      </c>
      <c r="B13" s="17">
        <f>B4</f>
        <v>0.69696969696969702</v>
      </c>
      <c r="C13" s="17">
        <f>B5</f>
        <v>0.1</v>
      </c>
      <c r="D13" s="4">
        <f>B7</f>
        <v>9.0909090909090898E-2</v>
      </c>
      <c r="E13" s="17">
        <f>D4</f>
        <v>0.61194029850746268</v>
      </c>
      <c r="F13" s="17">
        <f>D5</f>
        <v>0.52631578947368418</v>
      </c>
      <c r="G13" s="4">
        <f>D7</f>
        <v>0.60606060606060608</v>
      </c>
      <c r="H13" s="17">
        <f>F4</f>
        <v>0.4375</v>
      </c>
      <c r="I13" s="17">
        <f>F5</f>
        <v>0.75</v>
      </c>
      <c r="J13" s="4">
        <f>F7</f>
        <v>0.33333333333333331</v>
      </c>
      <c r="K13" s="17">
        <f>H4</f>
        <v>0.47692307692307695</v>
      </c>
      <c r="L13" s="17">
        <f>H5</f>
        <v>0.5714285714285714</v>
      </c>
      <c r="M13" s="4">
        <f>H7</f>
        <v>0.32</v>
      </c>
      <c r="N13" s="17">
        <f>J4</f>
        <v>0.59375</v>
      </c>
      <c r="O13" s="17">
        <f>J5</f>
        <v>0.36363636363636365</v>
      </c>
      <c r="P13" s="4">
        <f>J7</f>
        <v>0.38095238095238099</v>
      </c>
      <c r="Q13" s="4">
        <f>L4</f>
        <v>0.56441717791411039</v>
      </c>
      <c r="R13" s="4">
        <f>L5</f>
        <v>0.47916666666666669</v>
      </c>
      <c r="S13" s="4">
        <f>L7</f>
        <v>0.39316239316239315</v>
      </c>
      <c r="T13" s="1"/>
      <c r="U13" s="1"/>
    </row>
    <row r="14" spans="1:21" x14ac:dyDescent="0.4">
      <c r="B14" s="2"/>
      <c r="C14" s="2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</row>
    <row r="15" spans="1:21" ht="18.75" customHeight="1" x14ac:dyDescent="0.4">
      <c r="B15" s="2"/>
      <c r="C15" s="2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</row>
    <row r="16" spans="1:21" x14ac:dyDescent="0.4">
      <c r="B16" s="2"/>
      <c r="C16" s="2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</row>
    <row r="17" spans="2:21" x14ac:dyDescent="0.4">
      <c r="B17" s="2"/>
      <c r="C17" s="2"/>
      <c r="S17" s="1"/>
      <c r="T17" s="1"/>
      <c r="U17" s="1"/>
    </row>
    <row r="18" spans="2:21" x14ac:dyDescent="0.4">
      <c r="C18" s="2"/>
      <c r="S18" s="1"/>
      <c r="T18" s="1"/>
      <c r="U18" s="1"/>
    </row>
    <row r="19" spans="2:21" x14ac:dyDescent="0.4">
      <c r="B19" s="2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</row>
    <row r="20" spans="2:21" x14ac:dyDescent="0.4"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</row>
  </sheetData>
  <mergeCells count="30">
    <mergeCell ref="L7:M7"/>
    <mergeCell ref="B6:C6"/>
    <mergeCell ref="D6:E6"/>
    <mergeCell ref="F6:G6"/>
    <mergeCell ref="H6:I6"/>
    <mergeCell ref="J6:K6"/>
    <mergeCell ref="L6:M6"/>
    <mergeCell ref="B7:C7"/>
    <mergeCell ref="D7:E7"/>
    <mergeCell ref="F7:G7"/>
    <mergeCell ref="H7:I7"/>
    <mergeCell ref="J7:K7"/>
    <mergeCell ref="L5:M5"/>
    <mergeCell ref="B4:C4"/>
    <mergeCell ref="D4:E4"/>
    <mergeCell ref="F4:G4"/>
    <mergeCell ref="H4:I4"/>
    <mergeCell ref="J4:K4"/>
    <mergeCell ref="L4:M4"/>
    <mergeCell ref="B5:C5"/>
    <mergeCell ref="D5:E5"/>
    <mergeCell ref="F5:G5"/>
    <mergeCell ref="H5:I5"/>
    <mergeCell ref="J5:K5"/>
    <mergeCell ref="L1:M1"/>
    <mergeCell ref="B1:C1"/>
    <mergeCell ref="D1:E1"/>
    <mergeCell ref="F1:G1"/>
    <mergeCell ref="H1:I1"/>
    <mergeCell ref="J1:K1"/>
  </mergeCells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54AD4-A38A-4953-9669-EB2CA5D6F2DF}">
  <dimension ref="A1:S13"/>
  <sheetViews>
    <sheetView workbookViewId="0">
      <selection activeCell="J20" sqref="J20"/>
    </sheetView>
  </sheetViews>
  <sheetFormatPr defaultRowHeight="18.75" x14ac:dyDescent="0.4"/>
  <cols>
    <col min="1" max="1" width="13.5" customWidth="1"/>
  </cols>
  <sheetData>
    <row r="1" spans="1:19" ht="19.5" thickBot="1" x14ac:dyDescent="0.45">
      <c r="B1" s="29" t="s">
        <v>1</v>
      </c>
      <c r="C1" s="30"/>
      <c r="D1" s="29" t="s">
        <v>2</v>
      </c>
      <c r="E1" s="30"/>
      <c r="F1" s="29" t="s">
        <v>3</v>
      </c>
      <c r="G1" s="30"/>
      <c r="H1" s="29" t="s">
        <v>4</v>
      </c>
      <c r="I1" s="30"/>
      <c r="J1" s="29" t="s">
        <v>5</v>
      </c>
      <c r="K1" s="30"/>
      <c r="L1" s="29" t="s">
        <v>0</v>
      </c>
      <c r="M1" s="30"/>
      <c r="N1" s="3"/>
      <c r="O1" s="14" t="s">
        <v>10</v>
      </c>
      <c r="P1" s="3"/>
      <c r="Q1" s="3"/>
      <c r="R1" s="3"/>
      <c r="S1" s="3"/>
    </row>
    <row r="2" spans="1:19" x14ac:dyDescent="0.4">
      <c r="B2" s="5">
        <v>2</v>
      </c>
      <c r="C2" s="6">
        <v>8</v>
      </c>
      <c r="D2" s="7">
        <v>24</v>
      </c>
      <c r="E2" s="8">
        <v>14</v>
      </c>
      <c r="F2" s="5">
        <v>1</v>
      </c>
      <c r="G2" s="6">
        <v>11</v>
      </c>
      <c r="H2" s="5">
        <v>9</v>
      </c>
      <c r="I2" s="6">
        <v>5</v>
      </c>
      <c r="J2" s="5">
        <v>13</v>
      </c>
      <c r="K2" s="6">
        <v>9</v>
      </c>
      <c r="L2" s="7">
        <f>B2+D2+F2+H2+J2</f>
        <v>49</v>
      </c>
      <c r="M2" s="8">
        <f>C2+E2+G2+I2+K2</f>
        <v>47</v>
      </c>
      <c r="N2" s="14">
        <f>L2+M2</f>
        <v>96</v>
      </c>
      <c r="O2" s="14">
        <v>96</v>
      </c>
    </row>
    <row r="3" spans="1:19" ht="19.5" thickBot="1" x14ac:dyDescent="0.45">
      <c r="B3" s="9">
        <v>11</v>
      </c>
      <c r="C3" s="10">
        <v>45</v>
      </c>
      <c r="D3" s="13">
        <v>15</v>
      </c>
      <c r="E3" s="12">
        <v>14</v>
      </c>
      <c r="F3" s="13">
        <v>4</v>
      </c>
      <c r="G3" s="12">
        <v>48</v>
      </c>
      <c r="H3" s="13">
        <v>15</v>
      </c>
      <c r="I3" s="12">
        <v>36</v>
      </c>
      <c r="J3" s="13">
        <v>17</v>
      </c>
      <c r="K3" s="12">
        <v>25</v>
      </c>
      <c r="L3" s="9">
        <f>B3+D3+F3+H3+J3</f>
        <v>62</v>
      </c>
      <c r="M3" s="12">
        <f>C3+E3+G3+I3+K3</f>
        <v>168</v>
      </c>
      <c r="N3" s="15">
        <f>L3+M3</f>
        <v>230</v>
      </c>
      <c r="O3" s="15">
        <v>230</v>
      </c>
      <c r="P3" s="1"/>
      <c r="Q3" s="1"/>
      <c r="R3" s="1"/>
      <c r="S3" s="1"/>
    </row>
    <row r="4" spans="1:19" x14ac:dyDescent="0.4">
      <c r="A4" t="s">
        <v>6</v>
      </c>
      <c r="B4" s="31">
        <f>(B2+C3)/(B2+C2+B3+C3)</f>
        <v>0.71212121212121215</v>
      </c>
      <c r="C4" s="31"/>
      <c r="D4" s="31">
        <f t="shared" ref="D4" si="0">(D2+E3)/(D2+E2+D3+E3)</f>
        <v>0.56716417910447758</v>
      </c>
      <c r="E4" s="31"/>
      <c r="F4" s="31">
        <f t="shared" ref="F4" si="1">(F2+G3)/(F2+G2+F3+G3)</f>
        <v>0.765625</v>
      </c>
      <c r="G4" s="31"/>
      <c r="H4" s="31">
        <f t="shared" ref="H4" si="2">(H2+I3)/(H2+I2+H3+I3)</f>
        <v>0.69230769230769229</v>
      </c>
      <c r="I4" s="31"/>
      <c r="J4" s="31">
        <f t="shared" ref="J4" si="3">(J2+K3)/(J2+K2+J3+K3)</f>
        <v>0.59375</v>
      </c>
      <c r="K4" s="31"/>
      <c r="L4" s="32">
        <f>(L2+M3)/(L2+M2+L3+M3)</f>
        <v>0.66564417177914115</v>
      </c>
      <c r="M4" s="32"/>
      <c r="N4" s="1"/>
      <c r="O4" s="1"/>
      <c r="P4" s="1"/>
      <c r="Q4" s="1"/>
      <c r="R4" s="1"/>
      <c r="S4" s="1"/>
    </row>
    <row r="5" spans="1:19" x14ac:dyDescent="0.4">
      <c r="A5" t="s">
        <v>7</v>
      </c>
      <c r="B5" s="32">
        <f>B2/(C2+B2)</f>
        <v>0.2</v>
      </c>
      <c r="C5" s="32"/>
      <c r="D5" s="32">
        <f t="shared" ref="D5" si="4">D2/(E2+D2)</f>
        <v>0.63157894736842102</v>
      </c>
      <c r="E5" s="32"/>
      <c r="F5" s="32">
        <f t="shared" ref="F5" si="5">F2/(G2+F2)</f>
        <v>8.3333333333333329E-2</v>
      </c>
      <c r="G5" s="32"/>
      <c r="H5" s="32">
        <f t="shared" ref="H5" si="6">H2/(I2+H2)</f>
        <v>0.6428571428571429</v>
      </c>
      <c r="I5" s="32"/>
      <c r="J5" s="32">
        <f t="shared" ref="J5" si="7">J2/(K2+J2)</f>
        <v>0.59090909090909094</v>
      </c>
      <c r="K5" s="32"/>
      <c r="L5" s="32">
        <f t="shared" ref="L5" si="8">L2/(M2+L2)</f>
        <v>0.51041666666666663</v>
      </c>
      <c r="M5" s="32"/>
      <c r="N5" s="1"/>
      <c r="O5" s="1"/>
      <c r="P5" s="1"/>
      <c r="Q5" s="1"/>
      <c r="R5" s="1"/>
      <c r="S5" s="1"/>
    </row>
    <row r="6" spans="1:19" x14ac:dyDescent="0.4">
      <c r="A6" t="s">
        <v>9</v>
      </c>
      <c r="B6" s="32">
        <f>B2/(B2+B3)</f>
        <v>0.15384615384615385</v>
      </c>
      <c r="C6" s="32"/>
      <c r="D6" s="32">
        <f t="shared" ref="D6" si="9">D2/(D2+D3)</f>
        <v>0.61538461538461542</v>
      </c>
      <c r="E6" s="32"/>
      <c r="F6" s="32">
        <f t="shared" ref="F6" si="10">F2/(F2+F3)</f>
        <v>0.2</v>
      </c>
      <c r="G6" s="32"/>
      <c r="H6" s="32">
        <f t="shared" ref="H6" si="11">H2/(H2+H3)</f>
        <v>0.375</v>
      </c>
      <c r="I6" s="32"/>
      <c r="J6" s="32">
        <f t="shared" ref="J6" si="12">J2/(J2+J3)</f>
        <v>0.43333333333333335</v>
      </c>
      <c r="K6" s="32"/>
      <c r="L6" s="32">
        <f t="shared" ref="L6" si="13">L2/(L2+L3)</f>
        <v>0.44144144144144143</v>
      </c>
      <c r="M6" s="32"/>
      <c r="N6" s="1"/>
      <c r="O6" s="1"/>
      <c r="P6" s="1"/>
      <c r="Q6" s="1"/>
      <c r="R6" s="1"/>
      <c r="S6" s="1"/>
    </row>
    <row r="7" spans="1:19" x14ac:dyDescent="0.4">
      <c r="A7" t="s">
        <v>8</v>
      </c>
      <c r="B7" s="33">
        <f xml:space="preserve"> (2*B5*B6)/(B5+B6)</f>
        <v>0.17391304347826086</v>
      </c>
      <c r="C7" s="33"/>
      <c r="D7" s="33">
        <f t="shared" ref="D7" si="14" xml:space="preserve"> (2*D5*D6)/(D5+D6)</f>
        <v>0.62337662337662336</v>
      </c>
      <c r="E7" s="33"/>
      <c r="F7" s="33">
        <f t="shared" ref="F7" si="15" xml:space="preserve"> (2*F5*F6)/(F5+F6)</f>
        <v>0.11764705882352941</v>
      </c>
      <c r="G7" s="33"/>
      <c r="H7" s="33">
        <f t="shared" ref="H7" si="16" xml:space="preserve"> (2*H5*H6)/(H5+H6)</f>
        <v>0.47368421052631587</v>
      </c>
      <c r="I7" s="33"/>
      <c r="J7" s="33">
        <f t="shared" ref="J7" si="17" xml:space="preserve"> (2*J5*J6)/(J5+J6)</f>
        <v>0.5</v>
      </c>
      <c r="K7" s="33"/>
      <c r="L7" s="33">
        <f t="shared" ref="L7" si="18" xml:space="preserve"> (2*L5*L6)/(L5+L6)</f>
        <v>0.47342995169082119</v>
      </c>
      <c r="M7" s="33"/>
      <c r="N7" s="1"/>
      <c r="O7" s="1"/>
      <c r="P7" s="1"/>
      <c r="Q7" s="1"/>
      <c r="R7" s="1"/>
      <c r="S7" s="1"/>
    </row>
    <row r="8" spans="1:19" x14ac:dyDescent="0.4"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</row>
    <row r="9" spans="1:19" x14ac:dyDescent="0.4">
      <c r="D9" s="1"/>
      <c r="E9" s="1"/>
      <c r="F9" s="1"/>
      <c r="G9" s="1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</row>
    <row r="10" spans="1:19" x14ac:dyDescent="0.4"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</row>
    <row r="11" spans="1:19" x14ac:dyDescent="0.4">
      <c r="A11" t="s">
        <v>15</v>
      </c>
      <c r="B11" s="2"/>
      <c r="C11" s="2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</row>
    <row r="12" spans="1:19" x14ac:dyDescent="0.4">
      <c r="B12" s="16" t="s">
        <v>11</v>
      </c>
      <c r="C12" s="16" t="s">
        <v>12</v>
      </c>
      <c r="D12" s="4" t="s">
        <v>13</v>
      </c>
      <c r="E12" s="16" t="s">
        <v>11</v>
      </c>
      <c r="F12" s="16" t="s">
        <v>12</v>
      </c>
      <c r="G12" s="4" t="s">
        <v>13</v>
      </c>
      <c r="H12" s="16" t="s">
        <v>11</v>
      </c>
      <c r="I12" s="16" t="s">
        <v>12</v>
      </c>
      <c r="J12" s="4" t="s">
        <v>13</v>
      </c>
      <c r="K12" s="16" t="s">
        <v>11</v>
      </c>
      <c r="L12" s="16" t="s">
        <v>12</v>
      </c>
      <c r="M12" s="4" t="s">
        <v>13</v>
      </c>
      <c r="N12" s="16" t="s">
        <v>11</v>
      </c>
      <c r="O12" s="16" t="s">
        <v>12</v>
      </c>
      <c r="P12" s="4" t="s">
        <v>13</v>
      </c>
      <c r="Q12" s="16" t="s">
        <v>11</v>
      </c>
      <c r="R12" s="16" t="s">
        <v>12</v>
      </c>
      <c r="S12" s="4" t="s">
        <v>13</v>
      </c>
    </row>
    <row r="13" spans="1:19" x14ac:dyDescent="0.4">
      <c r="A13" t="s">
        <v>16</v>
      </c>
      <c r="B13" s="17">
        <f>B4</f>
        <v>0.71212121212121215</v>
      </c>
      <c r="C13" s="17">
        <f>B5</f>
        <v>0.2</v>
      </c>
      <c r="D13" s="4">
        <f>B7</f>
        <v>0.17391304347826086</v>
      </c>
      <c r="E13" s="17">
        <f>D4</f>
        <v>0.56716417910447758</v>
      </c>
      <c r="F13" s="17">
        <f>D5</f>
        <v>0.63157894736842102</v>
      </c>
      <c r="G13" s="4">
        <f>D7</f>
        <v>0.62337662337662336</v>
      </c>
      <c r="H13" s="17">
        <f>F4</f>
        <v>0.765625</v>
      </c>
      <c r="I13" s="17">
        <f>F5</f>
        <v>8.3333333333333329E-2</v>
      </c>
      <c r="J13" s="4">
        <f>F7</f>
        <v>0.11764705882352941</v>
      </c>
      <c r="K13" s="17">
        <f>H4</f>
        <v>0.69230769230769229</v>
      </c>
      <c r="L13" s="17">
        <f>H5</f>
        <v>0.6428571428571429</v>
      </c>
      <c r="M13" s="4">
        <f>H7</f>
        <v>0.47368421052631587</v>
      </c>
      <c r="N13" s="17">
        <f>J4</f>
        <v>0.59375</v>
      </c>
      <c r="O13" s="17">
        <f>J5</f>
        <v>0.59090909090909094</v>
      </c>
      <c r="P13" s="4">
        <f>J7</f>
        <v>0.5</v>
      </c>
      <c r="Q13" s="4">
        <f>L4</f>
        <v>0.66564417177914115</v>
      </c>
      <c r="R13" s="4">
        <f>L5</f>
        <v>0.51041666666666663</v>
      </c>
      <c r="S13" s="4">
        <f>L7</f>
        <v>0.47342995169082119</v>
      </c>
    </row>
  </sheetData>
  <mergeCells count="30">
    <mergeCell ref="L7:M7"/>
    <mergeCell ref="B6:C6"/>
    <mergeCell ref="D6:E6"/>
    <mergeCell ref="F6:G6"/>
    <mergeCell ref="H6:I6"/>
    <mergeCell ref="J6:K6"/>
    <mergeCell ref="L6:M6"/>
    <mergeCell ref="B7:C7"/>
    <mergeCell ref="D7:E7"/>
    <mergeCell ref="F7:G7"/>
    <mergeCell ref="H7:I7"/>
    <mergeCell ref="J7:K7"/>
    <mergeCell ref="L5:M5"/>
    <mergeCell ref="B4:C4"/>
    <mergeCell ref="D4:E4"/>
    <mergeCell ref="F4:G4"/>
    <mergeCell ref="H4:I4"/>
    <mergeCell ref="J4:K4"/>
    <mergeCell ref="L4:M4"/>
    <mergeCell ref="B5:C5"/>
    <mergeCell ref="D5:E5"/>
    <mergeCell ref="F5:G5"/>
    <mergeCell ref="H5:I5"/>
    <mergeCell ref="J5:K5"/>
    <mergeCell ref="L1:M1"/>
    <mergeCell ref="B1:C1"/>
    <mergeCell ref="D1:E1"/>
    <mergeCell ref="F1:G1"/>
    <mergeCell ref="H1:I1"/>
    <mergeCell ref="J1:K1"/>
  </mergeCells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11EB8-ABF0-42C2-965C-DE79DCCAC847}">
  <dimension ref="A1:S13"/>
  <sheetViews>
    <sheetView workbookViewId="0">
      <selection activeCell="S13" sqref="S13"/>
    </sheetView>
  </sheetViews>
  <sheetFormatPr defaultRowHeight="18.75" x14ac:dyDescent="0.4"/>
  <cols>
    <col min="1" max="1" width="16.75" customWidth="1"/>
  </cols>
  <sheetData>
    <row r="1" spans="1:19" ht="19.5" thickBot="1" x14ac:dyDescent="0.45">
      <c r="B1" s="29" t="s">
        <v>1</v>
      </c>
      <c r="C1" s="30"/>
      <c r="D1" s="29" t="s">
        <v>2</v>
      </c>
      <c r="E1" s="30"/>
      <c r="F1" s="29" t="s">
        <v>3</v>
      </c>
      <c r="G1" s="30"/>
      <c r="H1" s="29" t="s">
        <v>4</v>
      </c>
      <c r="I1" s="30"/>
      <c r="J1" s="29" t="s">
        <v>5</v>
      </c>
      <c r="K1" s="30"/>
      <c r="L1" s="29" t="s">
        <v>0</v>
      </c>
      <c r="M1" s="30"/>
      <c r="N1" s="3"/>
      <c r="O1" s="14" t="s">
        <v>10</v>
      </c>
      <c r="P1" s="3"/>
      <c r="Q1" s="3"/>
      <c r="R1" s="3"/>
      <c r="S1" s="3"/>
    </row>
    <row r="2" spans="1:19" x14ac:dyDescent="0.4">
      <c r="B2" s="5">
        <v>2</v>
      </c>
      <c r="C2" s="6">
        <v>8</v>
      </c>
      <c r="D2" s="7">
        <v>27</v>
      </c>
      <c r="E2" s="8">
        <v>11</v>
      </c>
      <c r="F2" s="5">
        <v>1</v>
      </c>
      <c r="G2" s="6">
        <v>11</v>
      </c>
      <c r="H2" s="5">
        <v>7</v>
      </c>
      <c r="I2" s="6">
        <v>7</v>
      </c>
      <c r="J2" s="5">
        <v>13</v>
      </c>
      <c r="K2" s="6">
        <v>9</v>
      </c>
      <c r="L2" s="7">
        <f>B2+D2+F2+H2+J2</f>
        <v>50</v>
      </c>
      <c r="M2" s="8">
        <f>C2+E2+G2+I2+K2</f>
        <v>46</v>
      </c>
      <c r="N2" s="14">
        <f>L2+M2</f>
        <v>96</v>
      </c>
      <c r="O2" s="14">
        <v>96</v>
      </c>
    </row>
    <row r="3" spans="1:19" ht="19.5" thickBot="1" x14ac:dyDescent="0.45">
      <c r="B3" s="9">
        <v>4</v>
      </c>
      <c r="C3" s="10">
        <v>52</v>
      </c>
      <c r="D3" s="13">
        <v>15</v>
      </c>
      <c r="E3" s="12">
        <v>14</v>
      </c>
      <c r="F3" s="13">
        <v>4</v>
      </c>
      <c r="G3" s="12">
        <v>48</v>
      </c>
      <c r="H3" s="13">
        <v>2</v>
      </c>
      <c r="I3" s="12">
        <v>49</v>
      </c>
      <c r="J3" s="13">
        <v>16</v>
      </c>
      <c r="K3" s="12">
        <v>26</v>
      </c>
      <c r="L3" s="9">
        <f>B3+D3+F3+H3+J3</f>
        <v>41</v>
      </c>
      <c r="M3" s="12">
        <f>C3+E3+G3+I3+K3</f>
        <v>189</v>
      </c>
      <c r="N3" s="15">
        <f>L3+M3</f>
        <v>230</v>
      </c>
      <c r="O3" s="15">
        <v>230</v>
      </c>
      <c r="P3" s="1"/>
      <c r="Q3" s="1"/>
      <c r="R3" s="1"/>
      <c r="S3" s="1"/>
    </row>
    <row r="4" spans="1:19" x14ac:dyDescent="0.4">
      <c r="A4" t="s">
        <v>6</v>
      </c>
      <c r="B4" s="31">
        <f>(B2+C3)/(B2+C2+B3+C3)</f>
        <v>0.81818181818181823</v>
      </c>
      <c r="C4" s="31"/>
      <c r="D4" s="31">
        <f t="shared" ref="D4" si="0">(D2+E3)/(D2+E2+D3+E3)</f>
        <v>0.61194029850746268</v>
      </c>
      <c r="E4" s="31"/>
      <c r="F4" s="31">
        <f t="shared" ref="F4" si="1">(F2+G3)/(F2+G2+F3+G3)</f>
        <v>0.765625</v>
      </c>
      <c r="G4" s="31"/>
      <c r="H4" s="31">
        <f t="shared" ref="H4" si="2">(H2+I3)/(H2+I2+H3+I3)</f>
        <v>0.86153846153846159</v>
      </c>
      <c r="I4" s="31"/>
      <c r="J4" s="31">
        <f t="shared" ref="J4" si="3">(J2+K3)/(J2+K2+J3+K3)</f>
        <v>0.609375</v>
      </c>
      <c r="K4" s="31"/>
      <c r="L4" s="32">
        <f>(L2+M3)/(L2+M2+L3+M3)</f>
        <v>0.73312883435582821</v>
      </c>
      <c r="M4" s="32"/>
      <c r="N4" s="1"/>
      <c r="O4" s="1"/>
      <c r="P4" s="1"/>
      <c r="Q4" s="1"/>
      <c r="R4" s="1"/>
      <c r="S4" s="1"/>
    </row>
    <row r="5" spans="1:19" x14ac:dyDescent="0.4">
      <c r="A5" t="s">
        <v>7</v>
      </c>
      <c r="B5" s="32">
        <f>B2/(C2+B2)</f>
        <v>0.2</v>
      </c>
      <c r="C5" s="32"/>
      <c r="D5" s="32">
        <f t="shared" ref="D5" si="4">D2/(E2+D2)</f>
        <v>0.71052631578947367</v>
      </c>
      <c r="E5" s="32"/>
      <c r="F5" s="32">
        <f t="shared" ref="F5" si="5">F2/(G2+F2)</f>
        <v>8.3333333333333329E-2</v>
      </c>
      <c r="G5" s="32"/>
      <c r="H5" s="32">
        <f t="shared" ref="H5" si="6">H2/(I2+H2)</f>
        <v>0.5</v>
      </c>
      <c r="I5" s="32"/>
      <c r="J5" s="32">
        <f t="shared" ref="J5" si="7">J2/(K2+J2)</f>
        <v>0.59090909090909094</v>
      </c>
      <c r="K5" s="32"/>
      <c r="L5" s="32">
        <f t="shared" ref="L5" si="8">L2/(M2+L2)</f>
        <v>0.52083333333333337</v>
      </c>
      <c r="M5" s="32"/>
      <c r="N5" s="1"/>
      <c r="O5" s="1"/>
      <c r="P5" s="1"/>
      <c r="Q5" s="1"/>
      <c r="R5" s="1"/>
      <c r="S5" s="1"/>
    </row>
    <row r="6" spans="1:19" x14ac:dyDescent="0.4">
      <c r="A6" t="s">
        <v>9</v>
      </c>
      <c r="B6" s="32">
        <f>B2/(B2+B3)</f>
        <v>0.33333333333333331</v>
      </c>
      <c r="C6" s="32"/>
      <c r="D6" s="32">
        <f t="shared" ref="D6" si="9">D2/(D2+D3)</f>
        <v>0.6428571428571429</v>
      </c>
      <c r="E6" s="32"/>
      <c r="F6" s="32">
        <f t="shared" ref="F6" si="10">F2/(F2+F3)</f>
        <v>0.2</v>
      </c>
      <c r="G6" s="32"/>
      <c r="H6" s="32">
        <f t="shared" ref="H6" si="11">H2/(H2+H3)</f>
        <v>0.77777777777777779</v>
      </c>
      <c r="I6" s="32"/>
      <c r="J6" s="32">
        <f t="shared" ref="J6" si="12">J2/(J2+J3)</f>
        <v>0.44827586206896552</v>
      </c>
      <c r="K6" s="32"/>
      <c r="L6" s="32">
        <f t="shared" ref="L6" si="13">L2/(L2+L3)</f>
        <v>0.5494505494505495</v>
      </c>
      <c r="M6" s="32"/>
      <c r="N6" s="1"/>
      <c r="O6" s="1"/>
      <c r="P6" s="1"/>
      <c r="Q6" s="1"/>
      <c r="R6" s="1"/>
      <c r="S6" s="1"/>
    </row>
    <row r="7" spans="1:19" x14ac:dyDescent="0.4">
      <c r="A7" t="s">
        <v>8</v>
      </c>
      <c r="B7" s="33">
        <f xml:space="preserve"> (2*B5*B6)/(B5+B6)</f>
        <v>0.25</v>
      </c>
      <c r="C7" s="33"/>
      <c r="D7" s="33">
        <f t="shared" ref="D7" si="14" xml:space="preserve"> (2*D5*D6)/(D5+D6)</f>
        <v>0.67499999999999993</v>
      </c>
      <c r="E7" s="33"/>
      <c r="F7" s="33">
        <f t="shared" ref="F7" si="15" xml:space="preserve"> (2*F5*F6)/(F5+F6)</f>
        <v>0.11764705882352941</v>
      </c>
      <c r="G7" s="33"/>
      <c r="H7" s="33">
        <f t="shared" ref="H7" si="16" xml:space="preserve"> (2*H5*H6)/(H5+H6)</f>
        <v>0.60869565217391308</v>
      </c>
      <c r="I7" s="33"/>
      <c r="J7" s="33">
        <f t="shared" ref="J7" si="17" xml:space="preserve"> (2*J5*J6)/(J5+J6)</f>
        <v>0.50980392156862742</v>
      </c>
      <c r="K7" s="33"/>
      <c r="L7" s="33">
        <f t="shared" ref="L7" si="18" xml:space="preserve"> (2*L5*L6)/(L5+L6)</f>
        <v>0.53475935828877019</v>
      </c>
      <c r="M7" s="33"/>
      <c r="N7" s="1"/>
      <c r="O7" s="1"/>
      <c r="P7" s="1"/>
      <c r="Q7" s="1"/>
      <c r="R7" s="1"/>
      <c r="S7" s="1"/>
    </row>
    <row r="8" spans="1:19" x14ac:dyDescent="0.4"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</row>
    <row r="9" spans="1:19" x14ac:dyDescent="0.4">
      <c r="D9" s="1"/>
      <c r="E9" s="1"/>
      <c r="F9" s="1"/>
      <c r="G9" s="1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</row>
    <row r="10" spans="1:19" x14ac:dyDescent="0.4"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</row>
    <row r="11" spans="1:19" x14ac:dyDescent="0.4">
      <c r="A11" t="s">
        <v>15</v>
      </c>
      <c r="B11" s="2"/>
      <c r="C11" s="2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</row>
    <row r="12" spans="1:19" x14ac:dyDescent="0.4">
      <c r="B12" s="16" t="s">
        <v>11</v>
      </c>
      <c r="C12" s="16" t="s">
        <v>12</v>
      </c>
      <c r="D12" s="4" t="s">
        <v>13</v>
      </c>
      <c r="E12" s="16" t="s">
        <v>11</v>
      </c>
      <c r="F12" s="16" t="s">
        <v>12</v>
      </c>
      <c r="G12" s="4" t="s">
        <v>13</v>
      </c>
      <c r="H12" s="16" t="s">
        <v>11</v>
      </c>
      <c r="I12" s="16" t="s">
        <v>12</v>
      </c>
      <c r="J12" s="4" t="s">
        <v>13</v>
      </c>
      <c r="K12" s="16" t="s">
        <v>11</v>
      </c>
      <c r="L12" s="16" t="s">
        <v>12</v>
      </c>
      <c r="M12" s="4" t="s">
        <v>13</v>
      </c>
      <c r="N12" s="16" t="s">
        <v>11</v>
      </c>
      <c r="O12" s="16" t="s">
        <v>12</v>
      </c>
      <c r="P12" s="4" t="s">
        <v>13</v>
      </c>
      <c r="Q12" s="16" t="s">
        <v>11</v>
      </c>
      <c r="R12" s="16" t="s">
        <v>12</v>
      </c>
      <c r="S12" s="4" t="s">
        <v>13</v>
      </c>
    </row>
    <row r="13" spans="1:19" x14ac:dyDescent="0.4">
      <c r="A13" t="s">
        <v>17</v>
      </c>
      <c r="B13" s="17">
        <f>B4</f>
        <v>0.81818181818181823</v>
      </c>
      <c r="C13" s="17">
        <f>B5</f>
        <v>0.2</v>
      </c>
      <c r="D13" s="4">
        <f>B7</f>
        <v>0.25</v>
      </c>
      <c r="E13" s="17">
        <f>D4</f>
        <v>0.61194029850746268</v>
      </c>
      <c r="F13" s="17">
        <f>D5</f>
        <v>0.71052631578947367</v>
      </c>
      <c r="G13" s="4">
        <f>D7</f>
        <v>0.67499999999999993</v>
      </c>
      <c r="H13" s="17">
        <f>F4</f>
        <v>0.765625</v>
      </c>
      <c r="I13" s="17">
        <f>F5</f>
        <v>8.3333333333333329E-2</v>
      </c>
      <c r="J13" s="4">
        <f>F7</f>
        <v>0.11764705882352941</v>
      </c>
      <c r="K13" s="17">
        <f>H4</f>
        <v>0.86153846153846159</v>
      </c>
      <c r="L13" s="17">
        <f>H5</f>
        <v>0.5</v>
      </c>
      <c r="M13" s="4">
        <f>H7</f>
        <v>0.60869565217391308</v>
      </c>
      <c r="N13" s="17">
        <f>J4</f>
        <v>0.609375</v>
      </c>
      <c r="O13" s="17">
        <f>J5</f>
        <v>0.59090909090909094</v>
      </c>
      <c r="P13" s="4">
        <f>J7</f>
        <v>0.50980392156862742</v>
      </c>
      <c r="Q13" s="4">
        <f>L4</f>
        <v>0.73312883435582821</v>
      </c>
      <c r="R13" s="4">
        <f>L5</f>
        <v>0.52083333333333337</v>
      </c>
      <c r="S13" s="4">
        <f>L7</f>
        <v>0.53475935828877019</v>
      </c>
    </row>
  </sheetData>
  <mergeCells count="30">
    <mergeCell ref="L7:M7"/>
    <mergeCell ref="B6:C6"/>
    <mergeCell ref="D6:E6"/>
    <mergeCell ref="F6:G6"/>
    <mergeCell ref="H6:I6"/>
    <mergeCell ref="J6:K6"/>
    <mergeCell ref="L6:M6"/>
    <mergeCell ref="B7:C7"/>
    <mergeCell ref="D7:E7"/>
    <mergeCell ref="F7:G7"/>
    <mergeCell ref="H7:I7"/>
    <mergeCell ref="J7:K7"/>
    <mergeCell ref="L5:M5"/>
    <mergeCell ref="B4:C4"/>
    <mergeCell ref="D4:E4"/>
    <mergeCell ref="F4:G4"/>
    <mergeCell ref="H4:I4"/>
    <mergeCell ref="J4:K4"/>
    <mergeCell ref="L4:M4"/>
    <mergeCell ref="B5:C5"/>
    <mergeCell ref="D5:E5"/>
    <mergeCell ref="F5:G5"/>
    <mergeCell ref="H5:I5"/>
    <mergeCell ref="J5:K5"/>
    <mergeCell ref="L1:M1"/>
    <mergeCell ref="B1:C1"/>
    <mergeCell ref="D1:E1"/>
    <mergeCell ref="F1:G1"/>
    <mergeCell ref="H1:I1"/>
    <mergeCell ref="J1:K1"/>
  </mergeCells>
  <phoneticPr fontId="1"/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0090A-78A8-4725-BBD4-21DD3C794553}">
  <dimension ref="A1:S13"/>
  <sheetViews>
    <sheetView workbookViewId="0">
      <selection activeCell="S13" sqref="S13"/>
    </sheetView>
  </sheetViews>
  <sheetFormatPr defaultRowHeight="18.75" x14ac:dyDescent="0.4"/>
  <cols>
    <col min="1" max="1" width="16.75" customWidth="1"/>
  </cols>
  <sheetData>
    <row r="1" spans="1:19" ht="19.5" thickBot="1" x14ac:dyDescent="0.45">
      <c r="B1" s="29" t="s">
        <v>1</v>
      </c>
      <c r="C1" s="30"/>
      <c r="D1" s="29" t="s">
        <v>2</v>
      </c>
      <c r="E1" s="30"/>
      <c r="F1" s="29" t="s">
        <v>3</v>
      </c>
      <c r="G1" s="30"/>
      <c r="H1" s="29" t="s">
        <v>4</v>
      </c>
      <c r="I1" s="30"/>
      <c r="J1" s="29" t="s">
        <v>5</v>
      </c>
      <c r="K1" s="30"/>
      <c r="L1" s="29" t="s">
        <v>0</v>
      </c>
      <c r="M1" s="30"/>
      <c r="N1" s="3"/>
      <c r="O1" s="14" t="s">
        <v>10</v>
      </c>
      <c r="P1" s="3"/>
      <c r="Q1" s="3"/>
      <c r="R1" s="3"/>
      <c r="S1" s="3"/>
    </row>
    <row r="2" spans="1:19" x14ac:dyDescent="0.4">
      <c r="B2" s="5">
        <v>2</v>
      </c>
      <c r="C2" s="6">
        <v>8</v>
      </c>
      <c r="D2" s="7">
        <v>29</v>
      </c>
      <c r="E2" s="8">
        <v>9</v>
      </c>
      <c r="F2" s="5">
        <v>5</v>
      </c>
      <c r="G2" s="6">
        <v>7</v>
      </c>
      <c r="H2" s="5">
        <v>9</v>
      </c>
      <c r="I2" s="6">
        <v>5</v>
      </c>
      <c r="J2" s="5">
        <v>11</v>
      </c>
      <c r="K2" s="6">
        <v>11</v>
      </c>
      <c r="L2" s="7">
        <f>B2+D2+F2+H2+J2</f>
        <v>56</v>
      </c>
      <c r="M2" s="8">
        <f>C2+E2+G2+I2+K2</f>
        <v>40</v>
      </c>
      <c r="N2" s="14">
        <f>L2+M2</f>
        <v>96</v>
      </c>
      <c r="O2" s="14">
        <v>96</v>
      </c>
    </row>
    <row r="3" spans="1:19" ht="19.5" thickBot="1" x14ac:dyDescent="0.45">
      <c r="B3" s="9">
        <v>7</v>
      </c>
      <c r="C3" s="10">
        <v>49</v>
      </c>
      <c r="D3" s="13">
        <v>12</v>
      </c>
      <c r="E3" s="12">
        <v>17</v>
      </c>
      <c r="F3" s="13">
        <v>12</v>
      </c>
      <c r="G3" s="12">
        <v>40</v>
      </c>
      <c r="H3" s="13">
        <v>10</v>
      </c>
      <c r="I3" s="12">
        <v>41</v>
      </c>
      <c r="J3" s="13">
        <v>12</v>
      </c>
      <c r="K3" s="12">
        <v>30</v>
      </c>
      <c r="L3" s="9">
        <f>B3+D3+F3+H3+J3</f>
        <v>53</v>
      </c>
      <c r="M3" s="12">
        <f>C3+E3+G3+I3+K3</f>
        <v>177</v>
      </c>
      <c r="N3" s="15">
        <f>L3+M3</f>
        <v>230</v>
      </c>
      <c r="O3" s="15">
        <v>230</v>
      </c>
      <c r="P3" s="1"/>
      <c r="Q3" s="1"/>
      <c r="R3" s="1"/>
      <c r="S3" s="1"/>
    </row>
    <row r="4" spans="1:19" x14ac:dyDescent="0.4">
      <c r="A4" t="s">
        <v>6</v>
      </c>
      <c r="B4" s="31">
        <f>(B2+C3)/(B2+C2+B3+C3)</f>
        <v>0.77272727272727271</v>
      </c>
      <c r="C4" s="31"/>
      <c r="D4" s="31">
        <f t="shared" ref="D4" si="0">(D2+E3)/(D2+E2+D3+E3)</f>
        <v>0.68656716417910446</v>
      </c>
      <c r="E4" s="31"/>
      <c r="F4" s="31">
        <f t="shared" ref="F4" si="1">(F2+G3)/(F2+G2+F3+G3)</f>
        <v>0.703125</v>
      </c>
      <c r="G4" s="31"/>
      <c r="H4" s="31">
        <f t="shared" ref="H4" si="2">(H2+I3)/(H2+I2+H3+I3)</f>
        <v>0.76923076923076927</v>
      </c>
      <c r="I4" s="31"/>
      <c r="J4" s="31">
        <f t="shared" ref="J4" si="3">(J2+K3)/(J2+K2+J3+K3)</f>
        <v>0.640625</v>
      </c>
      <c r="K4" s="31"/>
      <c r="L4" s="32">
        <f>(L2+M3)/(L2+M2+L3+M3)</f>
        <v>0.71472392638036808</v>
      </c>
      <c r="M4" s="32"/>
      <c r="N4" s="1"/>
      <c r="O4" s="1"/>
      <c r="P4" s="1"/>
      <c r="Q4" s="1"/>
      <c r="R4" s="1"/>
      <c r="S4" s="1"/>
    </row>
    <row r="5" spans="1:19" x14ac:dyDescent="0.4">
      <c r="A5" t="s">
        <v>7</v>
      </c>
      <c r="B5" s="32">
        <f>B2/(C2+B2)</f>
        <v>0.2</v>
      </c>
      <c r="C5" s="32"/>
      <c r="D5" s="32">
        <f t="shared" ref="D5" si="4">D2/(E2+D2)</f>
        <v>0.76315789473684215</v>
      </c>
      <c r="E5" s="32"/>
      <c r="F5" s="32">
        <f t="shared" ref="F5" si="5">F2/(G2+F2)</f>
        <v>0.41666666666666669</v>
      </c>
      <c r="G5" s="32"/>
      <c r="H5" s="32">
        <f t="shared" ref="H5" si="6">H2/(I2+H2)</f>
        <v>0.6428571428571429</v>
      </c>
      <c r="I5" s="32"/>
      <c r="J5" s="32">
        <f t="shared" ref="J5" si="7">J2/(K2+J2)</f>
        <v>0.5</v>
      </c>
      <c r="K5" s="32"/>
      <c r="L5" s="32">
        <f t="shared" ref="L5" si="8">L2/(M2+L2)</f>
        <v>0.58333333333333337</v>
      </c>
      <c r="M5" s="32"/>
      <c r="N5" s="1"/>
      <c r="O5" s="1"/>
      <c r="P5" s="1"/>
      <c r="Q5" s="1"/>
      <c r="R5" s="1"/>
      <c r="S5" s="1"/>
    </row>
    <row r="6" spans="1:19" x14ac:dyDescent="0.4">
      <c r="A6" t="s">
        <v>9</v>
      </c>
      <c r="B6" s="32">
        <f>B2/(B2+B3)</f>
        <v>0.22222222222222221</v>
      </c>
      <c r="C6" s="32"/>
      <c r="D6" s="32">
        <f t="shared" ref="D6" si="9">D2/(D2+D3)</f>
        <v>0.70731707317073167</v>
      </c>
      <c r="E6" s="32"/>
      <c r="F6" s="32">
        <f t="shared" ref="F6" si="10">F2/(F2+F3)</f>
        <v>0.29411764705882354</v>
      </c>
      <c r="G6" s="32"/>
      <c r="H6" s="32">
        <f t="shared" ref="H6" si="11">H2/(H2+H3)</f>
        <v>0.47368421052631576</v>
      </c>
      <c r="I6" s="32"/>
      <c r="J6" s="32">
        <f t="shared" ref="J6" si="12">J2/(J2+J3)</f>
        <v>0.47826086956521741</v>
      </c>
      <c r="K6" s="32"/>
      <c r="L6" s="32">
        <f t="shared" ref="L6" si="13">L2/(L2+L3)</f>
        <v>0.51376146788990829</v>
      </c>
      <c r="M6" s="32"/>
      <c r="N6" s="1"/>
      <c r="O6" s="1"/>
      <c r="P6" s="1"/>
      <c r="Q6" s="1"/>
      <c r="R6" s="1"/>
      <c r="S6" s="1"/>
    </row>
    <row r="7" spans="1:19" x14ac:dyDescent="0.4">
      <c r="A7" t="s">
        <v>8</v>
      </c>
      <c r="B7" s="33">
        <f xml:space="preserve"> (2*B5*B6)/(B5+B6)</f>
        <v>0.2105263157894737</v>
      </c>
      <c r="C7" s="33"/>
      <c r="D7" s="33">
        <f t="shared" ref="D7" si="14" xml:space="preserve"> (2*D5*D6)/(D5+D6)</f>
        <v>0.73417721518987333</v>
      </c>
      <c r="E7" s="33"/>
      <c r="F7" s="33">
        <f t="shared" ref="F7" si="15" xml:space="preserve"> (2*F5*F6)/(F5+F6)</f>
        <v>0.34482758620689657</v>
      </c>
      <c r="G7" s="33"/>
      <c r="H7" s="33">
        <f t="shared" ref="H7" si="16" xml:space="preserve"> (2*H5*H6)/(H5+H6)</f>
        <v>0.54545454545454541</v>
      </c>
      <c r="I7" s="33"/>
      <c r="J7" s="33">
        <f t="shared" ref="J7" si="17" xml:space="preserve"> (2*J5*J6)/(J5+J6)</f>
        <v>0.48888888888888887</v>
      </c>
      <c r="K7" s="33"/>
      <c r="L7" s="33">
        <f t="shared" ref="L7" si="18" xml:space="preserve"> (2*L5*L6)/(L5+L6)</f>
        <v>0.54634146341463419</v>
      </c>
      <c r="M7" s="33"/>
      <c r="N7" s="1"/>
      <c r="O7" s="1"/>
      <c r="P7" s="1"/>
      <c r="Q7" s="1"/>
      <c r="R7" s="1"/>
      <c r="S7" s="1"/>
    </row>
    <row r="8" spans="1:19" x14ac:dyDescent="0.4"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</row>
    <row r="9" spans="1:19" x14ac:dyDescent="0.4">
      <c r="D9" s="1"/>
      <c r="E9" s="1"/>
      <c r="F9" s="1"/>
      <c r="G9" s="1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</row>
    <row r="10" spans="1:19" x14ac:dyDescent="0.4">
      <c r="A10" t="s">
        <v>20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</row>
    <row r="11" spans="1:19" x14ac:dyDescent="0.4">
      <c r="A11" t="s">
        <v>19</v>
      </c>
      <c r="B11" s="2"/>
      <c r="C11" s="2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</row>
    <row r="12" spans="1:19" x14ac:dyDescent="0.4">
      <c r="B12" s="16" t="s">
        <v>11</v>
      </c>
      <c r="C12" s="16" t="s">
        <v>12</v>
      </c>
      <c r="D12" s="4" t="s">
        <v>13</v>
      </c>
      <c r="E12" s="16" t="s">
        <v>11</v>
      </c>
      <c r="F12" s="16" t="s">
        <v>12</v>
      </c>
      <c r="G12" s="4" t="s">
        <v>13</v>
      </c>
      <c r="H12" s="16" t="s">
        <v>11</v>
      </c>
      <c r="I12" s="16" t="s">
        <v>12</v>
      </c>
      <c r="J12" s="4" t="s">
        <v>13</v>
      </c>
      <c r="K12" s="16" t="s">
        <v>11</v>
      </c>
      <c r="L12" s="16" t="s">
        <v>12</v>
      </c>
      <c r="M12" s="4" t="s">
        <v>13</v>
      </c>
      <c r="N12" s="16" t="s">
        <v>11</v>
      </c>
      <c r="O12" s="16" t="s">
        <v>12</v>
      </c>
      <c r="P12" s="4" t="s">
        <v>13</v>
      </c>
      <c r="Q12" s="16" t="s">
        <v>11</v>
      </c>
      <c r="R12" s="16" t="s">
        <v>12</v>
      </c>
      <c r="S12" s="4" t="s">
        <v>13</v>
      </c>
    </row>
    <row r="13" spans="1:19" x14ac:dyDescent="0.4">
      <c r="A13" t="s">
        <v>18</v>
      </c>
      <c r="B13" s="17">
        <f>B4</f>
        <v>0.77272727272727271</v>
      </c>
      <c r="C13" s="17">
        <f>B5</f>
        <v>0.2</v>
      </c>
      <c r="D13" s="4">
        <f>B7</f>
        <v>0.2105263157894737</v>
      </c>
      <c r="E13" s="17">
        <f>D4</f>
        <v>0.68656716417910446</v>
      </c>
      <c r="F13" s="17">
        <f>D5</f>
        <v>0.76315789473684215</v>
      </c>
      <c r="G13" s="4">
        <f>D7</f>
        <v>0.73417721518987333</v>
      </c>
      <c r="H13" s="17">
        <f>F4</f>
        <v>0.703125</v>
      </c>
      <c r="I13" s="17">
        <f>F5</f>
        <v>0.41666666666666669</v>
      </c>
      <c r="J13" s="4">
        <f>F7</f>
        <v>0.34482758620689657</v>
      </c>
      <c r="K13" s="17">
        <f>H4</f>
        <v>0.76923076923076927</v>
      </c>
      <c r="L13" s="17">
        <f>H5</f>
        <v>0.6428571428571429</v>
      </c>
      <c r="M13" s="4">
        <f>H7</f>
        <v>0.54545454545454541</v>
      </c>
      <c r="N13" s="17">
        <f>J4</f>
        <v>0.640625</v>
      </c>
      <c r="O13" s="17">
        <f>J5</f>
        <v>0.5</v>
      </c>
      <c r="P13" s="4">
        <f>J7</f>
        <v>0.48888888888888887</v>
      </c>
      <c r="Q13" s="4">
        <f>L4</f>
        <v>0.71472392638036808</v>
      </c>
      <c r="R13" s="4">
        <f>L5</f>
        <v>0.58333333333333337</v>
      </c>
      <c r="S13" s="4">
        <f>L7</f>
        <v>0.54634146341463419</v>
      </c>
    </row>
  </sheetData>
  <mergeCells count="30">
    <mergeCell ref="L7:M7"/>
    <mergeCell ref="B6:C6"/>
    <mergeCell ref="D6:E6"/>
    <mergeCell ref="F6:G6"/>
    <mergeCell ref="H6:I6"/>
    <mergeCell ref="J6:K6"/>
    <mergeCell ref="L6:M6"/>
    <mergeCell ref="B7:C7"/>
    <mergeCell ref="D7:E7"/>
    <mergeCell ref="F7:G7"/>
    <mergeCell ref="H7:I7"/>
    <mergeCell ref="J7:K7"/>
    <mergeCell ref="L5:M5"/>
    <mergeCell ref="B4:C4"/>
    <mergeCell ref="D4:E4"/>
    <mergeCell ref="F4:G4"/>
    <mergeCell ref="H4:I4"/>
    <mergeCell ref="J4:K4"/>
    <mergeCell ref="L4:M4"/>
    <mergeCell ref="B5:C5"/>
    <mergeCell ref="D5:E5"/>
    <mergeCell ref="F5:G5"/>
    <mergeCell ref="H5:I5"/>
    <mergeCell ref="J5:K5"/>
    <mergeCell ref="L1:M1"/>
    <mergeCell ref="B1:C1"/>
    <mergeCell ref="D1:E1"/>
    <mergeCell ref="F1:G1"/>
    <mergeCell ref="H1:I1"/>
    <mergeCell ref="J1:K1"/>
  </mergeCells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F4728-9275-4534-A7D9-F9222E497179}">
  <dimension ref="A1:S13"/>
  <sheetViews>
    <sheetView workbookViewId="0">
      <selection activeCell="B13" sqref="B13:S13"/>
    </sheetView>
  </sheetViews>
  <sheetFormatPr defaultRowHeight="18.75" x14ac:dyDescent="0.4"/>
  <cols>
    <col min="1" max="1" width="16.75" customWidth="1"/>
  </cols>
  <sheetData>
    <row r="1" spans="1:19" ht="19.5" thickBot="1" x14ac:dyDescent="0.45">
      <c r="B1" s="29" t="s">
        <v>1</v>
      </c>
      <c r="C1" s="30"/>
      <c r="D1" s="29" t="s">
        <v>2</v>
      </c>
      <c r="E1" s="30"/>
      <c r="F1" s="29" t="s">
        <v>3</v>
      </c>
      <c r="G1" s="30"/>
      <c r="H1" s="29" t="s">
        <v>4</v>
      </c>
      <c r="I1" s="30"/>
      <c r="J1" s="29" t="s">
        <v>5</v>
      </c>
      <c r="K1" s="30"/>
      <c r="L1" s="29" t="s">
        <v>0</v>
      </c>
      <c r="M1" s="30"/>
      <c r="N1" s="3"/>
      <c r="O1" s="14" t="s">
        <v>10</v>
      </c>
      <c r="P1" s="3"/>
      <c r="Q1" s="3"/>
      <c r="R1" s="3"/>
      <c r="S1" s="3"/>
    </row>
    <row r="2" spans="1:19" x14ac:dyDescent="0.4">
      <c r="B2" s="5">
        <v>0</v>
      </c>
      <c r="C2" s="6">
        <v>10</v>
      </c>
      <c r="D2" s="7">
        <v>21</v>
      </c>
      <c r="E2" s="8">
        <v>17</v>
      </c>
      <c r="F2" s="5">
        <v>9</v>
      </c>
      <c r="G2" s="6">
        <v>3</v>
      </c>
      <c r="H2" s="5">
        <v>7</v>
      </c>
      <c r="I2" s="6">
        <v>7</v>
      </c>
      <c r="J2" s="5">
        <v>6</v>
      </c>
      <c r="K2" s="6">
        <v>16</v>
      </c>
      <c r="L2" s="7">
        <f>B2+D2+F2+H2+J2</f>
        <v>43</v>
      </c>
      <c r="M2" s="8">
        <f>C2+E2+G2+I2+K2</f>
        <v>53</v>
      </c>
      <c r="N2" s="14">
        <f>L2+M2</f>
        <v>96</v>
      </c>
      <c r="O2" s="14">
        <v>96</v>
      </c>
    </row>
    <row r="3" spans="1:19" ht="19.5" thickBot="1" x14ac:dyDescent="0.45">
      <c r="B3" s="9">
        <v>6</v>
      </c>
      <c r="C3" s="10">
        <v>50</v>
      </c>
      <c r="D3" s="13">
        <v>8</v>
      </c>
      <c r="E3" s="12">
        <v>21</v>
      </c>
      <c r="F3" s="13">
        <v>36</v>
      </c>
      <c r="G3" s="12">
        <v>16</v>
      </c>
      <c r="H3" s="13">
        <v>22</v>
      </c>
      <c r="I3" s="12">
        <v>29</v>
      </c>
      <c r="J3" s="13">
        <v>12</v>
      </c>
      <c r="K3" s="12">
        <v>30</v>
      </c>
      <c r="L3" s="9">
        <f>B3+D3+F3+H3+J3</f>
        <v>84</v>
      </c>
      <c r="M3" s="12">
        <f>C3+E3+G3+I3+K3</f>
        <v>146</v>
      </c>
      <c r="N3" s="15">
        <f>L3+M3</f>
        <v>230</v>
      </c>
      <c r="O3" s="15">
        <v>230</v>
      </c>
      <c r="P3" s="1"/>
      <c r="Q3" s="1"/>
      <c r="R3" s="1"/>
      <c r="S3" s="1"/>
    </row>
    <row r="4" spans="1:19" x14ac:dyDescent="0.4">
      <c r="A4" t="s">
        <v>6</v>
      </c>
      <c r="B4" s="31">
        <f>(B2+C3)/(B2+C2+B3+C3)</f>
        <v>0.75757575757575757</v>
      </c>
      <c r="C4" s="31"/>
      <c r="D4" s="31">
        <f t="shared" ref="D4" si="0">(D2+E3)/(D2+E2+D3+E3)</f>
        <v>0.62686567164179108</v>
      </c>
      <c r="E4" s="31"/>
      <c r="F4" s="31">
        <f t="shared" ref="F4" si="1">(F2+G3)/(F2+G2+F3+G3)</f>
        <v>0.390625</v>
      </c>
      <c r="G4" s="31"/>
      <c r="H4" s="31">
        <f t="shared" ref="H4" si="2">(H2+I3)/(H2+I2+H3+I3)</f>
        <v>0.55384615384615388</v>
      </c>
      <c r="I4" s="31"/>
      <c r="J4" s="31">
        <f t="shared" ref="J4" si="3">(J2+K3)/(J2+K2+J3+K3)</f>
        <v>0.5625</v>
      </c>
      <c r="K4" s="31"/>
      <c r="L4" s="32">
        <f>(L2+M3)/(L2+M2+L3+M3)</f>
        <v>0.57975460122699385</v>
      </c>
      <c r="M4" s="32"/>
      <c r="N4" s="1"/>
      <c r="O4" s="1"/>
      <c r="P4" s="1"/>
      <c r="Q4" s="1"/>
      <c r="R4" s="1"/>
      <c r="S4" s="1"/>
    </row>
    <row r="5" spans="1:19" x14ac:dyDescent="0.4">
      <c r="A5" t="s">
        <v>7</v>
      </c>
      <c r="B5" s="32">
        <f>B2/(C2+B2)</f>
        <v>0</v>
      </c>
      <c r="C5" s="32"/>
      <c r="D5" s="32">
        <f t="shared" ref="D5" si="4">D2/(E2+D2)</f>
        <v>0.55263157894736847</v>
      </c>
      <c r="E5" s="32"/>
      <c r="F5" s="32">
        <f t="shared" ref="F5" si="5">F2/(G2+F2)</f>
        <v>0.75</v>
      </c>
      <c r="G5" s="32"/>
      <c r="H5" s="32">
        <f t="shared" ref="H5" si="6">H2/(I2+H2)</f>
        <v>0.5</v>
      </c>
      <c r="I5" s="32"/>
      <c r="J5" s="32">
        <f t="shared" ref="J5" si="7">J2/(K2+J2)</f>
        <v>0.27272727272727271</v>
      </c>
      <c r="K5" s="32"/>
      <c r="L5" s="32">
        <f t="shared" ref="L5" si="8">L2/(M2+L2)</f>
        <v>0.44791666666666669</v>
      </c>
      <c r="M5" s="32"/>
      <c r="N5" s="1"/>
      <c r="O5" s="1"/>
      <c r="P5" s="1"/>
      <c r="Q5" s="1"/>
      <c r="R5" s="1"/>
      <c r="S5" s="1"/>
    </row>
    <row r="6" spans="1:19" x14ac:dyDescent="0.4">
      <c r="A6" t="s">
        <v>9</v>
      </c>
      <c r="B6" s="32">
        <f>B2/(B2+B3)</f>
        <v>0</v>
      </c>
      <c r="C6" s="32"/>
      <c r="D6" s="32">
        <f t="shared" ref="D6" si="9">D2/(D2+D3)</f>
        <v>0.72413793103448276</v>
      </c>
      <c r="E6" s="32"/>
      <c r="F6" s="32">
        <f t="shared" ref="F6" si="10">F2/(F2+F3)</f>
        <v>0.2</v>
      </c>
      <c r="G6" s="32"/>
      <c r="H6" s="32">
        <f t="shared" ref="H6" si="11">H2/(H2+H3)</f>
        <v>0.2413793103448276</v>
      </c>
      <c r="I6" s="32"/>
      <c r="J6" s="32">
        <f t="shared" ref="J6" si="12">J2/(J2+J3)</f>
        <v>0.33333333333333331</v>
      </c>
      <c r="K6" s="32"/>
      <c r="L6" s="32">
        <f t="shared" ref="L6" si="13">L2/(L2+L3)</f>
        <v>0.33858267716535434</v>
      </c>
      <c r="M6" s="32"/>
      <c r="N6" s="1"/>
      <c r="O6" s="1"/>
      <c r="P6" s="1"/>
      <c r="Q6" s="1"/>
      <c r="R6" s="1"/>
      <c r="S6" s="1"/>
    </row>
    <row r="7" spans="1:19" x14ac:dyDescent="0.4">
      <c r="A7" t="s">
        <v>8</v>
      </c>
      <c r="B7" s="33" t="e">
        <f xml:space="preserve"> (2*B5*B6)/(B5+B6)</f>
        <v>#DIV/0!</v>
      </c>
      <c r="C7" s="33"/>
      <c r="D7" s="33">
        <f t="shared" ref="D7" si="14" xml:space="preserve"> (2*D5*D6)/(D5+D6)</f>
        <v>0.62686567164179108</v>
      </c>
      <c r="E7" s="33"/>
      <c r="F7" s="33">
        <f t="shared" ref="F7" si="15" xml:space="preserve"> (2*F5*F6)/(F5+F6)</f>
        <v>0.31578947368421056</v>
      </c>
      <c r="G7" s="33"/>
      <c r="H7" s="33">
        <f t="shared" ref="H7" si="16" xml:space="preserve"> (2*H5*H6)/(H5+H6)</f>
        <v>0.32558139534883723</v>
      </c>
      <c r="I7" s="33"/>
      <c r="J7" s="33">
        <f t="shared" ref="J7" si="17" xml:space="preserve"> (2*J5*J6)/(J5+J6)</f>
        <v>0.3</v>
      </c>
      <c r="K7" s="33"/>
      <c r="L7" s="33">
        <f t="shared" ref="L7" si="18" xml:space="preserve"> (2*L5*L6)/(L5+L6)</f>
        <v>0.38565022421524664</v>
      </c>
      <c r="M7" s="33"/>
      <c r="N7" s="1"/>
      <c r="O7" s="1"/>
      <c r="P7" s="1"/>
      <c r="Q7" s="1"/>
      <c r="R7" s="1"/>
      <c r="S7" s="1"/>
    </row>
    <row r="8" spans="1:19" x14ac:dyDescent="0.4"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</row>
    <row r="9" spans="1:19" x14ac:dyDescent="0.4">
      <c r="D9" s="1"/>
      <c r="E9" s="1"/>
      <c r="F9" s="1"/>
      <c r="G9" s="1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</row>
    <row r="10" spans="1:19" x14ac:dyDescent="0.4">
      <c r="A10" t="s">
        <v>20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</row>
    <row r="11" spans="1:19" x14ac:dyDescent="0.4">
      <c r="A11" t="s">
        <v>19</v>
      </c>
      <c r="B11" s="2"/>
      <c r="C11" s="2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</row>
    <row r="12" spans="1:19" x14ac:dyDescent="0.4">
      <c r="B12" s="16" t="s">
        <v>6</v>
      </c>
      <c r="C12" s="16" t="s">
        <v>7</v>
      </c>
      <c r="D12" s="4" t="s">
        <v>8</v>
      </c>
      <c r="E12" s="16" t="s">
        <v>6</v>
      </c>
      <c r="F12" s="16" t="s">
        <v>7</v>
      </c>
      <c r="G12" s="4" t="s">
        <v>8</v>
      </c>
      <c r="H12" s="16" t="s">
        <v>6</v>
      </c>
      <c r="I12" s="16" t="s">
        <v>7</v>
      </c>
      <c r="J12" s="4" t="s">
        <v>8</v>
      </c>
      <c r="K12" s="16" t="s">
        <v>6</v>
      </c>
      <c r="L12" s="16" t="s">
        <v>7</v>
      </c>
      <c r="M12" s="4" t="s">
        <v>8</v>
      </c>
      <c r="N12" s="16" t="s">
        <v>6</v>
      </c>
      <c r="O12" s="16" t="s">
        <v>7</v>
      </c>
      <c r="P12" s="4" t="s">
        <v>8</v>
      </c>
      <c r="Q12" s="16" t="s">
        <v>6</v>
      </c>
      <c r="R12" s="16" t="s">
        <v>7</v>
      </c>
      <c r="S12" s="4" t="s">
        <v>8</v>
      </c>
    </row>
    <row r="13" spans="1:19" x14ac:dyDescent="0.4">
      <c r="A13" t="s">
        <v>21</v>
      </c>
      <c r="B13" s="17">
        <f>B4</f>
        <v>0.75757575757575757</v>
      </c>
      <c r="C13" s="17">
        <f>B5</f>
        <v>0</v>
      </c>
      <c r="D13" s="4">
        <f>0</f>
        <v>0</v>
      </c>
      <c r="E13" s="17">
        <f>D4</f>
        <v>0.62686567164179108</v>
      </c>
      <c r="F13" s="17">
        <f>D5</f>
        <v>0.55263157894736847</v>
      </c>
      <c r="G13" s="4">
        <f>D7</f>
        <v>0.62686567164179108</v>
      </c>
      <c r="H13" s="17">
        <f>F4</f>
        <v>0.390625</v>
      </c>
      <c r="I13" s="17">
        <f>F5</f>
        <v>0.75</v>
      </c>
      <c r="J13" s="4">
        <f>F7</f>
        <v>0.31578947368421056</v>
      </c>
      <c r="K13" s="17">
        <f>H4</f>
        <v>0.55384615384615388</v>
      </c>
      <c r="L13" s="17">
        <f>H5</f>
        <v>0.5</v>
      </c>
      <c r="M13" s="4">
        <f>H7</f>
        <v>0.32558139534883723</v>
      </c>
      <c r="N13" s="17">
        <f>J4</f>
        <v>0.5625</v>
      </c>
      <c r="O13" s="17">
        <f>J5</f>
        <v>0.27272727272727271</v>
      </c>
      <c r="P13" s="4">
        <f>J7</f>
        <v>0.3</v>
      </c>
      <c r="Q13" s="4">
        <f>L4</f>
        <v>0.57975460122699385</v>
      </c>
      <c r="R13" s="4">
        <f>L5</f>
        <v>0.44791666666666669</v>
      </c>
      <c r="S13" s="4">
        <f>L7</f>
        <v>0.38565022421524664</v>
      </c>
    </row>
  </sheetData>
  <mergeCells count="30">
    <mergeCell ref="L1:M1"/>
    <mergeCell ref="B1:C1"/>
    <mergeCell ref="D1:E1"/>
    <mergeCell ref="F1:G1"/>
    <mergeCell ref="H1:I1"/>
    <mergeCell ref="J1:K1"/>
    <mergeCell ref="L5:M5"/>
    <mergeCell ref="B4:C4"/>
    <mergeCell ref="D4:E4"/>
    <mergeCell ref="F4:G4"/>
    <mergeCell ref="H4:I4"/>
    <mergeCell ref="J4:K4"/>
    <mergeCell ref="L4:M4"/>
    <mergeCell ref="B5:C5"/>
    <mergeCell ref="D5:E5"/>
    <mergeCell ref="F5:G5"/>
    <mergeCell ref="H5:I5"/>
    <mergeCell ref="J5:K5"/>
    <mergeCell ref="L7:M7"/>
    <mergeCell ref="B6:C6"/>
    <mergeCell ref="D6:E6"/>
    <mergeCell ref="F6:G6"/>
    <mergeCell ref="H6:I6"/>
    <mergeCell ref="J6:K6"/>
    <mergeCell ref="L6:M6"/>
    <mergeCell ref="B7:C7"/>
    <mergeCell ref="D7:E7"/>
    <mergeCell ref="F7:G7"/>
    <mergeCell ref="H7:I7"/>
    <mergeCell ref="J7:K7"/>
  </mergeCells>
  <phoneticPr fontId="1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9C696-10C4-4596-BC13-CC5F6BB90760}">
  <dimension ref="A1:U20"/>
  <sheetViews>
    <sheetView zoomScaleNormal="100" workbookViewId="0">
      <selection activeCell="G11" sqref="G11"/>
    </sheetView>
  </sheetViews>
  <sheetFormatPr defaultRowHeight="18.75" x14ac:dyDescent="0.4"/>
  <cols>
    <col min="2" max="2" width="10.375" customWidth="1"/>
    <col min="3" max="3" width="9.625" customWidth="1"/>
    <col min="22" max="22" width="12.75" customWidth="1"/>
  </cols>
  <sheetData>
    <row r="1" spans="1:21" ht="44.25" customHeight="1" thickBot="1" x14ac:dyDescent="0.45">
      <c r="B1" s="29" t="s">
        <v>1</v>
      </c>
      <c r="C1" s="30"/>
      <c r="D1" s="29" t="s">
        <v>2</v>
      </c>
      <c r="E1" s="30"/>
      <c r="F1" s="29" t="s">
        <v>3</v>
      </c>
      <c r="G1" s="30"/>
      <c r="H1" s="29" t="s">
        <v>4</v>
      </c>
      <c r="I1" s="30"/>
      <c r="J1" s="29" t="s">
        <v>5</v>
      </c>
      <c r="K1" s="30"/>
      <c r="L1" s="29" t="s">
        <v>0</v>
      </c>
      <c r="M1" s="30"/>
      <c r="N1" s="3"/>
      <c r="O1" s="14" t="s">
        <v>10</v>
      </c>
      <c r="P1" s="3"/>
      <c r="Q1" s="3"/>
      <c r="R1" s="3"/>
      <c r="S1" s="3"/>
      <c r="T1" s="3"/>
      <c r="U1" s="3"/>
    </row>
    <row r="2" spans="1:21" ht="66.75" customHeight="1" x14ac:dyDescent="0.4">
      <c r="B2" s="5">
        <v>2</v>
      </c>
      <c r="C2" s="6">
        <v>8</v>
      </c>
      <c r="D2" s="7">
        <v>26</v>
      </c>
      <c r="E2" s="8">
        <v>12</v>
      </c>
      <c r="F2" s="5">
        <v>1</v>
      </c>
      <c r="G2" s="6">
        <v>11</v>
      </c>
      <c r="H2" s="5">
        <v>4</v>
      </c>
      <c r="I2" s="6">
        <v>10</v>
      </c>
      <c r="J2" s="5">
        <v>8</v>
      </c>
      <c r="K2" s="6">
        <v>14</v>
      </c>
      <c r="L2" s="7">
        <f>B2+D2+F2+H2+J2</f>
        <v>41</v>
      </c>
      <c r="M2" s="8">
        <f>C2+E2+G2+I2+K2</f>
        <v>55</v>
      </c>
      <c r="O2" s="14">
        <v>96</v>
      </c>
    </row>
    <row r="3" spans="1:21" ht="63.75" customHeight="1" thickBot="1" x14ac:dyDescent="0.45">
      <c r="B3" s="9">
        <v>11</v>
      </c>
      <c r="C3" s="10">
        <v>45</v>
      </c>
      <c r="D3" s="13">
        <v>22</v>
      </c>
      <c r="E3" s="12">
        <v>7</v>
      </c>
      <c r="F3" s="13">
        <v>3</v>
      </c>
      <c r="G3" s="12">
        <v>49</v>
      </c>
      <c r="H3" s="13">
        <v>2</v>
      </c>
      <c r="I3" s="12">
        <v>49</v>
      </c>
      <c r="J3" s="13">
        <v>16</v>
      </c>
      <c r="K3" s="12">
        <v>26</v>
      </c>
      <c r="L3" s="9">
        <f>B3+D3+F3+H3+J3</f>
        <v>54</v>
      </c>
      <c r="M3" s="12">
        <f>C3+E3+G3+I3+K3</f>
        <v>176</v>
      </c>
      <c r="N3" s="1"/>
      <c r="O3" s="15">
        <v>230</v>
      </c>
      <c r="P3" s="1"/>
      <c r="Q3" s="1"/>
      <c r="R3" s="1"/>
      <c r="S3" s="1"/>
      <c r="T3" s="1"/>
      <c r="U3" s="1"/>
    </row>
    <row r="4" spans="1:21" x14ac:dyDescent="0.4">
      <c r="A4" t="s">
        <v>6</v>
      </c>
      <c r="B4" s="31">
        <f>(B2+C3)/(B2+C2+B3+C3)</f>
        <v>0.71212121212121215</v>
      </c>
      <c r="C4" s="31"/>
      <c r="D4" s="31">
        <f t="shared" ref="D4" si="0">(D2+E3)/(D2+E2+D3+E3)</f>
        <v>0.4925373134328358</v>
      </c>
      <c r="E4" s="31"/>
      <c r="F4" s="31">
        <f t="shared" ref="F4" si="1">(F2+G3)/(F2+G2+F3+G3)</f>
        <v>0.78125</v>
      </c>
      <c r="G4" s="31"/>
      <c r="H4" s="31">
        <f t="shared" ref="H4" si="2">(H2+I3)/(H2+I2+H3+I3)</f>
        <v>0.81538461538461537</v>
      </c>
      <c r="I4" s="31"/>
      <c r="J4" s="31">
        <f t="shared" ref="J4" si="3">(J2+K3)/(J2+K2+J3+K3)</f>
        <v>0.53125</v>
      </c>
      <c r="K4" s="31"/>
      <c r="L4" s="32">
        <f>(L2+M3)/(L2+M2+L3+M3)</f>
        <v>0.66564417177914115</v>
      </c>
      <c r="M4" s="32"/>
      <c r="N4" s="1"/>
      <c r="O4" s="1"/>
      <c r="P4" s="1"/>
      <c r="Q4" s="1"/>
      <c r="R4" s="1"/>
      <c r="S4" s="1"/>
      <c r="T4" s="1"/>
      <c r="U4" s="1"/>
    </row>
    <row r="5" spans="1:21" x14ac:dyDescent="0.4">
      <c r="A5" t="s">
        <v>7</v>
      </c>
      <c r="B5" s="32">
        <f>B2/(C2+B2)</f>
        <v>0.2</v>
      </c>
      <c r="C5" s="32"/>
      <c r="D5" s="32">
        <f t="shared" ref="D5" si="4">D2/(E2+D2)</f>
        <v>0.68421052631578949</v>
      </c>
      <c r="E5" s="32"/>
      <c r="F5" s="32">
        <f t="shared" ref="F5" si="5">F2/(G2+F2)</f>
        <v>8.3333333333333329E-2</v>
      </c>
      <c r="G5" s="32"/>
      <c r="H5" s="32">
        <f t="shared" ref="H5" si="6">H2/(I2+H2)</f>
        <v>0.2857142857142857</v>
      </c>
      <c r="I5" s="32"/>
      <c r="J5" s="32">
        <f t="shared" ref="J5" si="7">J2/(K2+J2)</f>
        <v>0.36363636363636365</v>
      </c>
      <c r="K5" s="32"/>
      <c r="L5" s="32">
        <f t="shared" ref="L5" si="8">L2/(M2+L2)</f>
        <v>0.42708333333333331</v>
      </c>
      <c r="M5" s="32"/>
      <c r="N5" s="1"/>
      <c r="O5" s="1"/>
      <c r="P5" s="1"/>
      <c r="Q5" s="1"/>
      <c r="R5" s="1"/>
      <c r="S5" s="1"/>
      <c r="T5" s="1"/>
      <c r="U5" s="1"/>
    </row>
    <row r="6" spans="1:21" x14ac:dyDescent="0.4">
      <c r="A6" t="s">
        <v>9</v>
      </c>
      <c r="B6" s="32">
        <f>B2/(B2+B3)</f>
        <v>0.15384615384615385</v>
      </c>
      <c r="C6" s="32"/>
      <c r="D6" s="32">
        <f t="shared" ref="D6" si="9">D2/(D2+D3)</f>
        <v>0.54166666666666663</v>
      </c>
      <c r="E6" s="32"/>
      <c r="F6" s="32">
        <f t="shared" ref="F6" si="10">F2/(F2+F3)</f>
        <v>0.25</v>
      </c>
      <c r="G6" s="32"/>
      <c r="H6" s="32">
        <f t="shared" ref="H6" si="11">H2/(H2+H3)</f>
        <v>0.66666666666666663</v>
      </c>
      <c r="I6" s="32"/>
      <c r="J6" s="32">
        <f t="shared" ref="J6" si="12">J2/(J2+J3)</f>
        <v>0.33333333333333331</v>
      </c>
      <c r="K6" s="32"/>
      <c r="L6" s="32">
        <f t="shared" ref="L6" si="13">L2/(L2+L3)</f>
        <v>0.43157894736842106</v>
      </c>
      <c r="M6" s="32"/>
      <c r="N6" s="1"/>
      <c r="O6" s="1"/>
      <c r="P6" s="1"/>
      <c r="Q6" s="1"/>
      <c r="R6" s="1"/>
      <c r="S6" s="1"/>
      <c r="T6" s="1"/>
      <c r="U6" s="1"/>
    </row>
    <row r="7" spans="1:21" x14ac:dyDescent="0.4">
      <c r="A7" t="s">
        <v>8</v>
      </c>
      <c r="B7" s="33">
        <f xml:space="preserve"> (2*B5*B6)/(B5+B6)</f>
        <v>0.17391304347826086</v>
      </c>
      <c r="C7" s="33"/>
      <c r="D7" s="33">
        <f t="shared" ref="D7" si="14" xml:space="preserve"> (2*D5*D6)/(D5+D6)</f>
        <v>0.60465116279069764</v>
      </c>
      <c r="E7" s="33"/>
      <c r="F7" s="33">
        <f t="shared" ref="F7" si="15" xml:space="preserve"> (2*F5*F6)/(F5+F6)</f>
        <v>0.125</v>
      </c>
      <c r="G7" s="33"/>
      <c r="H7" s="33">
        <f t="shared" ref="H7" si="16" xml:space="preserve"> (2*H5*H6)/(H5+H6)</f>
        <v>0.4</v>
      </c>
      <c r="I7" s="33"/>
      <c r="J7" s="33">
        <f t="shared" ref="J7" si="17" xml:space="preserve"> (2*J5*J6)/(J5+J6)</f>
        <v>0.34782608695652173</v>
      </c>
      <c r="K7" s="33"/>
      <c r="L7" s="33">
        <f t="shared" ref="L7" si="18" xml:space="preserve"> (2*L5*L6)/(L5+L6)</f>
        <v>0.42931937172774876</v>
      </c>
      <c r="M7" s="33"/>
      <c r="N7" s="1"/>
      <c r="O7" s="1"/>
      <c r="P7" s="1"/>
      <c r="Q7" s="1"/>
      <c r="R7" s="1"/>
      <c r="S7" s="1"/>
      <c r="T7" s="1"/>
      <c r="U7" s="1"/>
    </row>
    <row r="8" spans="1:21" x14ac:dyDescent="0.4"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</row>
    <row r="9" spans="1:21" x14ac:dyDescent="0.4">
      <c r="D9" s="1"/>
      <c r="E9" s="1"/>
      <c r="F9" s="1"/>
      <c r="G9" s="1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</row>
    <row r="10" spans="1:21" x14ac:dyDescent="0.4"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</row>
    <row r="11" spans="1:21" x14ac:dyDescent="0.4">
      <c r="B11" s="2"/>
      <c r="C11" s="2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</row>
    <row r="12" spans="1:21" ht="18.75" customHeight="1" x14ac:dyDescent="0.4">
      <c r="B12" s="16" t="s">
        <v>6</v>
      </c>
      <c r="C12" s="16" t="s">
        <v>7</v>
      </c>
      <c r="D12" s="4" t="s">
        <v>8</v>
      </c>
      <c r="E12" s="16" t="s">
        <v>6</v>
      </c>
      <c r="F12" s="16" t="s">
        <v>7</v>
      </c>
      <c r="G12" s="4" t="s">
        <v>8</v>
      </c>
      <c r="H12" s="16" t="s">
        <v>6</v>
      </c>
      <c r="I12" s="16" t="s">
        <v>7</v>
      </c>
      <c r="J12" s="4" t="s">
        <v>8</v>
      </c>
      <c r="K12" s="16" t="s">
        <v>6</v>
      </c>
      <c r="L12" s="16" t="s">
        <v>7</v>
      </c>
      <c r="M12" s="4" t="s">
        <v>8</v>
      </c>
      <c r="N12" s="16" t="s">
        <v>6</v>
      </c>
      <c r="O12" s="16" t="s">
        <v>7</v>
      </c>
      <c r="P12" s="4" t="s">
        <v>8</v>
      </c>
      <c r="Q12" s="16" t="s">
        <v>6</v>
      </c>
      <c r="R12" s="16" t="s">
        <v>7</v>
      </c>
      <c r="S12" s="4" t="s">
        <v>8</v>
      </c>
      <c r="T12" s="1"/>
      <c r="U12" s="1"/>
    </row>
    <row r="13" spans="1:21" x14ac:dyDescent="0.4">
      <c r="A13">
        <v>2</v>
      </c>
      <c r="B13" s="17">
        <f>B4</f>
        <v>0.71212121212121215</v>
      </c>
      <c r="C13" s="17">
        <f>B5</f>
        <v>0.2</v>
      </c>
      <c r="D13" s="4">
        <f>B7</f>
        <v>0.17391304347826086</v>
      </c>
      <c r="E13" s="17">
        <f>D4</f>
        <v>0.4925373134328358</v>
      </c>
      <c r="F13" s="17">
        <f>D5</f>
        <v>0.68421052631578949</v>
      </c>
      <c r="G13" s="4">
        <f>D7</f>
        <v>0.60465116279069764</v>
      </c>
      <c r="H13" s="17">
        <f>F4</f>
        <v>0.78125</v>
      </c>
      <c r="I13" s="17">
        <f>F5</f>
        <v>8.3333333333333329E-2</v>
      </c>
      <c r="J13" s="4">
        <f>F7</f>
        <v>0.125</v>
      </c>
      <c r="K13" s="17">
        <f>H4</f>
        <v>0.81538461538461537</v>
      </c>
      <c r="L13" s="17">
        <f>H5</f>
        <v>0.2857142857142857</v>
      </c>
      <c r="M13" s="4">
        <f>H7</f>
        <v>0.4</v>
      </c>
      <c r="N13" s="17">
        <f>J4</f>
        <v>0.53125</v>
      </c>
      <c r="O13" s="17">
        <f>J5</f>
        <v>0.36363636363636365</v>
      </c>
      <c r="P13" s="4">
        <f>J7</f>
        <v>0.34782608695652173</v>
      </c>
      <c r="Q13" s="4">
        <f>L4</f>
        <v>0.66564417177914115</v>
      </c>
      <c r="R13" s="4">
        <f>L5</f>
        <v>0.42708333333333331</v>
      </c>
      <c r="S13" s="4">
        <f>L7</f>
        <v>0.42931937172774876</v>
      </c>
      <c r="T13" s="1"/>
      <c r="U13" s="1"/>
    </row>
    <row r="14" spans="1:21" x14ac:dyDescent="0.4">
      <c r="B14" s="2"/>
      <c r="C14" s="2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</row>
    <row r="15" spans="1:21" ht="18.75" customHeight="1" x14ac:dyDescent="0.4">
      <c r="B15" s="2"/>
      <c r="C15" s="2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</row>
    <row r="16" spans="1:21" x14ac:dyDescent="0.4">
      <c r="B16" s="2"/>
      <c r="C16" s="2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</row>
    <row r="17" spans="2:21" x14ac:dyDescent="0.4">
      <c r="B17" s="2"/>
      <c r="C17" s="2"/>
      <c r="S17" s="1"/>
      <c r="T17" s="1"/>
      <c r="U17" s="1"/>
    </row>
    <row r="18" spans="2:21" x14ac:dyDescent="0.4">
      <c r="C18" s="2"/>
      <c r="S18" s="1"/>
      <c r="T18" s="1"/>
      <c r="U18" s="1"/>
    </row>
    <row r="19" spans="2:21" x14ac:dyDescent="0.4">
      <c r="B19" s="2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</row>
    <row r="20" spans="2:21" x14ac:dyDescent="0.4"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</row>
  </sheetData>
  <mergeCells count="30">
    <mergeCell ref="L1:M1"/>
    <mergeCell ref="B1:C1"/>
    <mergeCell ref="D1:E1"/>
    <mergeCell ref="F1:G1"/>
    <mergeCell ref="H1:I1"/>
    <mergeCell ref="J1:K1"/>
    <mergeCell ref="L5:M5"/>
    <mergeCell ref="B4:C4"/>
    <mergeCell ref="D4:E4"/>
    <mergeCell ref="F4:G4"/>
    <mergeCell ref="H4:I4"/>
    <mergeCell ref="J4:K4"/>
    <mergeCell ref="L4:M4"/>
    <mergeCell ref="B5:C5"/>
    <mergeCell ref="D5:E5"/>
    <mergeCell ref="F5:G5"/>
    <mergeCell ref="H5:I5"/>
    <mergeCell ref="J5:K5"/>
    <mergeCell ref="L7:M7"/>
    <mergeCell ref="B6:C6"/>
    <mergeCell ref="D6:E6"/>
    <mergeCell ref="F6:G6"/>
    <mergeCell ref="H6:I6"/>
    <mergeCell ref="J6:K6"/>
    <mergeCell ref="L6:M6"/>
    <mergeCell ref="B7:C7"/>
    <mergeCell ref="D7:E7"/>
    <mergeCell ref="F7:G7"/>
    <mergeCell ref="H7:I7"/>
    <mergeCell ref="J7:K7"/>
  </mergeCells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9A462-9A80-4689-817F-616FCF3DFDCC}">
  <dimension ref="A1:U20"/>
  <sheetViews>
    <sheetView zoomScale="95" zoomScaleNormal="95" workbookViewId="0">
      <selection activeCell="S13" sqref="B13:S13"/>
    </sheetView>
  </sheetViews>
  <sheetFormatPr defaultRowHeight="18.75" x14ac:dyDescent="0.4"/>
  <cols>
    <col min="2" max="2" width="10.375" customWidth="1"/>
    <col min="3" max="3" width="9.625" customWidth="1"/>
    <col min="22" max="22" width="12.75" customWidth="1"/>
  </cols>
  <sheetData>
    <row r="1" spans="1:21" ht="44.25" customHeight="1" thickBot="1" x14ac:dyDescent="0.45">
      <c r="B1" s="29" t="s">
        <v>1</v>
      </c>
      <c r="C1" s="30"/>
      <c r="D1" s="29" t="s">
        <v>2</v>
      </c>
      <c r="E1" s="30"/>
      <c r="F1" s="29" t="s">
        <v>3</v>
      </c>
      <c r="G1" s="30"/>
      <c r="H1" s="29" t="s">
        <v>4</v>
      </c>
      <c r="I1" s="30"/>
      <c r="J1" s="29" t="s">
        <v>5</v>
      </c>
      <c r="K1" s="30"/>
      <c r="L1" s="29" t="s">
        <v>0</v>
      </c>
      <c r="M1" s="30"/>
      <c r="N1" s="3"/>
      <c r="O1" s="14" t="s">
        <v>10</v>
      </c>
      <c r="P1" s="3"/>
      <c r="Q1" s="3"/>
      <c r="R1" s="3"/>
      <c r="S1" s="3"/>
      <c r="T1" s="3"/>
      <c r="U1" s="3"/>
    </row>
    <row r="2" spans="1:21" ht="66.75" customHeight="1" x14ac:dyDescent="0.4">
      <c r="B2" s="5">
        <v>4</v>
      </c>
      <c r="C2" s="6">
        <v>6</v>
      </c>
      <c r="D2" s="7">
        <v>29</v>
      </c>
      <c r="E2" s="8">
        <v>9</v>
      </c>
      <c r="F2" s="5">
        <v>2</v>
      </c>
      <c r="G2" s="6">
        <v>10</v>
      </c>
      <c r="H2" s="5">
        <v>5</v>
      </c>
      <c r="I2" s="6">
        <v>9</v>
      </c>
      <c r="J2" s="5">
        <v>13</v>
      </c>
      <c r="K2" s="6">
        <v>9</v>
      </c>
      <c r="L2" s="7">
        <f>B2+D2+F2+H2+J2</f>
        <v>53</v>
      </c>
      <c r="M2" s="8">
        <f>C2+E2+G2+I2+K2</f>
        <v>43</v>
      </c>
      <c r="O2" s="14">
        <v>96</v>
      </c>
    </row>
    <row r="3" spans="1:21" ht="63.75" customHeight="1" thickBot="1" x14ac:dyDescent="0.45">
      <c r="B3" s="9">
        <v>19</v>
      </c>
      <c r="C3" s="10">
        <v>37</v>
      </c>
      <c r="D3" s="13">
        <v>24</v>
      </c>
      <c r="E3" s="12">
        <v>5</v>
      </c>
      <c r="F3" s="13">
        <v>6</v>
      </c>
      <c r="G3" s="12">
        <v>46</v>
      </c>
      <c r="H3" s="13">
        <v>5</v>
      </c>
      <c r="I3" s="12">
        <v>46</v>
      </c>
      <c r="J3" s="13">
        <v>22</v>
      </c>
      <c r="K3" s="12">
        <v>20</v>
      </c>
      <c r="L3" s="9">
        <f>B3+D3+F3+H3+J3</f>
        <v>76</v>
      </c>
      <c r="M3" s="12">
        <f>C3+E3+G3+I3+K3</f>
        <v>154</v>
      </c>
      <c r="N3" s="1"/>
      <c r="O3" s="15">
        <v>230</v>
      </c>
      <c r="P3" s="1"/>
      <c r="Q3" s="1"/>
      <c r="R3" s="1"/>
      <c r="S3" s="1"/>
      <c r="T3" s="1"/>
      <c r="U3" s="1"/>
    </row>
    <row r="4" spans="1:21" x14ac:dyDescent="0.4">
      <c r="A4" t="s">
        <v>6</v>
      </c>
      <c r="B4" s="31">
        <f>(B2+C3)/(B2+C2+B3+C3)</f>
        <v>0.62121212121212122</v>
      </c>
      <c r="C4" s="31"/>
      <c r="D4" s="31">
        <f t="shared" ref="D4" si="0">(D2+E3)/(D2+E2+D3+E3)</f>
        <v>0.5074626865671642</v>
      </c>
      <c r="E4" s="31"/>
      <c r="F4" s="31">
        <f t="shared" ref="F4" si="1">(F2+G3)/(F2+G2+F3+G3)</f>
        <v>0.75</v>
      </c>
      <c r="G4" s="31"/>
      <c r="H4" s="31">
        <f t="shared" ref="H4" si="2">(H2+I3)/(H2+I2+H3+I3)</f>
        <v>0.7846153846153846</v>
      </c>
      <c r="I4" s="31"/>
      <c r="J4" s="31">
        <f t="shared" ref="J4" si="3">(J2+K3)/(J2+K2+J3+K3)</f>
        <v>0.515625</v>
      </c>
      <c r="K4" s="31"/>
      <c r="L4" s="32">
        <f>(L2+M3)/(L2+M2+L3+M3)</f>
        <v>0.63496932515337423</v>
      </c>
      <c r="M4" s="32"/>
      <c r="N4" s="1"/>
      <c r="O4" s="1"/>
      <c r="P4" s="1"/>
      <c r="Q4" s="1"/>
      <c r="R4" s="1"/>
      <c r="S4" s="1"/>
      <c r="T4" s="1"/>
      <c r="U4" s="1"/>
    </row>
    <row r="5" spans="1:21" x14ac:dyDescent="0.4">
      <c r="A5" t="s">
        <v>7</v>
      </c>
      <c r="B5" s="32">
        <f>B2/(C2+B2)</f>
        <v>0.4</v>
      </c>
      <c r="C5" s="32"/>
      <c r="D5" s="32">
        <f t="shared" ref="D5" si="4">D2/(E2+D2)</f>
        <v>0.76315789473684215</v>
      </c>
      <c r="E5" s="32"/>
      <c r="F5" s="32">
        <f t="shared" ref="F5" si="5">F2/(G2+F2)</f>
        <v>0.16666666666666666</v>
      </c>
      <c r="G5" s="32"/>
      <c r="H5" s="32">
        <f t="shared" ref="H5" si="6">H2/(I2+H2)</f>
        <v>0.35714285714285715</v>
      </c>
      <c r="I5" s="32"/>
      <c r="J5" s="32">
        <f t="shared" ref="J5" si="7">J2/(K2+J2)</f>
        <v>0.59090909090909094</v>
      </c>
      <c r="K5" s="32"/>
      <c r="L5" s="32">
        <f t="shared" ref="L5" si="8">L2/(M2+L2)</f>
        <v>0.55208333333333337</v>
      </c>
      <c r="M5" s="32"/>
      <c r="N5" s="1"/>
      <c r="O5" s="1"/>
      <c r="P5" s="1"/>
      <c r="Q5" s="1"/>
      <c r="R5" s="1"/>
      <c r="S5" s="1"/>
      <c r="T5" s="1"/>
      <c r="U5" s="1"/>
    </row>
    <row r="6" spans="1:21" x14ac:dyDescent="0.4">
      <c r="A6" t="s">
        <v>9</v>
      </c>
      <c r="B6" s="32">
        <f>B2/(B2+B3)</f>
        <v>0.17391304347826086</v>
      </c>
      <c r="C6" s="32"/>
      <c r="D6" s="32">
        <f t="shared" ref="D6" si="9">D2/(D2+D3)</f>
        <v>0.54716981132075471</v>
      </c>
      <c r="E6" s="32"/>
      <c r="F6" s="32">
        <f t="shared" ref="F6" si="10">F2/(F2+F3)</f>
        <v>0.25</v>
      </c>
      <c r="G6" s="32"/>
      <c r="H6" s="32">
        <f t="shared" ref="H6" si="11">H2/(H2+H3)</f>
        <v>0.5</v>
      </c>
      <c r="I6" s="32"/>
      <c r="J6" s="32">
        <f t="shared" ref="J6" si="12">J2/(J2+J3)</f>
        <v>0.37142857142857144</v>
      </c>
      <c r="K6" s="32"/>
      <c r="L6" s="32">
        <f t="shared" ref="L6" si="13">L2/(L2+L3)</f>
        <v>0.41085271317829458</v>
      </c>
      <c r="M6" s="32"/>
      <c r="N6" s="1"/>
      <c r="O6" s="1"/>
      <c r="P6" s="1"/>
      <c r="Q6" s="1"/>
      <c r="R6" s="1"/>
      <c r="S6" s="1"/>
      <c r="T6" s="1"/>
      <c r="U6" s="1"/>
    </row>
    <row r="7" spans="1:21" x14ac:dyDescent="0.4">
      <c r="A7" t="s">
        <v>8</v>
      </c>
      <c r="B7" s="33">
        <f xml:space="preserve"> (2*B5*B6)/(B5+B6)</f>
        <v>0.24242424242424243</v>
      </c>
      <c r="C7" s="33"/>
      <c r="D7" s="33">
        <f t="shared" ref="D7" si="14" xml:space="preserve"> (2*D5*D6)/(D5+D6)</f>
        <v>0.63736263736263732</v>
      </c>
      <c r="E7" s="33"/>
      <c r="F7" s="33">
        <f t="shared" ref="F7" si="15" xml:space="preserve"> (2*F5*F6)/(F5+F6)</f>
        <v>0.2</v>
      </c>
      <c r="G7" s="33"/>
      <c r="H7" s="33">
        <f t="shared" ref="H7" si="16" xml:space="preserve"> (2*H5*H6)/(H5+H6)</f>
        <v>0.41666666666666663</v>
      </c>
      <c r="I7" s="33"/>
      <c r="J7" s="33">
        <f t="shared" ref="J7" si="17" xml:space="preserve"> (2*J5*J6)/(J5+J6)</f>
        <v>0.45614035087719301</v>
      </c>
      <c r="K7" s="33"/>
      <c r="L7" s="33">
        <f t="shared" ref="L7" si="18" xml:space="preserve"> (2*L5*L6)/(L5+L6)</f>
        <v>0.47111111111111115</v>
      </c>
      <c r="M7" s="33"/>
      <c r="N7" s="1"/>
      <c r="O7" s="1"/>
      <c r="P7" s="1"/>
      <c r="Q7" s="1"/>
      <c r="R7" s="1"/>
      <c r="S7" s="1"/>
      <c r="T7" s="1"/>
      <c r="U7" s="1"/>
    </row>
    <row r="8" spans="1:21" x14ac:dyDescent="0.4"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</row>
    <row r="9" spans="1:21" x14ac:dyDescent="0.4">
      <c r="D9" s="1"/>
      <c r="E9" s="1"/>
      <c r="F9" s="1"/>
      <c r="G9" s="1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</row>
    <row r="10" spans="1:21" x14ac:dyDescent="0.4"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</row>
    <row r="11" spans="1:21" x14ac:dyDescent="0.4">
      <c r="B11" s="2"/>
      <c r="C11" s="2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</row>
    <row r="12" spans="1:21" ht="18.75" customHeight="1" x14ac:dyDescent="0.4">
      <c r="B12" s="16" t="s">
        <v>6</v>
      </c>
      <c r="C12" s="16" t="s">
        <v>7</v>
      </c>
      <c r="D12" s="4" t="s">
        <v>8</v>
      </c>
      <c r="E12" s="16" t="s">
        <v>6</v>
      </c>
      <c r="F12" s="16" t="s">
        <v>7</v>
      </c>
      <c r="G12" s="4" t="s">
        <v>8</v>
      </c>
      <c r="H12" s="16" t="s">
        <v>6</v>
      </c>
      <c r="I12" s="16" t="s">
        <v>7</v>
      </c>
      <c r="J12" s="4" t="s">
        <v>8</v>
      </c>
      <c r="K12" s="16" t="s">
        <v>6</v>
      </c>
      <c r="L12" s="16" t="s">
        <v>7</v>
      </c>
      <c r="M12" s="4" t="s">
        <v>8</v>
      </c>
      <c r="N12" s="16" t="s">
        <v>6</v>
      </c>
      <c r="O12" s="16" t="s">
        <v>7</v>
      </c>
      <c r="P12" s="4" t="s">
        <v>8</v>
      </c>
      <c r="Q12" s="16" t="s">
        <v>6</v>
      </c>
      <c r="R12" s="16" t="s">
        <v>7</v>
      </c>
      <c r="S12" s="4" t="s">
        <v>8</v>
      </c>
      <c r="T12" s="1"/>
      <c r="U12" s="1"/>
    </row>
    <row r="13" spans="1:21" x14ac:dyDescent="0.4">
      <c r="A13" s="18">
        <v>3</v>
      </c>
      <c r="B13" s="17">
        <f>B4</f>
        <v>0.62121212121212122</v>
      </c>
      <c r="C13" s="17">
        <f>B5</f>
        <v>0.4</v>
      </c>
      <c r="D13" s="4">
        <f>B7</f>
        <v>0.24242424242424243</v>
      </c>
      <c r="E13" s="17">
        <f>D4</f>
        <v>0.5074626865671642</v>
      </c>
      <c r="F13" s="17">
        <f>D5</f>
        <v>0.76315789473684215</v>
      </c>
      <c r="G13" s="4">
        <f>D7</f>
        <v>0.63736263736263732</v>
      </c>
      <c r="H13" s="17">
        <f>F4</f>
        <v>0.75</v>
      </c>
      <c r="I13" s="17">
        <f>F5</f>
        <v>0.16666666666666666</v>
      </c>
      <c r="J13" s="4">
        <f>F7</f>
        <v>0.2</v>
      </c>
      <c r="K13" s="17">
        <f>H4</f>
        <v>0.7846153846153846</v>
      </c>
      <c r="L13" s="17">
        <f>H5</f>
        <v>0.35714285714285715</v>
      </c>
      <c r="M13" s="4">
        <f>H7</f>
        <v>0.41666666666666663</v>
      </c>
      <c r="N13" s="17">
        <f>J4</f>
        <v>0.515625</v>
      </c>
      <c r="O13" s="17">
        <f>J5</f>
        <v>0.59090909090909094</v>
      </c>
      <c r="P13" s="4">
        <f>J7</f>
        <v>0.45614035087719301</v>
      </c>
      <c r="Q13" s="4">
        <f>L4</f>
        <v>0.63496932515337423</v>
      </c>
      <c r="R13" s="4">
        <f>L5</f>
        <v>0.55208333333333337</v>
      </c>
      <c r="S13" s="4">
        <f>L7</f>
        <v>0.47111111111111115</v>
      </c>
      <c r="T13" s="1"/>
      <c r="U13" s="1"/>
    </row>
    <row r="14" spans="1:21" x14ac:dyDescent="0.4">
      <c r="B14" s="2"/>
      <c r="C14" s="2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</row>
    <row r="15" spans="1:21" ht="18.75" customHeight="1" x14ac:dyDescent="0.4">
      <c r="B15" s="2"/>
      <c r="C15" s="2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</row>
    <row r="16" spans="1:21" x14ac:dyDescent="0.4">
      <c r="B16" s="2"/>
      <c r="C16" s="2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</row>
    <row r="17" spans="2:21" x14ac:dyDescent="0.4">
      <c r="B17" s="2"/>
      <c r="C17" s="2"/>
      <c r="J17" s="18"/>
      <c r="S17" s="1"/>
      <c r="T17" s="1"/>
      <c r="U17" s="1"/>
    </row>
    <row r="18" spans="2:21" x14ac:dyDescent="0.4">
      <c r="C18" s="2"/>
      <c r="S18" s="1"/>
      <c r="T18" s="1"/>
      <c r="U18" s="1"/>
    </row>
    <row r="19" spans="2:21" x14ac:dyDescent="0.4">
      <c r="B19" s="2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</row>
    <row r="20" spans="2:21" x14ac:dyDescent="0.4"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</row>
  </sheetData>
  <mergeCells count="30">
    <mergeCell ref="L1:M1"/>
    <mergeCell ref="B1:C1"/>
    <mergeCell ref="D1:E1"/>
    <mergeCell ref="F1:G1"/>
    <mergeCell ref="H1:I1"/>
    <mergeCell ref="J1:K1"/>
    <mergeCell ref="L5:M5"/>
    <mergeCell ref="B4:C4"/>
    <mergeCell ref="D4:E4"/>
    <mergeCell ref="F4:G4"/>
    <mergeCell ref="H4:I4"/>
    <mergeCell ref="J4:K4"/>
    <mergeCell ref="L4:M4"/>
    <mergeCell ref="B5:C5"/>
    <mergeCell ref="D5:E5"/>
    <mergeCell ref="F5:G5"/>
    <mergeCell ref="H5:I5"/>
    <mergeCell ref="J5:K5"/>
    <mergeCell ref="L7:M7"/>
    <mergeCell ref="B6:C6"/>
    <mergeCell ref="D6:E6"/>
    <mergeCell ref="F6:G6"/>
    <mergeCell ref="H6:I6"/>
    <mergeCell ref="J6:K6"/>
    <mergeCell ref="L6:M6"/>
    <mergeCell ref="B7:C7"/>
    <mergeCell ref="D7:E7"/>
    <mergeCell ref="F7:G7"/>
    <mergeCell ref="H7:I7"/>
    <mergeCell ref="J7:K7"/>
  </mergeCells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69269-4C18-46DE-AF49-ECF37009F441}">
  <dimension ref="A1:U20"/>
  <sheetViews>
    <sheetView zoomScale="77" zoomScaleNormal="77" workbookViewId="0">
      <selection activeCell="S13" sqref="B13:S13"/>
    </sheetView>
  </sheetViews>
  <sheetFormatPr defaultRowHeight="18.75" x14ac:dyDescent="0.4"/>
  <cols>
    <col min="2" max="2" width="10.375" customWidth="1"/>
    <col min="3" max="3" width="9.625" customWidth="1"/>
    <col min="22" max="22" width="12.75" customWidth="1"/>
  </cols>
  <sheetData>
    <row r="1" spans="1:21" ht="44.25" customHeight="1" thickBot="1" x14ac:dyDescent="0.45">
      <c r="B1" s="29" t="s">
        <v>1</v>
      </c>
      <c r="C1" s="30"/>
      <c r="D1" s="34" t="s">
        <v>2</v>
      </c>
      <c r="E1" s="35"/>
      <c r="F1" s="29" t="s">
        <v>3</v>
      </c>
      <c r="G1" s="30"/>
      <c r="H1" s="29" t="s">
        <v>4</v>
      </c>
      <c r="I1" s="30"/>
      <c r="J1" s="34" t="s">
        <v>5</v>
      </c>
      <c r="K1" s="35"/>
      <c r="L1" s="29" t="s">
        <v>0</v>
      </c>
      <c r="M1" s="30"/>
      <c r="N1" s="3"/>
      <c r="O1" s="14" t="s">
        <v>10</v>
      </c>
      <c r="P1" s="3"/>
      <c r="Q1" s="3"/>
      <c r="R1" s="3"/>
      <c r="S1" s="3"/>
      <c r="T1" s="3"/>
      <c r="U1" s="3"/>
    </row>
    <row r="2" spans="1:21" ht="66.75" customHeight="1" x14ac:dyDescent="0.4">
      <c r="B2" s="5">
        <v>3</v>
      </c>
      <c r="C2" s="6">
        <v>7</v>
      </c>
      <c r="D2" s="7">
        <v>31</v>
      </c>
      <c r="E2" s="8">
        <v>7</v>
      </c>
      <c r="F2" s="5">
        <v>2</v>
      </c>
      <c r="G2" s="6">
        <v>10</v>
      </c>
      <c r="H2" s="5">
        <v>5</v>
      </c>
      <c r="I2" s="6">
        <v>9</v>
      </c>
      <c r="J2" s="5">
        <v>13</v>
      </c>
      <c r="K2" s="6">
        <v>9</v>
      </c>
      <c r="L2" s="7">
        <f>B2+D2+F2+H2+J2</f>
        <v>54</v>
      </c>
      <c r="M2" s="8">
        <f>C2+E2+G2+I2+K2</f>
        <v>42</v>
      </c>
      <c r="O2" s="14">
        <v>96</v>
      </c>
    </row>
    <row r="3" spans="1:21" ht="63.75" customHeight="1" thickBot="1" x14ac:dyDescent="0.45">
      <c r="B3" s="9">
        <v>17</v>
      </c>
      <c r="C3" s="10">
        <v>39</v>
      </c>
      <c r="D3" s="13">
        <v>24</v>
      </c>
      <c r="E3" s="12">
        <v>5</v>
      </c>
      <c r="F3" s="13">
        <v>5</v>
      </c>
      <c r="G3" s="12">
        <v>47</v>
      </c>
      <c r="H3" s="13">
        <v>4</v>
      </c>
      <c r="I3" s="12">
        <v>47</v>
      </c>
      <c r="J3" s="13">
        <v>23</v>
      </c>
      <c r="K3" s="12">
        <v>19</v>
      </c>
      <c r="L3" s="9">
        <f>B3+D3+F3+H3+J3</f>
        <v>73</v>
      </c>
      <c r="M3" s="12">
        <f>C3+E3+G3+I3+K3</f>
        <v>157</v>
      </c>
      <c r="N3" s="1"/>
      <c r="O3" s="15">
        <v>230</v>
      </c>
      <c r="P3" s="1"/>
      <c r="Q3" s="1"/>
      <c r="R3" s="1"/>
      <c r="S3" s="1"/>
      <c r="T3" s="1"/>
      <c r="U3" s="1"/>
    </row>
    <row r="4" spans="1:21" x14ac:dyDescent="0.4">
      <c r="A4" t="s">
        <v>6</v>
      </c>
      <c r="B4" s="31">
        <f>(B2+C3)/(B2+C2+B3+C3)</f>
        <v>0.63636363636363635</v>
      </c>
      <c r="C4" s="31"/>
      <c r="D4" s="31">
        <f t="shared" ref="D4" si="0">(D2+E3)/(D2+E2+D3+E3)</f>
        <v>0.53731343283582089</v>
      </c>
      <c r="E4" s="31"/>
      <c r="F4" s="31">
        <f t="shared" ref="F4" si="1">(F2+G3)/(F2+G2+F3+G3)</f>
        <v>0.765625</v>
      </c>
      <c r="G4" s="31"/>
      <c r="H4" s="31">
        <f t="shared" ref="H4" si="2">(H2+I3)/(H2+I2+H3+I3)</f>
        <v>0.8</v>
      </c>
      <c r="I4" s="31"/>
      <c r="J4" s="31">
        <f t="shared" ref="J4" si="3">(J2+K3)/(J2+K2+J3+K3)</f>
        <v>0.5</v>
      </c>
      <c r="K4" s="31"/>
      <c r="L4" s="32">
        <f>(L2+M3)/(L2+M2+L3+M3)</f>
        <v>0.64723926380368102</v>
      </c>
      <c r="M4" s="32"/>
      <c r="N4" s="1"/>
      <c r="O4" s="1"/>
      <c r="P4" s="1"/>
      <c r="Q4" s="1"/>
      <c r="R4" s="1"/>
      <c r="S4" s="1"/>
      <c r="T4" s="1"/>
      <c r="U4" s="1"/>
    </row>
    <row r="5" spans="1:21" x14ac:dyDescent="0.4">
      <c r="A5" t="s">
        <v>7</v>
      </c>
      <c r="B5" s="32">
        <f>B2/(C2+B2)</f>
        <v>0.3</v>
      </c>
      <c r="C5" s="32"/>
      <c r="D5" s="32">
        <f t="shared" ref="D5" si="4">D2/(E2+D2)</f>
        <v>0.81578947368421051</v>
      </c>
      <c r="E5" s="32"/>
      <c r="F5" s="32">
        <f t="shared" ref="F5" si="5">F2/(G2+F2)</f>
        <v>0.16666666666666666</v>
      </c>
      <c r="G5" s="32"/>
      <c r="H5" s="32">
        <f t="shared" ref="H5" si="6">H2/(I2+H2)</f>
        <v>0.35714285714285715</v>
      </c>
      <c r="I5" s="32"/>
      <c r="J5" s="32">
        <f t="shared" ref="J5" si="7">J2/(K2+J2)</f>
        <v>0.59090909090909094</v>
      </c>
      <c r="K5" s="32"/>
      <c r="L5" s="32">
        <f t="shared" ref="L5" si="8">L2/(M2+L2)</f>
        <v>0.5625</v>
      </c>
      <c r="M5" s="32"/>
      <c r="N5" s="1"/>
      <c r="O5" s="1"/>
      <c r="P5" s="1"/>
      <c r="Q5" s="1"/>
      <c r="R5" s="1"/>
      <c r="S5" s="1"/>
      <c r="T5" s="1"/>
      <c r="U5" s="1"/>
    </row>
    <row r="6" spans="1:21" x14ac:dyDescent="0.4">
      <c r="A6" t="s">
        <v>9</v>
      </c>
      <c r="B6" s="32">
        <f>B2/(B2+B3)</f>
        <v>0.15</v>
      </c>
      <c r="C6" s="32"/>
      <c r="D6" s="32">
        <f t="shared" ref="D6" si="9">D2/(D2+D3)</f>
        <v>0.5636363636363636</v>
      </c>
      <c r="E6" s="32"/>
      <c r="F6" s="32">
        <f t="shared" ref="F6" si="10">F2/(F2+F3)</f>
        <v>0.2857142857142857</v>
      </c>
      <c r="G6" s="32"/>
      <c r="H6" s="32">
        <f t="shared" ref="H6" si="11">H2/(H2+H3)</f>
        <v>0.55555555555555558</v>
      </c>
      <c r="I6" s="32"/>
      <c r="J6" s="32">
        <f t="shared" ref="J6" si="12">J2/(J2+J3)</f>
        <v>0.3611111111111111</v>
      </c>
      <c r="K6" s="32"/>
      <c r="L6" s="32">
        <f t="shared" ref="L6" si="13">L2/(L2+L3)</f>
        <v>0.42519685039370081</v>
      </c>
      <c r="M6" s="32"/>
      <c r="N6" s="1"/>
      <c r="O6" s="1"/>
      <c r="P6" s="1"/>
      <c r="Q6" s="1"/>
      <c r="R6" s="1"/>
      <c r="S6" s="1"/>
      <c r="T6" s="1"/>
      <c r="U6" s="1"/>
    </row>
    <row r="7" spans="1:21" x14ac:dyDescent="0.4">
      <c r="A7" t="s">
        <v>8</v>
      </c>
      <c r="B7" s="33">
        <f xml:space="preserve"> (2*B5*B6)/(B5+B6)</f>
        <v>0.2</v>
      </c>
      <c r="C7" s="33"/>
      <c r="D7" s="33">
        <f t="shared" ref="D7" si="14" xml:space="preserve"> (2*D5*D6)/(D5+D6)</f>
        <v>0.66666666666666663</v>
      </c>
      <c r="E7" s="33"/>
      <c r="F7" s="33">
        <f t="shared" ref="F7" si="15" xml:space="preserve"> (2*F5*F6)/(F5+F6)</f>
        <v>0.2105263157894737</v>
      </c>
      <c r="G7" s="33"/>
      <c r="H7" s="33">
        <f t="shared" ref="H7" si="16" xml:space="preserve"> (2*H5*H6)/(H5+H6)</f>
        <v>0.43478260869565216</v>
      </c>
      <c r="I7" s="33"/>
      <c r="J7" s="33">
        <f t="shared" ref="J7" si="17" xml:space="preserve"> (2*J5*J6)/(J5+J6)</f>
        <v>0.44827586206896558</v>
      </c>
      <c r="K7" s="33"/>
      <c r="L7" s="33">
        <f t="shared" ref="L7" si="18" xml:space="preserve"> (2*L5*L6)/(L5+L6)</f>
        <v>0.48430493273542602</v>
      </c>
      <c r="M7" s="33"/>
      <c r="N7" s="1"/>
      <c r="O7" s="1"/>
      <c r="P7" s="1"/>
      <c r="Q7" s="1"/>
      <c r="R7" s="1"/>
      <c r="S7" s="1"/>
      <c r="T7" s="1"/>
      <c r="U7" s="1"/>
    </row>
    <row r="8" spans="1:21" x14ac:dyDescent="0.4"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</row>
    <row r="9" spans="1:21" x14ac:dyDescent="0.4">
      <c r="D9" s="1"/>
      <c r="E9" s="1"/>
      <c r="F9" s="1"/>
      <c r="G9" s="1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</row>
    <row r="10" spans="1:21" x14ac:dyDescent="0.4"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</row>
    <row r="11" spans="1:21" x14ac:dyDescent="0.4">
      <c r="B11" s="2"/>
      <c r="C11" s="2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</row>
    <row r="12" spans="1:21" ht="18.75" customHeight="1" x14ac:dyDescent="0.4">
      <c r="B12" s="16" t="s">
        <v>6</v>
      </c>
      <c r="C12" s="16" t="s">
        <v>7</v>
      </c>
      <c r="D12" s="4" t="s">
        <v>8</v>
      </c>
      <c r="E12" s="16" t="s">
        <v>6</v>
      </c>
      <c r="F12" s="16" t="s">
        <v>7</v>
      </c>
      <c r="G12" s="4" t="s">
        <v>8</v>
      </c>
      <c r="H12" s="16" t="s">
        <v>6</v>
      </c>
      <c r="I12" s="16" t="s">
        <v>7</v>
      </c>
      <c r="J12" s="4" t="s">
        <v>8</v>
      </c>
      <c r="K12" s="16" t="s">
        <v>6</v>
      </c>
      <c r="L12" s="16" t="s">
        <v>7</v>
      </c>
      <c r="M12" s="4" t="s">
        <v>8</v>
      </c>
      <c r="N12" s="16" t="s">
        <v>6</v>
      </c>
      <c r="O12" s="16" t="s">
        <v>7</v>
      </c>
      <c r="P12" s="4" t="s">
        <v>8</v>
      </c>
      <c r="Q12" s="16" t="s">
        <v>6</v>
      </c>
      <c r="R12" s="16" t="s">
        <v>7</v>
      </c>
      <c r="S12" s="4" t="s">
        <v>8</v>
      </c>
      <c r="T12" s="1"/>
      <c r="U12" s="1"/>
    </row>
    <row r="13" spans="1:21" x14ac:dyDescent="0.4">
      <c r="A13" s="18">
        <v>4</v>
      </c>
      <c r="B13" s="17">
        <f>B4</f>
        <v>0.63636363636363635</v>
      </c>
      <c r="C13" s="17">
        <f>B5</f>
        <v>0.3</v>
      </c>
      <c r="D13" s="4">
        <f>B7</f>
        <v>0.2</v>
      </c>
      <c r="E13" s="17">
        <f>D4</f>
        <v>0.53731343283582089</v>
      </c>
      <c r="F13" s="17">
        <f>D5</f>
        <v>0.81578947368421051</v>
      </c>
      <c r="G13" s="4">
        <f>D7</f>
        <v>0.66666666666666663</v>
      </c>
      <c r="H13" s="17">
        <f>F4</f>
        <v>0.765625</v>
      </c>
      <c r="I13" s="17">
        <f>F5</f>
        <v>0.16666666666666666</v>
      </c>
      <c r="J13" s="4">
        <f>F7</f>
        <v>0.2105263157894737</v>
      </c>
      <c r="K13" s="17">
        <f>H4</f>
        <v>0.8</v>
      </c>
      <c r="L13" s="17">
        <f>H5</f>
        <v>0.35714285714285715</v>
      </c>
      <c r="M13" s="4">
        <f>H7</f>
        <v>0.43478260869565216</v>
      </c>
      <c r="N13" s="17">
        <f>J4</f>
        <v>0.5</v>
      </c>
      <c r="O13" s="17">
        <f>J5</f>
        <v>0.59090909090909094</v>
      </c>
      <c r="P13" s="4">
        <f>J7</f>
        <v>0.44827586206896558</v>
      </c>
      <c r="Q13" s="4">
        <f>L4</f>
        <v>0.64723926380368102</v>
      </c>
      <c r="R13" s="4">
        <f>L5</f>
        <v>0.5625</v>
      </c>
      <c r="S13" s="4">
        <f>L7</f>
        <v>0.48430493273542602</v>
      </c>
      <c r="T13" s="1"/>
      <c r="U13" s="1"/>
    </row>
    <row r="14" spans="1:21" x14ac:dyDescent="0.4">
      <c r="B14" s="2"/>
      <c r="C14" s="2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</row>
    <row r="15" spans="1:21" ht="18.75" customHeight="1" x14ac:dyDescent="0.4">
      <c r="B15" s="2"/>
      <c r="C15" s="2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</row>
    <row r="16" spans="1:21" x14ac:dyDescent="0.4">
      <c r="B16" s="2"/>
      <c r="C16" s="2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</row>
    <row r="17" spans="2:21" x14ac:dyDescent="0.4">
      <c r="B17" s="2"/>
      <c r="C17" s="2"/>
      <c r="S17" s="1"/>
      <c r="T17" s="1"/>
      <c r="U17" s="1"/>
    </row>
    <row r="18" spans="2:21" x14ac:dyDescent="0.4">
      <c r="C18" s="2"/>
      <c r="S18" s="1"/>
      <c r="T18" s="1"/>
      <c r="U18" s="1"/>
    </row>
    <row r="19" spans="2:21" x14ac:dyDescent="0.4">
      <c r="B19" s="2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</row>
    <row r="20" spans="2:21" x14ac:dyDescent="0.4"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</row>
  </sheetData>
  <mergeCells count="30">
    <mergeCell ref="L1:M1"/>
    <mergeCell ref="B1:C1"/>
    <mergeCell ref="D1:E1"/>
    <mergeCell ref="F1:G1"/>
    <mergeCell ref="H1:I1"/>
    <mergeCell ref="J1:K1"/>
    <mergeCell ref="L5:M5"/>
    <mergeCell ref="B4:C4"/>
    <mergeCell ref="D4:E4"/>
    <mergeCell ref="F4:G4"/>
    <mergeCell ref="H4:I4"/>
    <mergeCell ref="J4:K4"/>
    <mergeCell ref="L4:M4"/>
    <mergeCell ref="B5:C5"/>
    <mergeCell ref="D5:E5"/>
    <mergeCell ref="F5:G5"/>
    <mergeCell ref="H5:I5"/>
    <mergeCell ref="J5:K5"/>
    <mergeCell ref="L7:M7"/>
    <mergeCell ref="B6:C6"/>
    <mergeCell ref="D6:E6"/>
    <mergeCell ref="F6:G6"/>
    <mergeCell ref="H6:I6"/>
    <mergeCell ref="J6:K6"/>
    <mergeCell ref="L6:M6"/>
    <mergeCell ref="B7:C7"/>
    <mergeCell ref="D7:E7"/>
    <mergeCell ref="F7:G7"/>
    <mergeCell ref="H7:I7"/>
    <mergeCell ref="J7:K7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12</vt:i4>
      </vt:variant>
    </vt:vector>
  </HeadingPairs>
  <TitlesOfParts>
    <vt:vector size="12" baseType="lpstr">
      <vt:lpstr>tmp</vt:lpstr>
      <vt:lpstr>koma_only</vt:lpstr>
      <vt:lpstr>bert_fixed</vt:lpstr>
      <vt:lpstr>bert_fine_tuning</vt:lpstr>
      <vt:lpstr>multi fine tuning</vt:lpstr>
      <vt:lpstr>multi fixed</vt:lpstr>
      <vt:lpstr>seq2</vt:lpstr>
      <vt:lpstr>seq3</vt:lpstr>
      <vt:lpstr>seq4</vt:lpstr>
      <vt:lpstr>seq5</vt:lpstr>
      <vt:lpstr>hotto_ex1_fine</vt:lpstr>
      <vt:lpstr>hotto_ex3_fine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2021-02-10T19:19:29Z</dcterms:modified>
</cp:coreProperties>
</file>