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sti\Documents\scientific_computing\stats4001_7\"/>
    </mc:Choice>
  </mc:AlternateContent>
  <xr:revisionPtr revIDLastSave="0" documentId="13_ncr:1_{3E27AEEE-D697-4D24-B18B-746B1525ED16}" xr6:coauthVersionLast="40" xr6:coauthVersionMax="40" xr10:uidLastSave="{00000000-0000-0000-0000-000000000000}"/>
  <bookViews>
    <workbookView xWindow="0" yWindow="0" windowWidth="17256" windowHeight="5628" activeTab="2" xr2:uid="{5CED5178-45F9-4FEE-95C4-76BDC59305C7}"/>
  </bookViews>
  <sheets>
    <sheet name="Sheet1" sheetId="1" r:id="rId1"/>
    <sheet name="Sheet3" sheetId="3" r:id="rId2"/>
    <sheet name="Sheet4" sheetId="4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3" l="1"/>
  <c r="C3" i="3"/>
  <c r="C4" i="3"/>
  <c r="C5" i="3"/>
  <c r="C6" i="3"/>
  <c r="C7" i="3"/>
  <c r="C2" i="3"/>
  <c r="M22" i="1"/>
  <c r="M21" i="1"/>
  <c r="B14" i="1"/>
  <c r="C14" i="1"/>
</calcChain>
</file>

<file path=xl/sharedStrings.xml><?xml version="1.0" encoding="utf-8"?>
<sst xmlns="http://schemas.openxmlformats.org/spreadsheetml/2006/main" count="99" uniqueCount="46">
  <si>
    <t>State</t>
  </si>
  <si>
    <t>Cigarettes per Person</t>
  </si>
  <si>
    <t>Leukemia</t>
  </si>
  <si>
    <t>Indiana</t>
  </si>
  <si>
    <t>Iowa</t>
  </si>
  <si>
    <t>Kentucky</t>
  </si>
  <si>
    <t>Massachusetts</t>
  </si>
  <si>
    <t>Minnesota</t>
  </si>
  <si>
    <t>New York</t>
  </si>
  <si>
    <t>Alaska</t>
  </si>
  <si>
    <t>Nevada</t>
  </si>
  <si>
    <t>Utah</t>
  </si>
  <si>
    <t>Texas</t>
  </si>
  <si>
    <t>Kansas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</si>
  <si>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</si>
  <si>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</si>
  <si>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</si>
  <si>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</si>
  <si>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</si>
  <si>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</si>
  <si>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</si>
  <si>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</si>
  <si>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</si>
  <si>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</si>
  <si>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</si>
  <si>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</si>
  <si>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</si>
  <si>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</si>
  <si>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</si>
  <si>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</si>
  <si>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</si>
  <si>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</si>
  <si>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</si>
  <si>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</si>
  <si>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</si>
  <si>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</si>
  <si>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</si>
  <si>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</si>
  <si>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Lower 90.0%</t>
  </si>
  <si>
    <t>Upper 90.0%</t>
  </si>
  <si>
    <t>Time (hr)</t>
  </si>
  <si>
    <t>Chlorine Residual (pt/million)</t>
  </si>
  <si>
    <t>log(Cl ppm)</t>
  </si>
  <si>
    <t>Age</t>
  </si>
  <si>
    <t>Weight</t>
  </si>
  <si>
    <t>Blood Pressure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</si>
</sst>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Leukemia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Sheet1!$B$2:$B$12</c:f>
              <c:numCache>
                <c:formatCode>General</c:formatCode>
                <c:ptCount val="11"/>
                <c:pt idx="0">
                  <c:v>2618</c:v>
                </c:pt>
                <c:pt idx="1">
                  <c:v>2212</c:v>
                </c:pt>
                <c:pt idx="2">
                  <c:v>2184</c:v>
                </c:pt>
                <c:pt idx="3">
                  <c:v>2344</c:v>
                </c:pt>
                <c:pt idx="4">
                  <c:v>2692</c:v>
                </c:pt>
                <c:pt idx="5">
                  <c:v>2206</c:v>
                </c:pt>
                <c:pt idx="6">
                  <c:v>2914</c:v>
                </c:pt>
                <c:pt idx="7">
                  <c:v>3034</c:v>
                </c:pt>
                <c:pt idx="8">
                  <c:v>4240</c:v>
                </c:pt>
                <c:pt idx="9">
                  <c:v>1400</c:v>
                </c:pt>
                <c:pt idx="10">
                  <c:v>2257</c:v>
                </c:pt>
              </c:numCache>
            </c:numRef>
          </c:xVal>
          <c:yVal>
            <c:numRef>
              <c:f>Sheet1!$C$2:$C$12</c:f>
              <c:numCache>
                <c:formatCode>General</c:formatCode>
                <c:ptCount val="11"/>
                <c:pt idx="0">
                  <c:v>7</c:v>
                </c:pt>
                <c:pt idx="1">
                  <c:v>7.69</c:v>
                </c:pt>
                <c:pt idx="2">
                  <c:v>7.42</c:v>
                </c:pt>
                <c:pt idx="3">
                  <c:v>6.41</c:v>
                </c:pt>
                <c:pt idx="4">
                  <c:v>6.89</c:v>
                </c:pt>
                <c:pt idx="5">
                  <c:v>8.2799999999999994</c:v>
                </c:pt>
                <c:pt idx="6">
                  <c:v>7.23</c:v>
                </c:pt>
                <c:pt idx="7">
                  <c:v>4.9000000000000004</c:v>
                </c:pt>
                <c:pt idx="8">
                  <c:v>6.67</c:v>
                </c:pt>
                <c:pt idx="9">
                  <c:v>6.71</c:v>
                </c:pt>
                <c:pt idx="10">
                  <c:v>7.02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50-419E-B476-3D0E4DECFB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0883152"/>
        <c:axId val="370882824"/>
      </c:scatterChart>
      <c:valAx>
        <c:axId val="370883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882824"/>
        <c:crosses val="autoZero"/>
        <c:crossBetween val="midCat"/>
      </c:valAx>
      <c:valAx>
        <c:axId val="370882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883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Sheet3!$C$1</c:f>
              <c:strCache>
                <c:ptCount val="1"/>
                <c:pt idx="0">
                  <c:v>log(Cl ppm)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Sheet3!$A$2:$A$7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xVal>
          <c:yVal>
            <c:numRef>
              <c:f>Sheet3!$C$2:$C$7</c:f>
              <c:numCache>
                <c:formatCode>General</c:formatCode>
                <c:ptCount val="6"/>
                <c:pt idx="0">
                  <c:v>0.58778666490211906</c:v>
                </c:pt>
                <c:pt idx="1">
                  <c:v>0.40546510810816438</c:v>
                </c:pt>
                <c:pt idx="2">
                  <c:v>0.37156355643248301</c:v>
                </c:pt>
                <c:pt idx="3">
                  <c:v>0.35065687161316933</c:v>
                </c:pt>
                <c:pt idx="4">
                  <c:v>0.32208349916911322</c:v>
                </c:pt>
                <c:pt idx="5">
                  <c:v>0.30748469974796072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0B-4700-922F-F3FB9FE3F4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241160"/>
        <c:axId val="532240832"/>
      </c:scatterChart>
      <c:valAx>
        <c:axId val="532241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240832"/>
        <c:crosses val="autoZero"/>
        <c:crossBetween val="midCat"/>
      </c:valAx>
      <c:valAx>
        <c:axId val="53224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241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487680</xdr:colOff>
      <xdr:row>3</xdr:row>
      <xdr:rowOff>41910</xdr:rowOff>
    </xdr:from>
    <xdr:to>
      <xdr:col>11</xdr:col>
      <xdr:colOff>182880</xdr:colOff>
      <xdr:row>18</xdr:row>
      <xdr:rowOff>41910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F08C41F-0192-4A87-8009-E484C42705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472440</xdr:colOff>
      <xdr:row>19</xdr:row>
      <xdr:rowOff>41910</xdr:rowOff>
    </xdr:from>
    <xdr:to>
      <xdr:col>8</xdr:col>
      <xdr:colOff>167640</xdr:colOff>
      <xdr:row>34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2717DB-4B80-463B-82FD-F8A2EEFF95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29F3C-B3B8-4F4C-94A2-D60188DCA870}">
  <dimension ref="A1:U22"/>
  <sheetViews>
    <sheetView topLeftCell="I1" workbookViewId="0">
      <selection activeCell="M22" sqref="M22"/>
    </sheetView>
  </sheetViews>
  <sheetFormatPr defaultRowHeight="14.4" x14ac:dyDescent="0.3"/>
  <cols>
    <col min="13" max="13" width="17.44140625" bestFit="1" customWidth="1"/>
    <col min="14" max="14" width="12.6640625" bestFit="1" customWidth="1"/>
    <col min="15" max="15" width="13.44140625" bestFit="1" customWidth="1"/>
    <col min="16" max="16" width="12.6640625" bestFit="1" customWidth="1"/>
    <col min="17" max="17" width="12" bestFit="1" customWidth="1"/>
    <col min="18" max="18" width="12.6640625" bestFit="1" customWidth="1"/>
  </cols>
  <sheetData>
    <row r="1" spans="1:21" x14ac:dyDescent="0.3">
      <c r="A1" t="s">
        <v>0</v>
      </c>
      <c r="B1" t="s">
        <v>1</v>
      </c>
      <c r="C1" t="s">
        <v>2</v>
      </c>
      <c r="M1" t="s">
        <v>14</v>
      </c>
    </row>
    <row r="2" spans="1:21" ht="15" thickBot="1" x14ac:dyDescent="0.35">
      <c r="A2" t="s">
        <v>3</v>
      </c>
      <c r="B2">
        <v>2618</v>
      </c>
      <c r="C2">
        <v>7</v>
      </c>
    </row>
    <row r="3" spans="1:21" x14ac:dyDescent="0.3">
      <c r="A3" t="s">
        <v>4</v>
      </c>
      <c r="B3">
        <v>2212</v>
      </c>
      <c r="C3">
        <v>7.69</v>
      </c>
      <c r="M3" s="4" t="s">
        <v>15</v>
      </c>
      <c r="N3" s="4"/>
    </row>
    <row r="4" spans="1:21" x14ac:dyDescent="0.3">
      <c r="A4" t="s">
        <v>13</v>
      </c>
      <c r="B4">
        <v>2184</v>
      </c>
      <c r="C4">
        <v>7.42</v>
      </c>
      <c r="M4" s="1" t="s">
        <v>16</v>
      </c>
      <c r="N4" s="1">
        <v>0.31028115873091461</v>
      </c>
    </row>
    <row r="5" spans="1:21" x14ac:dyDescent="0.3">
      <c r="A5" t="s">
        <v>5</v>
      </c>
      <c r="B5">
        <v>2344</v>
      </c>
      <c r="C5">
        <v>6.41</v>
      </c>
      <c r="M5" s="1" t="s">
        <v>17</v>
      </c>
      <c r="N5" s="1">
        <v>9.6274397463399011E-2</v>
      </c>
    </row>
    <row r="6" spans="1:21" x14ac:dyDescent="0.3">
      <c r="A6" t="s">
        <v>6</v>
      </c>
      <c r="B6">
        <v>2692</v>
      </c>
      <c r="C6">
        <v>6.89</v>
      </c>
      <c r="M6" s="1" t="s">
        <v>18</v>
      </c>
      <c r="N6" s="1">
        <v>-4.1395583740011016E-3</v>
      </c>
    </row>
    <row r="7" spans="1:21" x14ac:dyDescent="0.3">
      <c r="A7" t="s">
        <v>7</v>
      </c>
      <c r="B7">
        <v>2206</v>
      </c>
      <c r="C7">
        <v>8.2799999999999994</v>
      </c>
      <c r="M7" s="1" t="s">
        <v>19</v>
      </c>
      <c r="N7" s="1">
        <v>0.85335287910351898</v>
      </c>
    </row>
    <row r="8" spans="1:21" ht="15" thickBot="1" x14ac:dyDescent="0.35">
      <c r="A8" t="s">
        <v>8</v>
      </c>
      <c r="B8">
        <v>2914</v>
      </c>
      <c r="C8">
        <v>7.23</v>
      </c>
      <c r="M8" s="2" t="s">
        <v>20</v>
      </c>
      <c r="N8" s="2">
        <v>11</v>
      </c>
    </row>
    <row r="9" spans="1:21" x14ac:dyDescent="0.3">
      <c r="A9" t="s">
        <v>9</v>
      </c>
      <c r="B9">
        <v>3034</v>
      </c>
      <c r="C9">
        <v>4.9000000000000004</v>
      </c>
    </row>
    <row r="10" spans="1:21" ht="15" thickBot="1" x14ac:dyDescent="0.35">
      <c r="A10" t="s">
        <v>10</v>
      </c>
      <c r="B10">
        <v>4240</v>
      </c>
      <c r="C10">
        <v>6.67</v>
      </c>
      <c r="M10" t="s">
        <v>21</v>
      </c>
    </row>
    <row r="11" spans="1:21" x14ac:dyDescent="0.3">
      <c r="A11" t="s">
        <v>11</v>
      </c>
      <c r="B11">
        <v>1400</v>
      </c>
      <c r="C11">
        <v>6.71</v>
      </c>
      <c r="M11" s="3"/>
      <c r="N11" s="3" t="s">
        <v>26</v>
      </c>
      <c r="O11" s="3" t="s">
        <v>27</v>
      </c>
      <c r="P11" s="3" t="s">
        <v>28</v>
      </c>
      <c r="Q11" s="3" t="s">
        <v>29</v>
      </c>
      <c r="R11" s="3" t="s">
        <v>30</v>
      </c>
    </row>
    <row r="12" spans="1:21" x14ac:dyDescent="0.3">
      <c r="A12" t="s">
        <v>12</v>
      </c>
      <c r="B12">
        <v>2257</v>
      </c>
      <c r="C12">
        <v>7.02</v>
      </c>
      <c r="M12" s="1" t="s">
        <v>22</v>
      </c>
      <c r="N12" s="1">
        <v>1</v>
      </c>
      <c r="O12" s="1">
        <v>0.6981906826225206</v>
      </c>
      <c r="P12" s="1">
        <v>0.6981906826225206</v>
      </c>
      <c r="Q12" s="1">
        <v>0.95877506926722145</v>
      </c>
      <c r="R12" s="1">
        <v>0.35308124889336456</v>
      </c>
    </row>
    <row r="13" spans="1:21" x14ac:dyDescent="0.3">
      <c r="M13" s="1" t="s">
        <v>23</v>
      </c>
      <c r="N13" s="1">
        <v>9</v>
      </c>
      <c r="O13" s="1">
        <v>6.5539002264683859</v>
      </c>
      <c r="P13" s="1">
        <v>0.72821113627426515</v>
      </c>
      <c r="Q13" s="1"/>
      <c r="R13" s="1"/>
    </row>
    <row r="14" spans="1:21" ht="15" thickBot="1" x14ac:dyDescent="0.35">
      <c r="B14">
        <f>AVERAGE(B2:B12)</f>
        <v>2554.6363636363635</v>
      </c>
      <c r="C14">
        <f>AVERAGE(C2:C12)</f>
        <v>6.9290909090909087</v>
      </c>
      <c r="M14" s="2" t="s">
        <v>24</v>
      </c>
      <c r="N14" s="2">
        <v>10</v>
      </c>
      <c r="O14" s="2">
        <v>7.2520909090909065</v>
      </c>
      <c r="P14" s="2"/>
      <c r="Q14" s="2"/>
      <c r="R14" s="2"/>
    </row>
    <row r="15" spans="1:21" ht="15" thickBot="1" x14ac:dyDescent="0.35"/>
    <row r="16" spans="1:21" x14ac:dyDescent="0.3">
      <c r="M16" s="3"/>
      <c r="N16" s="3" t="s">
        <v>31</v>
      </c>
      <c r="O16" s="3" t="s">
        <v>19</v>
      </c>
      <c r="P16" s="3" t="s">
        <v>32</v>
      </c>
      <c r="Q16" s="3" t="s">
        <v>33</v>
      </c>
      <c r="R16" s="3" t="s">
        <v>34</v>
      </c>
      <c r="S16" s="3" t="s">
        <v>35</v>
      </c>
      <c r="T16" s="3" t="s">
        <v>38</v>
      </c>
      <c r="U16" s="3" t="s">
        <v>39</v>
      </c>
    </row>
    <row r="17" spans="13:21" x14ac:dyDescent="0.3">
      <c r="M17" s="1" t="s">
        <v>25</v>
      </c>
      <c r="N17" s="1">
        <v>7.8775927955877334</v>
      </c>
      <c r="O17" s="1">
        <v>1.002267325757741</v>
      </c>
      <c r="P17" s="1">
        <v>7.859772131783366</v>
      </c>
      <c r="Q17" s="1">
        <v>2.548666224477856E-5</v>
      </c>
      <c r="R17" s="1">
        <v>5.6103065855862573</v>
      </c>
      <c r="S17" s="1">
        <v>10.14487900558921</v>
      </c>
      <c r="T17" s="1">
        <v>6.040323598762436</v>
      </c>
      <c r="U17" s="1">
        <v>9.7148619924130308</v>
      </c>
    </row>
    <row r="18" spans="13:21" ht="15" thickBot="1" x14ac:dyDescent="0.35">
      <c r="M18" s="2" t="s">
        <v>1</v>
      </c>
      <c r="N18" s="2">
        <v>-3.7128645782943937E-4</v>
      </c>
      <c r="O18" s="2">
        <v>3.7918464544488251E-4</v>
      </c>
      <c r="P18" s="2">
        <v>-0.9791706027384719</v>
      </c>
      <c r="Q18" s="2">
        <v>0.35308124889336434</v>
      </c>
      <c r="R18" s="2">
        <v>-1.2290617195456783E-3</v>
      </c>
      <c r="S18" s="2">
        <v>4.8648880388679945E-4</v>
      </c>
      <c r="T18" s="2">
        <v>-1.0663747352591237E-3</v>
      </c>
      <c r="U18" s="2">
        <v>3.2380181960024485E-4</v>
      </c>
    </row>
    <row r="21" spans="13:21" x14ac:dyDescent="0.3">
      <c r="M21">
        <f>C14-1.283*O17</f>
        <v>5.6431819301437276</v>
      </c>
    </row>
    <row r="22" spans="13:21" x14ac:dyDescent="0.3">
      <c r="M22">
        <f>C14+1.283*O17</f>
        <v>8.2149998880380899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38B9BF-D7BB-4932-A379-E4E8C104B8B3}">
  <dimension ref="A1:N18"/>
  <sheetViews>
    <sheetView topLeftCell="A4" workbookViewId="0">
      <selection activeCell="B11" sqref="B11"/>
    </sheetView>
  </sheetViews>
  <sheetFormatPr defaultRowHeight="14.4" x14ac:dyDescent="0.3"/>
  <sheetData>
    <row r="1" spans="1:14" x14ac:dyDescent="0.3">
      <c r="A1" t="s">
        <v>40</v>
      </c>
      <c r="B1" t="s">
        <v>41</v>
      </c>
      <c r="C1" t="s">
        <v>42</v>
      </c>
      <c r="F1" t="s">
        <v>14</v>
      </c>
    </row>
    <row r="2" spans="1:14" ht="15" thickBot="1" x14ac:dyDescent="0.35">
      <c r="A2">
        <v>2</v>
      </c>
      <c r="B2">
        <v>1.8</v>
      </c>
      <c r="C2">
        <f>LN(B2)</f>
        <v>0.58778666490211906</v>
      </c>
    </row>
    <row r="3" spans="1:14" x14ac:dyDescent="0.3">
      <c r="A3">
        <v>4</v>
      </c>
      <c r="B3">
        <v>1.5</v>
      </c>
      <c r="C3">
        <f t="shared" ref="C3:C7" si="0">LN(B3)</f>
        <v>0.40546510810816438</v>
      </c>
      <c r="F3" s="4" t="s">
        <v>15</v>
      </c>
      <c r="G3" s="4"/>
    </row>
    <row r="4" spans="1:14" x14ac:dyDescent="0.3">
      <c r="A4">
        <v>6</v>
      </c>
      <c r="B4">
        <v>1.45</v>
      </c>
      <c r="C4">
        <f t="shared" si="0"/>
        <v>0.37156355643248301</v>
      </c>
      <c r="F4" s="1" t="s">
        <v>16</v>
      </c>
      <c r="G4" s="1">
        <v>0.87111864142499851</v>
      </c>
    </row>
    <row r="5" spans="1:14" x14ac:dyDescent="0.3">
      <c r="A5">
        <v>8</v>
      </c>
      <c r="B5">
        <v>1.42</v>
      </c>
      <c r="C5">
        <f t="shared" si="0"/>
        <v>0.35065687161316933</v>
      </c>
      <c r="F5" s="1" t="s">
        <v>17</v>
      </c>
      <c r="G5" s="1">
        <v>0.75884768743813513</v>
      </c>
    </row>
    <row r="6" spans="1:14" x14ac:dyDescent="0.3">
      <c r="A6">
        <v>10</v>
      </c>
      <c r="B6">
        <v>1.38</v>
      </c>
      <c r="C6">
        <f t="shared" si="0"/>
        <v>0.32208349916911322</v>
      </c>
      <c r="F6" s="1" t="s">
        <v>18</v>
      </c>
      <c r="G6" s="1">
        <v>0.69855960929766892</v>
      </c>
    </row>
    <row r="7" spans="1:14" x14ac:dyDescent="0.3">
      <c r="A7">
        <v>12</v>
      </c>
      <c r="B7">
        <v>1.36</v>
      </c>
      <c r="C7">
        <f t="shared" si="0"/>
        <v>0.30748469974796072</v>
      </c>
      <c r="F7" s="1" t="s">
        <v>19</v>
      </c>
      <c r="G7" s="1">
        <v>5.634708398932959E-2</v>
      </c>
    </row>
    <row r="8" spans="1:14" ht="15" thickBot="1" x14ac:dyDescent="0.35">
      <c r="F8" s="2" t="s">
        <v>20</v>
      </c>
      <c r="G8" s="2">
        <v>6</v>
      </c>
    </row>
    <row r="10" spans="1:14" ht="15" thickBot="1" x14ac:dyDescent="0.35">
      <c r="F10" t="s">
        <v>21</v>
      </c>
    </row>
    <row r="11" spans="1:14" x14ac:dyDescent="0.3">
      <c r="B11">
        <f>EXP(G18*15 + G17)</f>
        <v>1.2210244256183482</v>
      </c>
      <c r="F11" s="3"/>
      <c r="G11" s="3" t="s">
        <v>26</v>
      </c>
      <c r="H11" s="3" t="s">
        <v>27</v>
      </c>
      <c r="I11" s="3" t="s">
        <v>28</v>
      </c>
      <c r="J11" s="3" t="s">
        <v>29</v>
      </c>
      <c r="K11" s="3" t="s">
        <v>30</v>
      </c>
    </row>
    <row r="12" spans="1:14" x14ac:dyDescent="0.3">
      <c r="F12" s="1" t="s">
        <v>22</v>
      </c>
      <c r="G12" s="1">
        <v>1</v>
      </c>
      <c r="H12" s="1">
        <v>3.9963734676993712E-2</v>
      </c>
      <c r="I12" s="1">
        <v>3.9963734676993712E-2</v>
      </c>
      <c r="J12" s="1">
        <v>12.587027333498384</v>
      </c>
      <c r="K12" s="1">
        <v>2.3845221127307335E-2</v>
      </c>
    </row>
    <row r="13" spans="1:14" x14ac:dyDescent="0.3">
      <c r="F13" s="1" t="s">
        <v>23</v>
      </c>
      <c r="G13" s="1">
        <v>4</v>
      </c>
      <c r="H13" s="1">
        <v>1.2699975496402251E-2</v>
      </c>
      <c r="I13" s="1">
        <v>3.1749938741005629E-3</v>
      </c>
      <c r="J13" s="1"/>
      <c r="K13" s="1"/>
    </row>
    <row r="14" spans="1:14" ht="15" thickBot="1" x14ac:dyDescent="0.35">
      <c r="F14" s="2" t="s">
        <v>24</v>
      </c>
      <c r="G14" s="2">
        <v>5</v>
      </c>
      <c r="H14" s="2">
        <v>5.2663710173395967E-2</v>
      </c>
      <c r="I14" s="2"/>
      <c r="J14" s="2"/>
      <c r="K14" s="2"/>
    </row>
    <row r="15" spans="1:14" ht="15" thickBot="1" x14ac:dyDescent="0.35"/>
    <row r="16" spans="1:14" x14ac:dyDescent="0.3">
      <c r="F16" s="3"/>
      <c r="G16" s="3" t="s">
        <v>31</v>
      </c>
      <c r="H16" s="3" t="s">
        <v>19</v>
      </c>
      <c r="I16" s="3" t="s">
        <v>32</v>
      </c>
      <c r="J16" s="3" t="s">
        <v>33</v>
      </c>
      <c r="K16" s="3" t="s">
        <v>34</v>
      </c>
      <c r="L16" s="3" t="s">
        <v>35</v>
      </c>
      <c r="M16" s="3" t="s">
        <v>36</v>
      </c>
      <c r="N16" s="3" t="s">
        <v>37</v>
      </c>
    </row>
    <row r="17" spans="6:14" x14ac:dyDescent="0.3">
      <c r="F17" s="1" t="s">
        <v>25</v>
      </c>
      <c r="G17" s="1">
        <v>0.5580962004028942</v>
      </c>
      <c r="H17" s="1">
        <v>5.2456280439560528E-2</v>
      </c>
      <c r="I17" s="1">
        <v>10.639263701625312</v>
      </c>
      <c r="J17" s="1">
        <v>4.4192656736504133E-4</v>
      </c>
      <c r="K17" s="1">
        <v>0.41245421733959364</v>
      </c>
      <c r="L17" s="1">
        <v>0.70373818346619477</v>
      </c>
      <c r="M17" s="1">
        <v>0.41245421733959364</v>
      </c>
      <c r="N17" s="1">
        <v>0.70373818346619477</v>
      </c>
    </row>
    <row r="18" spans="6:14" ht="15" thickBot="1" x14ac:dyDescent="0.35">
      <c r="F18" s="2" t="s">
        <v>40</v>
      </c>
      <c r="G18" s="2">
        <v>-2.3893733391532276E-2</v>
      </c>
      <c r="H18" s="2">
        <v>6.7347646836614684E-3</v>
      </c>
      <c r="I18" s="2">
        <v>-3.5478200818951322</v>
      </c>
      <c r="J18" s="2">
        <v>2.3845221127307335E-2</v>
      </c>
      <c r="K18" s="2">
        <v>-4.2592437832143129E-2</v>
      </c>
      <c r="L18" s="2">
        <v>-5.1950289509214258E-3</v>
      </c>
      <c r="M18" s="2">
        <v>-4.2592437832143129E-2</v>
      </c>
      <c r="N18" s="2">
        <v>-5.1950289509214258E-3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5FC3F-A98F-456E-AD70-F0F3923DA36D}">
  <dimension ref="A1:N19"/>
  <sheetViews>
    <sheetView tabSelected="1" topLeftCell="D1" workbookViewId="0">
      <selection activeCell="H19" sqref="H19"/>
    </sheetView>
  </sheetViews>
  <sheetFormatPr defaultRowHeight="14.4" x14ac:dyDescent="0.3"/>
  <sheetData>
    <row r="1" spans="1:14" x14ac:dyDescent="0.3">
      <c r="A1" t="s">
        <v>43</v>
      </c>
      <c r="B1" t="s">
        <v>44</v>
      </c>
      <c r="C1" t="s">
        <v>45</v>
      </c>
      <c r="F1" t="s">
        <v>14</v>
      </c>
    </row>
    <row r="2" spans="1:14" ht="15" thickBot="1" x14ac:dyDescent="0.35">
      <c r="A2">
        <v>25</v>
      </c>
      <c r="B2">
        <v>162</v>
      </c>
      <c r="C2">
        <v>112</v>
      </c>
    </row>
    <row r="3" spans="1:14" x14ac:dyDescent="0.3">
      <c r="A3">
        <v>25</v>
      </c>
      <c r="B3">
        <v>184</v>
      </c>
      <c r="C3">
        <v>144</v>
      </c>
      <c r="F3" s="4" t="s">
        <v>15</v>
      </c>
      <c r="G3" s="4"/>
    </row>
    <row r="4" spans="1:14" x14ac:dyDescent="0.3">
      <c r="A4">
        <v>42</v>
      </c>
      <c r="B4">
        <v>166</v>
      </c>
      <c r="C4">
        <v>138</v>
      </c>
      <c r="F4" s="1" t="s">
        <v>16</v>
      </c>
      <c r="G4" s="1">
        <v>0.51602430810836875</v>
      </c>
    </row>
    <row r="5" spans="1:14" x14ac:dyDescent="0.3">
      <c r="A5">
        <v>55</v>
      </c>
      <c r="B5">
        <v>150</v>
      </c>
      <c r="C5">
        <v>145</v>
      </c>
      <c r="F5" s="1" t="s">
        <v>17</v>
      </c>
      <c r="G5" s="1">
        <v>0.26628108655872063</v>
      </c>
    </row>
    <row r="6" spans="1:14" x14ac:dyDescent="0.3">
      <c r="A6">
        <v>30</v>
      </c>
      <c r="B6">
        <v>192</v>
      </c>
      <c r="C6">
        <v>152</v>
      </c>
      <c r="F6" s="1" t="s">
        <v>18</v>
      </c>
      <c r="G6" s="1">
        <v>2.1708115411627499E-2</v>
      </c>
    </row>
    <row r="7" spans="1:14" x14ac:dyDescent="0.3">
      <c r="A7">
        <v>40</v>
      </c>
      <c r="B7">
        <v>155</v>
      </c>
      <c r="C7">
        <v>110</v>
      </c>
      <c r="F7" s="1" t="s">
        <v>19</v>
      </c>
      <c r="G7" s="1">
        <v>19.747354635665864</v>
      </c>
    </row>
    <row r="8" spans="1:14" ht="15" thickBot="1" x14ac:dyDescent="0.35">
      <c r="A8">
        <v>66</v>
      </c>
      <c r="B8">
        <v>184</v>
      </c>
      <c r="C8">
        <v>118</v>
      </c>
      <c r="F8" s="2" t="s">
        <v>20</v>
      </c>
      <c r="G8" s="2">
        <v>9</v>
      </c>
    </row>
    <row r="9" spans="1:14" x14ac:dyDescent="0.3">
      <c r="A9">
        <v>60</v>
      </c>
      <c r="B9">
        <v>202</v>
      </c>
      <c r="C9">
        <v>160</v>
      </c>
    </row>
    <row r="10" spans="1:14" ht="15" thickBot="1" x14ac:dyDescent="0.35">
      <c r="A10">
        <v>38</v>
      </c>
      <c r="B10">
        <v>174</v>
      </c>
      <c r="C10">
        <v>108</v>
      </c>
      <c r="F10" t="s">
        <v>21</v>
      </c>
    </row>
    <row r="11" spans="1:14" x14ac:dyDescent="0.3">
      <c r="F11" s="3"/>
      <c r="G11" s="3" t="s">
        <v>26</v>
      </c>
      <c r="H11" s="3" t="s">
        <v>27</v>
      </c>
      <c r="I11" s="3" t="s">
        <v>28</v>
      </c>
      <c r="J11" s="3" t="s">
        <v>29</v>
      </c>
      <c r="K11" s="3" t="s">
        <v>30</v>
      </c>
    </row>
    <row r="12" spans="1:14" x14ac:dyDescent="0.3">
      <c r="F12" s="1" t="s">
        <v>22</v>
      </c>
      <c r="G12" s="1">
        <v>2</v>
      </c>
      <c r="H12" s="1">
        <v>849.14079824836472</v>
      </c>
      <c r="I12" s="1">
        <v>424.57039912418236</v>
      </c>
      <c r="J12" s="1">
        <v>1.088759257859985</v>
      </c>
      <c r="K12" s="1">
        <v>0.39499276674695816</v>
      </c>
    </row>
    <row r="13" spans="1:14" x14ac:dyDescent="0.3">
      <c r="F13" s="1" t="s">
        <v>23</v>
      </c>
      <c r="G13" s="1">
        <v>6</v>
      </c>
      <c r="H13" s="1">
        <v>2339.7480906405244</v>
      </c>
      <c r="I13" s="1">
        <v>389.95801510675409</v>
      </c>
      <c r="J13" s="1"/>
      <c r="K13" s="1"/>
    </row>
    <row r="14" spans="1:14" ht="15" thickBot="1" x14ac:dyDescent="0.35">
      <c r="F14" s="2" t="s">
        <v>24</v>
      </c>
      <c r="G14" s="2">
        <v>8</v>
      </c>
      <c r="H14" s="2">
        <v>3188.8888888888891</v>
      </c>
      <c r="I14" s="2"/>
      <c r="J14" s="2"/>
      <c r="K14" s="2"/>
    </row>
    <row r="15" spans="1:14" ht="15" thickBot="1" x14ac:dyDescent="0.35"/>
    <row r="16" spans="1:14" x14ac:dyDescent="0.3">
      <c r="F16" s="3"/>
      <c r="G16" s="3" t="s">
        <v>31</v>
      </c>
      <c r="H16" s="3" t="s">
        <v>19</v>
      </c>
      <c r="I16" s="3" t="s">
        <v>32</v>
      </c>
      <c r="J16" s="3" t="s">
        <v>33</v>
      </c>
      <c r="K16" s="3" t="s">
        <v>34</v>
      </c>
      <c r="L16" s="3" t="s">
        <v>35</v>
      </c>
      <c r="M16" s="3" t="s">
        <v>36</v>
      </c>
      <c r="N16" s="3" t="s">
        <v>37</v>
      </c>
    </row>
    <row r="17" spans="6:14" x14ac:dyDescent="0.3">
      <c r="F17" s="1" t="s">
        <v>25</v>
      </c>
      <c r="G17" s="1">
        <v>28.209824717304116</v>
      </c>
      <c r="H17" s="1">
        <v>70.58572482160973</v>
      </c>
      <c r="I17" s="1">
        <v>0.3996533971790811</v>
      </c>
      <c r="J17" s="1">
        <v>0.70325021671522481</v>
      </c>
      <c r="K17" s="1">
        <v>-144.50722187035038</v>
      </c>
      <c r="L17" s="1">
        <v>200.92687130495861</v>
      </c>
      <c r="M17" s="1">
        <v>-144.50722187035038</v>
      </c>
      <c r="N17" s="1">
        <v>200.92687130495861</v>
      </c>
    </row>
    <row r="18" spans="6:14" x14ac:dyDescent="0.3">
      <c r="F18" s="1" t="s">
        <v>43</v>
      </c>
      <c r="G18" s="1">
        <v>0.11644459627436622</v>
      </c>
      <c r="H18" s="1">
        <v>0.4685302502770835</v>
      </c>
      <c r="I18" s="1">
        <v>0.24853165020935616</v>
      </c>
      <c r="J18" s="1">
        <v>0.81201114786078332</v>
      </c>
      <c r="K18" s="1">
        <v>-1.030007625748548</v>
      </c>
      <c r="L18" s="1">
        <v>1.2628968182972806</v>
      </c>
      <c r="M18" s="1">
        <v>-1.030007625748548</v>
      </c>
      <c r="N18" s="1">
        <v>1.2628968182972806</v>
      </c>
    </row>
    <row r="19" spans="6:14" ht="15" thickBot="1" x14ac:dyDescent="0.35">
      <c r="F19" s="2" t="s">
        <v>44</v>
      </c>
      <c r="G19" s="2">
        <v>0.56644116403042022</v>
      </c>
      <c r="H19" s="2">
        <v>0.40254708909532388</v>
      </c>
      <c r="I19" s="2">
        <v>1.4071426160438236</v>
      </c>
      <c r="J19" s="2">
        <v>0.20901742453723304</v>
      </c>
      <c r="K19" s="2">
        <v>-0.41855607892083779</v>
      </c>
      <c r="L19" s="2">
        <v>1.5514384069816782</v>
      </c>
      <c r="M19" s="2">
        <v>-0.41855607892083779</v>
      </c>
      <c r="N19" s="2">
        <v>1.5514384069816782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원진우</dc:creator>
  <cp:lastModifiedBy>원진우</cp:lastModifiedBy>
  <dcterms:created xsi:type="dcterms:W3CDTF">2018-12-10T06:29:50Z</dcterms:created>
  <dcterms:modified xsi:type="dcterms:W3CDTF">2018-12-10T09:42:05Z</dcterms:modified>
</cp:coreProperties>
</file>