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76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<sst xmlns="http://schemas.openxmlformats.org/spreadsheetml/2006/main" count="24" uniqueCount="24">
  <si>
    <t>InstanceName</t>
  </si>
  <si>
    <t># services affected</t>
  </si>
  <si>
    <t>Extra idling cost</t>
  </si>
  <si>
    <t>corrected objective function value</t>
  </si>
  <si>
    <t>Solution with error corrected</t>
  </si>
  <si>
    <t>Still Best</t>
  </si>
  <si>
    <t>Baltic Low</t>
  </si>
  <si>
    <t>Baltic base</t>
  </si>
  <si>
    <t>Baltic High</t>
  </si>
  <si>
    <t>WAF L</t>
  </si>
  <si>
    <t>WAF B</t>
  </si>
  <si>
    <t>WAF H</t>
  </si>
  <si>
    <t>MED L</t>
  </si>
  <si>
    <t>MED B</t>
  </si>
  <si>
    <t>MED H</t>
  </si>
  <si>
    <t>Pacific L</t>
  </si>
  <si>
    <t>Pacific B</t>
  </si>
  <si>
    <t>Pacific H</t>
  </si>
  <si>
    <t>WorldSmall L</t>
  </si>
  <si>
    <t>WorldSmall B</t>
  </si>
  <si>
    <t>WorldSmall H</t>
  </si>
  <si>
    <t>AsiaEurope L</t>
  </si>
  <si>
    <t>AsiaEurope B</t>
  </si>
  <si>
    <t>AsiaEurope H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</si>
</sst>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"/>
    <numFmt numFmtId="166" formatCode="0.00E+00"/>
    <numFmt numFmtId="167" formatCode="0.00E+000"/>
    <numFmt numFmtId="168" formatCode="&quot;TRUE&quot;;&quot;TRUE&quot;;&quot;FALSE&quot;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2.8"/>
  <cols>
    <col collapsed="false" hidden="false" max="1" min="1" style="0" width="13.2397959183673"/>
    <col collapsed="false" hidden="false" max="2" min="2" style="0" width="16.8571428571429"/>
    <col collapsed="false" hidden="false" max="3" min="3" style="1" width="14.6326530612245"/>
    <col collapsed="false" hidden="false" max="4" min="4" style="2" width="28.6632653061224"/>
    <col collapsed="false" hidden="false" max="5" min="5" style="0" width="24.0714285714286"/>
    <col collapsed="false" hidden="false" max="6" min="6" style="0" width="16.9438775510204"/>
    <col collapsed="false" hidden="false" max="1025" min="7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1" t="s">
        <v>2</v>
      </c>
      <c r="D1" s="2" t="s">
        <v>3</v>
      </c>
      <c r="E1" s="0" t="s">
        <v>4</v>
      </c>
      <c r="F1" s="0" t="s">
        <v>5</v>
      </c>
    </row>
    <row r="2" customFormat="false" ht="12.8" hidden="false" customHeight="false" outlineLevel="0" collapsed="false">
      <c r="A2" s="0" t="s">
        <v>6</v>
      </c>
      <c r="B2" s="0" t="n">
        <v>2</v>
      </c>
      <c r="C2" s="1" t="n">
        <f aca="false">(1- 0.817857+2- 1.97798)*7*2.4*600*26</f>
        <v>53507.03904</v>
      </c>
      <c r="D2" s="2" t="n">
        <f aca="false">-3.43424*10^6-C2</f>
        <v>-3487747.03904</v>
      </c>
    </row>
    <row r="3" customFormat="false" ht="12.8" hidden="false" customHeight="false" outlineLevel="0" collapsed="false">
      <c r="A3" s="0" t="s">
        <v>7</v>
      </c>
      <c r="B3" s="0" t="n">
        <v>1</v>
      </c>
      <c r="C3" s="1" t="n">
        <f aca="false">(1-0.817857)*7*2.4*600*26</f>
        <v>47736.03744</v>
      </c>
      <c r="D3" s="2" t="n">
        <f aca="false">6.16513*10^6-C3</f>
        <v>6117393.96256</v>
      </c>
    </row>
    <row r="4" customFormat="false" ht="12.8" hidden="false" customHeight="false" outlineLevel="0" collapsed="false">
      <c r="A4" s="0" t="s">
        <v>8</v>
      </c>
      <c r="B4" s="0" t="n">
        <v>1</v>
      </c>
      <c r="C4" s="1" t="n">
        <f aca="false">(2-1.97976)*7*2.4*600*26</f>
        <v>5304.49919999995</v>
      </c>
      <c r="D4" s="2" t="n">
        <f aca="false">1.07648*10^7-C4</f>
        <v>10759495.5008</v>
      </c>
    </row>
    <row r="5" customFormat="false" ht="12.8" hidden="false" customHeight="false" outlineLevel="0" collapsed="false">
      <c r="A5" s="0" t="s">
        <v>9</v>
      </c>
      <c r="B5" s="0" t="n">
        <v>1</v>
      </c>
      <c r="C5" s="1" t="n">
        <f aca="false">(2-1.80595)*7*2.4*600*26</f>
        <v>50856.624</v>
      </c>
      <c r="D5" s="2" t="n">
        <f aca="false">1.14454*10^8-C5</f>
        <v>114403143.376</v>
      </c>
    </row>
    <row r="6" customFormat="false" ht="12.8" hidden="false" customHeight="false" outlineLevel="0" collapsed="false">
      <c r="A6" s="0" t="s">
        <v>10</v>
      </c>
      <c r="B6" s="0" t="n">
        <v>1</v>
      </c>
      <c r="C6" s="1" t="n">
        <f aca="false">(1-0.820238)*7*2.4*600*26</f>
        <v>47112.02496</v>
      </c>
      <c r="D6" s="2" t="n">
        <f aca="false">1.3976*10^8-C6</f>
        <v>139712887.97504</v>
      </c>
    </row>
    <row r="7" s="3" customFormat="true" ht="12.8" hidden="false" customHeight="false" outlineLevel="0" collapsed="false">
      <c r="A7" s="3" t="s">
        <v>11</v>
      </c>
      <c r="B7" s="3" t="n">
        <v>1</v>
      </c>
      <c r="C7" s="4" t="n">
        <f aca="false">(3-2.88095)*7*2.4*600*26</f>
        <v>31200.6239999999</v>
      </c>
      <c r="D7" s="5" t="n">
        <f aca="false">1.60611*10^8-C7</f>
        <v>160579799.376</v>
      </c>
      <c r="E7" s="6" t="n">
        <v>156612000</v>
      </c>
      <c r="F7" s="7" t="b">
        <v>0</v>
      </c>
    </row>
    <row r="8" customFormat="false" ht="12.8" hidden="false" customHeight="false" outlineLevel="0" collapsed="false">
      <c r="A8" s="0" t="s">
        <v>12</v>
      </c>
      <c r="B8" s="0" t="n">
        <v>0</v>
      </c>
      <c r="C8" s="1" t="n">
        <v>0</v>
      </c>
      <c r="D8" s="2" t="n">
        <f aca="false">-5.37*10^7</f>
        <v>-53700000</v>
      </c>
    </row>
    <row r="9" customFormat="false" ht="12.8" hidden="false" customHeight="false" outlineLevel="0" collapsed="false">
      <c r="A9" s="0" t="s">
        <v>13</v>
      </c>
      <c r="B9" s="0" t="n">
        <v>2</v>
      </c>
      <c r="C9" s="1" t="n">
        <f aca="false">(2-1.88452+1-0.927381)*7*2.4*600*26</f>
        <v>49296.98592</v>
      </c>
      <c r="D9" s="2" t="n">
        <f aca="false">-3.21529*10^7-C9</f>
        <v>-32202196.98592</v>
      </c>
    </row>
    <row r="10" customFormat="false" ht="12.8" hidden="false" customHeight="false" outlineLevel="0" collapsed="false">
      <c r="A10" s="0" t="s">
        <v>14</v>
      </c>
      <c r="B10" s="0" t="n">
        <v>2</v>
      </c>
      <c r="C10" s="1" t="n">
        <f aca="false">(1- 0.985714+2-1.89107+2-1.67857)*7*2.4*600*26</f>
        <v>116532.82368</v>
      </c>
      <c r="D10" s="2" t="n">
        <f aca="false">-2.3446*10^7-C10</f>
        <v>-23562532.82368</v>
      </c>
    </row>
    <row r="11" s="3" customFormat="true" ht="12.8" hidden="false" customHeight="false" outlineLevel="0" collapsed="false">
      <c r="A11" s="3" t="s">
        <v>15</v>
      </c>
      <c r="B11" s="3" t="n">
        <v>0</v>
      </c>
      <c r="C11" s="4" t="n">
        <v>0</v>
      </c>
      <c r="D11" s="5" t="n">
        <f aca="false">-6.48939*10^7</f>
        <v>-64893900</v>
      </c>
      <c r="F11" s="7" t="b">
        <v>1</v>
      </c>
    </row>
    <row r="12" s="3" customFormat="true" ht="12.8" hidden="false" customHeight="false" outlineLevel="0" collapsed="false">
      <c r="A12" s="3" t="s">
        <v>16</v>
      </c>
      <c r="B12" s="3" t="n">
        <v>3</v>
      </c>
      <c r="C12" s="4" t="n">
        <f aca="false">(2- 1.48095+1-0.855952)*7*2.4*600*26</f>
        <v>173784.72384</v>
      </c>
      <c r="D12" s="5" t="n">
        <f aca="false">6.97989*10^7-C12</f>
        <v>69625115.27616</v>
      </c>
      <c r="E12" s="8" t="n">
        <v>76644600</v>
      </c>
      <c r="F12" s="7" t="b">
        <v>1</v>
      </c>
    </row>
    <row r="13" s="3" customFormat="true" ht="12.8" hidden="false" customHeight="false" outlineLevel="0" collapsed="false">
      <c r="A13" s="3" t="s">
        <v>17</v>
      </c>
      <c r="B13" s="3" t="n">
        <v>0</v>
      </c>
      <c r="C13" s="4" t="n">
        <v>0</v>
      </c>
      <c r="D13" s="5" t="n">
        <f aca="false">1.57*10^8</f>
        <v>157000000</v>
      </c>
      <c r="F13" s="7" t="b">
        <v>1</v>
      </c>
    </row>
    <row r="14" s="3" customFormat="true" ht="12.8" hidden="false" customHeight="false" outlineLevel="0" collapsed="false">
      <c r="A14" s="3" t="s">
        <v>18</v>
      </c>
      <c r="B14" s="3" t="n">
        <v>1</v>
      </c>
      <c r="C14" s="4" t="n">
        <f aca="false">(1-0.667857)*7*2.4*600*26</f>
        <v>87048.03744</v>
      </c>
      <c r="D14" s="5" t="n">
        <f aca="false">8.62191*10^8-C14</f>
        <v>862103951.96256</v>
      </c>
      <c r="E14" s="8" t="n">
        <v>912776000</v>
      </c>
      <c r="F14" s="7" t="b">
        <v>1</v>
      </c>
    </row>
    <row r="15" s="3" customFormat="true" ht="12.8" hidden="false" customHeight="false" outlineLevel="0" collapsed="false">
      <c r="A15" s="3" t="s">
        <v>19</v>
      </c>
      <c r="B15" s="3" t="n">
        <v>0</v>
      </c>
      <c r="C15" s="4" t="n">
        <v>0</v>
      </c>
      <c r="D15" s="5" t="n">
        <f aca="false">1.40021*10^9</f>
        <v>1400210000</v>
      </c>
      <c r="F15" s="7" t="b">
        <v>1</v>
      </c>
    </row>
    <row r="16" s="3" customFormat="true" ht="12.8" hidden="false" customHeight="false" outlineLevel="0" collapsed="false">
      <c r="A16" s="3" t="s">
        <v>20</v>
      </c>
      <c r="B16" s="3" t="n">
        <v>0</v>
      </c>
      <c r="C16" s="4" t="n">
        <v>0</v>
      </c>
      <c r="D16" s="5" t="n">
        <f aca="false">1.60076*10^9</f>
        <v>1600760000</v>
      </c>
      <c r="F16" s="7" t="b">
        <v>1</v>
      </c>
    </row>
    <row r="17" s="3" customFormat="true" ht="12.8" hidden="false" customHeight="false" outlineLevel="0" collapsed="false">
      <c r="A17" s="3" t="s">
        <v>21</v>
      </c>
      <c r="B17" s="3" t="n">
        <v>0</v>
      </c>
      <c r="C17" s="4" t="n">
        <v>0</v>
      </c>
      <c r="D17" s="5" t="n">
        <f aca="false">3.73*10^8</f>
        <v>373000000</v>
      </c>
      <c r="F17" s="7" t="b">
        <v>1</v>
      </c>
    </row>
    <row r="18" s="3" customFormat="true" ht="12.8" hidden="false" customHeight="false" outlineLevel="0" collapsed="false">
      <c r="A18" s="3" t="s">
        <v>22</v>
      </c>
      <c r="B18" s="3" t="n">
        <v>3</v>
      </c>
      <c r="C18" s="4" t="n">
        <f aca="false">0.308336+(3-2.59286)*7*2.4*600*26</f>
        <v>106703.559536</v>
      </c>
      <c r="D18" s="5" t="n">
        <f aca="false">8.16971*10^8-C18</f>
        <v>816864296.440464</v>
      </c>
      <c r="E18" s="6" t="n">
        <v>758549000</v>
      </c>
      <c r="F18" s="7" t="b">
        <v>1</v>
      </c>
    </row>
    <row r="19" s="3" customFormat="true" ht="12.8" hidden="false" customHeight="false" outlineLevel="0" collapsed="false">
      <c r="A19" s="3" t="s">
        <v>23</v>
      </c>
      <c r="B19" s="3" t="n">
        <v>2</v>
      </c>
      <c r="C19" s="4" t="n">
        <f aca="false">(1-0.917857)*7*2.4*600+(2-1.79762)*7*2.4*600*26</f>
        <v>53867.75184</v>
      </c>
      <c r="D19" s="5" t="n">
        <f aca="false">1.01749*10^9-C19</f>
        <v>1017436132.24816</v>
      </c>
      <c r="E19" s="6" t="n">
        <v>937461000</v>
      </c>
      <c r="F19" s="7" t="b">
        <v>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13763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2015-09-10T10:55:02Z</dcterms:created>
  <dc:creator>berit </dc:creator>
  <dc:language>en-US</dc:language>
  <cp:lastModifiedBy>berit </cp:lastModifiedBy>
  <dcterms:modified xsi:type="dcterms:W3CDTF">2015-09-29T13:38:55Z</dcterms:modified>
  <cp:revision>25</cp:revision>
</cp:coreProperties>
</file>