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45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<sst xmlns="http://schemas.openxmlformats.org/spreadsheetml/2006/main" count="225">
  <si>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</si>
  <si>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</si>
  <si>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8월 18일 (월)</t>
  </si>
  <si>
    <t>8월 19일 (화)</t>
  </si>
  <si>
    <t>8월 20일 (수)</t>
  </si>
  <si>
    <t>8월 21일 (목)</t>
  </si>
  <si>
    <t>8월 22일 (금)</t>
  </si>
  <si>
    <t>아침
 07:30
~08:30</t>
  </si>
  <si>
    <t>한식</t>
  </si>
  <si>
    <t>사골우거지국(소:호주산,뉴질랜드산)</t>
  </si>
  <si>
    <t>조랑떡미역국</t>
  </si>
  <si>
    <t>호박감자고추장찌개</t>
  </si>
  <si>
    <t>콩가루배추국</t>
  </si>
  <si>
    <t>쇠고기두부탕국(소:호주산)</t>
  </si>
  <si>
    <t>삼곡밥</t>
  </si>
  <si>
    <t>두부양념조림</t>
  </si>
  <si>
    <t>메추리알어묵조림(갈치:수입산)</t>
  </si>
  <si>
    <t>멸치풋고추조림</t>
  </si>
  <si>
    <t>해물떡편완자전</t>
  </si>
  <si>
    <t>양념깻잎무침</t>
  </si>
  <si>
    <t>포기김치</t>
  </si>
  <si>
    <t>871kcal</t>
  </si>
  <si>
    <t>869kcal</t>
  </si>
  <si>
    <t>880kcal</t>
  </si>
  <si>
    <t>874kcal</t>
  </si>
  <si>
    <t>877kcal</t>
  </si>
  <si>
    <t>즉석</t>
  </si>
  <si>
    <t>즉석해장라면/삼곡밥/김치</t>
  </si>
  <si>
    <t>일품</t>
  </si>
  <si>
    <t>토스트식빵*부시맥브레드/딸기잼*버터</t>
  </si>
  <si>
    <t>곡물식빵*참깨롤빵/딸기잼*버터</t>
  </si>
  <si>
    <t>토스트식빵*미니와플/딸기잼*버터</t>
  </si>
  <si>
    <t>곡물식빵*토스트식빵/딸기잼*버터</t>
  </si>
  <si>
    <t>토스트식빵*모닝빵/딸기잼*버터</t>
  </si>
  <si>
    <t>그린샐러드*오리엔탈D</t>
  </si>
  <si>
    <t>우유</t>
  </si>
  <si>
    <t>스크램블에그</t>
  </si>
  <si>
    <t>계란후라이</t>
  </si>
  <si>
    <t>슬라이스햄</t>
  </si>
  <si>
    <t>미니해쉬브라운</t>
  </si>
  <si>
    <t>단호박샐러드</t>
  </si>
  <si>
    <t>줄무늬감자튀김</t>
  </si>
  <si>
    <t>초코첵스</t>
  </si>
  <si>
    <t>플러스메뉴</t>
  </si>
  <si>
    <t>누룽지/김구이</t>
  </si>
  <si>
    <t>누룽지/계란후라이</t>
  </si>
  <si>
    <t>점심
11:30
~13:00</t>
  </si>
  <si>
    <t>뚝배기오징어불고기전골
(소:호주산)</t>
  </si>
  <si>
    <t>뼈다귀해장국
(돼지:국내산)</t>
  </si>
  <si>
    <t>양지탕
(소:호주산)</t>
  </si>
  <si>
    <t>제육마늘불고기*두부찜*양배추쌈SET
(돼지:국내산)</t>
  </si>
  <si>
    <t>철판뼈없는닭갈비*고구마*치즈떡사리
(닭:브라질산)</t>
  </si>
  <si>
    <t>기장밥</t>
  </si>
  <si>
    <t>쌀밥</t>
  </si>
  <si>
    <t>흑향미밥</t>
  </si>
  <si>
    <t>수수밥</t>
  </si>
  <si>
    <t>김계란말이</t>
  </si>
  <si>
    <t>옛날소시지전*케찹</t>
  </si>
  <si>
    <t>떡고기산적구이(돼지:국내산),오미산적</t>
  </si>
  <si>
    <t>시금치국</t>
  </si>
  <si>
    <t>들깨미역국</t>
  </si>
  <si>
    <t>우엉땅콩조림</t>
  </si>
  <si>
    <t>도토리묵&amp;올방개묵*양념장</t>
  </si>
  <si>
    <t>감자채당근볶음</t>
  </si>
  <si>
    <t>어묵채파프리카볶음(갈치:수입산)</t>
  </si>
  <si>
    <t>삼색연근튀김*양념장</t>
  </si>
  <si>
    <t>무말랭이깻잎무침</t>
  </si>
  <si>
    <t>치커리오이무침</t>
  </si>
  <si>
    <t>청경채쑥갓무침</t>
  </si>
  <si>
    <t>콩나물무침</t>
  </si>
  <si>
    <t>매실청오이지무침</t>
  </si>
  <si>
    <t>포기김치/석박지</t>
  </si>
  <si>
    <t>995kcal</t>
  </si>
  <si>
    <t>1004kcal</t>
  </si>
  <si>
    <t>986kcal</t>
  </si>
  <si>
    <t>992kcal</t>
  </si>
  <si>
    <t>1003kcal</t>
  </si>
  <si>
    <t>스팸김치볶음덮밥</t>
  </si>
  <si>
    <t>먹물크림파스타*마늘바게트</t>
  </si>
  <si>
    <t>수제함박스테이크*양송이데미S
(돼지:국내산)</t>
  </si>
  <si>
    <t>왕소세지오므라이스*더블S</t>
  </si>
  <si>
    <t>[글루텐프리]잔치쌀국수</t>
  </si>
  <si>
    <t>유부된장국</t>
  </si>
  <si>
    <t>한입주먹밥크로켓(돼지:국내산)</t>
  </si>
  <si>
    <t>후리가케밥/브로컬리스프</t>
  </si>
  <si>
    <t>맑은우동국물</t>
  </si>
  <si>
    <t>참치김밥1/2/추가밥</t>
  </si>
  <si>
    <t>매콤떡볶이(갈치:수입산)*김말이튀김</t>
  </si>
  <si>
    <t>스프라이트/스위트베리베리피자</t>
  </si>
  <si>
    <t>블루베리식빵튀김/푸질리샐러드파스타</t>
  </si>
  <si>
    <t>치즈감자고로케*케찹</t>
  </si>
  <si>
    <t>견과류고구마떡맛탕</t>
  </si>
  <si>
    <t>마카로니후르츠샐러드</t>
  </si>
  <si>
    <t>야채피클</t>
  </si>
  <si>
    <t>생오이피클*할라페뇨</t>
  </si>
  <si>
    <t>브로커리땅콩샐러드</t>
  </si>
  <si>
    <t>단무지부추무침</t>
  </si>
  <si>
    <t>1018kcal</t>
  </si>
  <si>
    <t>1006kcal</t>
  </si>
  <si>
    <t>1016kcal</t>
  </si>
  <si>
    <t>1008kcal</t>
  </si>
  <si>
    <t>899kcal</t>
  </si>
  <si>
    <t>네이쳐데이</t>
  </si>
  <si>
    <t>영양부추강된장비빔밥</t>
  </si>
  <si>
    <t>들깨배추국</t>
  </si>
  <si>
    <t>메밀야채쌈*냉채소스</t>
  </si>
  <si>
    <t>무지개묵말랭이볶음/청경채쑥갓무침</t>
  </si>
  <si>
    <t>684kcal</t>
  </si>
  <si>
    <t>건강도시락</t>
  </si>
  <si>
    <t>그린샐러드*닭가슴살(닭:국내산)</t>
  </si>
  <si>
    <t>그린샐러드*참치키드빈</t>
  </si>
  <si>
    <t>그린샐러드*올리브계란</t>
  </si>
  <si>
    <t>그린샐러드*견과류올린구운야채</t>
  </si>
  <si>
    <t>단호박구이/메추리알</t>
  </si>
  <si>
    <t>통감자구이/브로컬리꽃맛살</t>
  </si>
  <si>
    <t>고구마찜/새싹연두부</t>
  </si>
  <si>
    <t>통감자구이/메추리알</t>
  </si>
  <si>
    <t>고구마찜/삶은계란</t>
  </si>
  <si>
    <t>야채스틱/바나나/방울토마토</t>
  </si>
  <si>
    <t>야채스틱/바나나/오렌지</t>
  </si>
  <si>
    <t>야채스틱/바나나/토마토</t>
  </si>
  <si>
    <t>두유/부시맥브레드</t>
  </si>
  <si>
    <t>두유/쇠고기장조림주먹밥(소:호주산)</t>
  </si>
  <si>
    <t>두유/참깨롤빵</t>
  </si>
  <si>
    <t>두유/참치마요주먹밥</t>
  </si>
  <si>
    <t>두유/현미잡곡주먹밥</t>
  </si>
  <si>
    <t>520kcal</t>
  </si>
  <si>
    <t>510kcal</t>
  </si>
  <si>
    <t>513kcal</t>
  </si>
  <si>
    <t>509kcal</t>
  </si>
  <si>
    <t>511kcal</t>
  </si>
  <si>
    <t>현미밥/볶음고추장(소:호주산)</t>
  </si>
  <si>
    <t>그린샐러드</t>
  </si>
  <si>
    <t>견과류</t>
  </si>
  <si>
    <t>스위트콘,빈스</t>
  </si>
  <si>
    <t>코코볼</t>
  </si>
  <si>
    <t>크루통</t>
  </si>
  <si>
    <t>후르트링</t>
  </si>
  <si>
    <t>키위D/오리엔탈D</t>
  </si>
  <si>
    <t>사우전D/오리엔탈D</t>
  </si>
  <si>
    <t>망고요거트D/오리엔탈D</t>
  </si>
  <si>
    <t>흑임자D/오리엔탈D</t>
  </si>
  <si>
    <t>복숭아D/오리엔탈D</t>
  </si>
  <si>
    <t>저녁
 17:30
~19:00</t>
  </si>
  <si>
    <t>한식
or
일품</t>
  </si>
  <si>
    <t>깻잎채 올린 철판고추장삼겹살구이
(돼지:독일산)</t>
  </si>
  <si>
    <t>철판 비프할라페뇨볶음밥*스위트칠리S
(소:호주산)</t>
  </si>
  <si>
    <t>단호박콩국수</t>
  </si>
  <si>
    <t>목살묵은지김치찌개
(돼지:국내산)</t>
  </si>
  <si>
    <t>가츠동[일본식돈까스덮밥]
(돼지:국내산)</t>
  </si>
  <si>
    <t>충무김밥*충무식오징어무침</t>
  </si>
  <si>
    <t>잡곡밥</t>
  </si>
  <si>
    <t>미니메밀소바</t>
  </si>
  <si>
    <t>근대국</t>
  </si>
  <si>
    <t>참치브리또*사워크림</t>
  </si>
  <si>
    <t>고기만두찜</t>
  </si>
  <si>
    <t>꽁치한마리구이*와사비양념장</t>
  </si>
  <si>
    <t>고구마튀김*야채튀김</t>
  </si>
  <si>
    <t>청양풍버섯잡채</t>
  </si>
  <si>
    <t>웨지감자튀김</t>
  </si>
  <si>
    <t>오복채무침</t>
  </si>
  <si>
    <t>탕평채</t>
  </si>
  <si>
    <t xml:space="preserve">일식치자단무지,락교 </t>
  </si>
  <si>
    <t>열무나물</t>
  </si>
  <si>
    <t>적채무비트피클</t>
  </si>
  <si>
    <t>견과류콩조림</t>
  </si>
  <si>
    <t>알타리김치</t>
  </si>
  <si>
    <t>1005kcal</t>
  </si>
  <si>
    <t>993kcal</t>
  </si>
  <si>
    <t>989kcal</t>
  </si>
  <si>
    <t>999kcal</t>
  </si>
  <si>
    <t>1013kcal</t>
  </si>
  <si>
    <t>그린샐러드*베이컨파프리카</t>
  </si>
  <si>
    <t>그린샐러드*구운새송이버섯과마늘</t>
  </si>
  <si>
    <t>그린샐러드*흑임자두부</t>
  </si>
  <si>
    <t>단호박구이/새싹연두부</t>
  </si>
  <si>
    <t>단호박구이/삶은계란</t>
  </si>
  <si>
    <t>두유/떡갈비주먹밥(돼지:국내산)</t>
  </si>
  <si>
    <t>두유/현미멸치주먹밥</t>
  </si>
  <si>
    <t>두유/모닝빵</t>
  </si>
  <si>
    <t>522kcal</t>
  </si>
  <si>
    <t>504kcal</t>
  </si>
  <si>
    <t>514kcal</t>
  </si>
  <si>
    <t>그린샐러드*견과류*오리엔탈D</t>
  </si>
  <si>
    <t>그린샐러드*씨리얼*오리엔탈D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</si>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</sst>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-* #,##0_-;\-* #,##0_-;_-* &quot;-&quot;_-;_-@_-"/>
    <numFmt numFmtId="177" formatCode="h:mm\ AM/PM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 "/>
    <numFmt numFmtId="179" formatCode="#\ &quot;Kcal&quot;"/>
    <numFmt numFmtId="180" formatCode="_ * #,##0_ ;_ * \-#,##0_ ;_ * &quot;-&quot;_ ;_ @_ "/>
    <numFmt numFmtId="181" formatCode="mm&quot;월&quot;\ dd&quot;일&quot;"/>
    <numFmt numFmtId="182" formatCode="_ * #,##0.00_ ;_ * \-#,##0.00_ ;_ * &quot;-&quot;??_ ;_ @_ "/>
  </numFmts>
  <fonts count="32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sz val="11"/>
      <color indexed="17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1"/>
      <color indexed="10"/>
      <name val="맑은 고딕"/>
      <family val="2"/>
      <charset val="129"/>
    </font>
    <font>
      <sz val="11"/>
      <color indexed="60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sz val="11"/>
      <name val="돋움"/>
      <family val="3"/>
      <charset val="129"/>
    </font>
    <font>
      <sz val="18"/>
      <color indexed="62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80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57"/>
      </left>
      <right style="medium">
        <color indexed="57"/>
      </right>
      <top style="medium">
        <color indexed="57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57"/>
      </left>
      <right style="medium">
        <color indexed="57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9"/>
      </left>
      <right style="medium">
        <color indexed="22"/>
      </right>
      <top style="medium">
        <color indexed="22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62"/>
      </left>
      <right style="medium">
        <color indexed="62"/>
      </right>
      <top/>
      <bottom/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</borders>
  <cellStyleXfs count="61"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7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12" borderId="71" applyNumberFormat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12" borderId="75" applyNumberFormat="0" applyAlignment="0" applyProtection="0">
      <alignment vertical="center"/>
    </xf>
    <xf numFmtId="0" fontId="18" fillId="0" borderId="73" applyNumberFormat="0" applyFill="0" applyAlignment="0" applyProtection="0">
      <alignment vertical="center"/>
    </xf>
    <xf numFmtId="0" fontId="29" fillId="0" borderId="79" applyNumberFormat="0" applyFill="0" applyAlignment="0" applyProtection="0">
      <alignment vertical="center"/>
    </xf>
    <xf numFmtId="0" fontId="23" fillId="0" borderId="7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4" borderId="76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6" borderId="7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74" applyNumberFormat="0" applyFill="0" applyAlignment="0" applyProtection="0">
      <alignment vertical="center"/>
    </xf>
    <xf numFmtId="182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0" fontId="11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19" borderId="7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45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77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5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81" fontId="6" fillId="3" borderId="6" xfId="60" applyNumberFormat="1" applyFont="1" applyFill="1" applyBorder="1" applyAlignment="1">
      <alignment horizontal="center" vertical="center"/>
    </xf>
    <xf numFmtId="181" fontId="6" fillId="3" borderId="7" xfId="60" applyNumberFormat="1" applyFont="1" applyFill="1" applyBorder="1" applyAlignment="1">
      <alignment horizontal="center" vertical="center"/>
    </xf>
    <xf numFmtId="181" fontId="6" fillId="3" borderId="8" xfId="60" applyNumberFormat="1" applyFont="1" applyFill="1" applyBorder="1" applyAlignment="1">
      <alignment horizontal="center" vertical="center"/>
    </xf>
    <xf numFmtId="0" fontId="7" fillId="0" borderId="0" xfId="45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2" xfId="48" applyFont="1" applyFill="1" applyBorder="1" applyAlignment="1">
      <alignment horizontal="center" vertical="center"/>
    </xf>
    <xf numFmtId="178" fontId="6" fillId="0" borderId="13" xfId="26" applyNumberFormat="1" applyFont="1" applyBorder="1" applyAlignment="1">
      <alignment horizontal="center" vertical="center" wrapText="1" readingOrder="1"/>
    </xf>
    <xf numFmtId="178" fontId="6" fillId="0" borderId="14" xfId="26" applyNumberFormat="1" applyFont="1" applyBorder="1" applyAlignment="1">
      <alignment horizontal="center" vertical="center" wrapText="1" readingOrder="1"/>
    </xf>
    <xf numFmtId="178" fontId="6" fillId="0" borderId="15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16" xfId="60" applyFont="1" applyFill="1" applyBorder="1" applyAlignment="1">
      <alignment horizontal="center" vertical="center"/>
    </xf>
    <xf numFmtId="0" fontId="6" fillId="7" borderId="17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/>
    </xf>
    <xf numFmtId="0" fontId="6" fillId="4" borderId="20" xfId="48" applyFont="1" applyFill="1" applyBorder="1" applyAlignment="1">
      <alignment horizontal="center" vertical="center" wrapText="1"/>
    </xf>
    <xf numFmtId="179" fontId="6" fillId="0" borderId="13" xfId="26" applyNumberFormat="1" applyFont="1" applyBorder="1" applyAlignment="1">
      <alignment horizontal="center" vertical="center" wrapText="1" readingOrder="1"/>
    </xf>
    <xf numFmtId="179" fontId="6" fillId="0" borderId="12" xfId="26" applyNumberFormat="1" applyFont="1" applyBorder="1" applyAlignment="1">
      <alignment horizontal="center" vertical="center" wrapText="1" readingOrder="1"/>
    </xf>
    <xf numFmtId="179" fontId="6" fillId="0" borderId="14" xfId="26" applyNumberFormat="1" applyFont="1" applyBorder="1" applyAlignment="1">
      <alignment horizontal="center" vertical="center" wrapText="1" readingOrder="1"/>
    </xf>
    <xf numFmtId="179" fontId="6" fillId="0" borderId="0" xfId="26" applyNumberFormat="1" applyFont="1" applyBorder="1" applyAlignment="1">
      <alignment horizontal="center" vertical="center" wrapText="1" readingOrder="1"/>
    </xf>
    <xf numFmtId="179" fontId="6" fillId="0" borderId="21" xfId="26" applyNumberFormat="1" applyFont="1" applyBorder="1" applyAlignment="1">
      <alignment horizontal="center" vertical="center" wrapText="1" readingOrder="1"/>
    </xf>
    <xf numFmtId="0" fontId="6" fillId="8" borderId="5" xfId="48" applyFont="1" applyFill="1" applyBorder="1" applyAlignment="1">
      <alignment horizontal="center" vertical="center"/>
    </xf>
    <xf numFmtId="0" fontId="6" fillId="8" borderId="22" xfId="48" applyFont="1" applyFill="1" applyBorder="1" applyAlignment="1">
      <alignment horizontal="center" vertical="center"/>
    </xf>
    <xf numFmtId="0" fontId="6" fillId="9" borderId="23" xfId="60" applyFont="1" applyFill="1" applyBorder="1" applyAlignment="1">
      <alignment horizontal="center" vertical="center"/>
    </xf>
    <xf numFmtId="0" fontId="6" fillId="9" borderId="24" xfId="60" applyFont="1" applyFill="1" applyBorder="1" applyAlignment="1">
      <alignment horizontal="center" vertical="center"/>
    </xf>
    <xf numFmtId="0" fontId="6" fillId="4" borderId="25" xfId="48" applyFont="1" applyFill="1" applyBorder="1" applyAlignment="1">
      <alignment horizontal="center" vertical="center" wrapText="1"/>
    </xf>
    <xf numFmtId="0" fontId="6" fillId="10" borderId="22" xfId="48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 wrapText="1"/>
    </xf>
    <xf numFmtId="0" fontId="6" fillId="0" borderId="26" xfId="60" applyFont="1" applyFill="1" applyBorder="1" applyAlignment="1">
      <alignment horizontal="center" vertical="center" wrapText="1"/>
    </xf>
    <xf numFmtId="0" fontId="6" fillId="0" borderId="27" xfId="60" applyFont="1" applyFill="1" applyBorder="1" applyAlignment="1">
      <alignment horizontal="center" vertical="center" wrapText="1"/>
    </xf>
    <xf numFmtId="0" fontId="6" fillId="0" borderId="28" xfId="60" applyFont="1" applyFill="1" applyBorder="1" applyAlignment="1">
      <alignment horizontal="center" vertical="center" wrapText="1"/>
    </xf>
    <xf numFmtId="0" fontId="6" fillId="0" borderId="29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30" xfId="60" applyFont="1" applyFill="1" applyBorder="1" applyAlignment="1">
      <alignment horizontal="center" vertical="center" wrapText="1"/>
    </xf>
    <xf numFmtId="0" fontId="6" fillId="0" borderId="31" xfId="60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12" xfId="48" applyFont="1" applyBorder="1" applyAlignment="1">
      <alignment horizontal="center" vertical="center"/>
    </xf>
    <xf numFmtId="0" fontId="6" fillId="0" borderId="30" xfId="48" applyFont="1" applyFill="1" applyBorder="1" applyAlignment="1">
      <alignment horizontal="center" vertical="center"/>
    </xf>
    <xf numFmtId="0" fontId="6" fillId="0" borderId="31" xfId="48" applyFont="1" applyFill="1" applyBorder="1" applyAlignment="1">
      <alignment horizontal="center" vertical="center"/>
    </xf>
    <xf numFmtId="0" fontId="6" fillId="0" borderId="11" xfId="48" applyFont="1" applyBorder="1" applyAlignment="1">
      <alignment horizontal="center" vertical="center"/>
    </xf>
    <xf numFmtId="0" fontId="6" fillId="0" borderId="31" xfId="60" applyFont="1" applyFill="1" applyBorder="1" applyAlignment="1">
      <alignment horizontal="center" vertical="center"/>
    </xf>
    <xf numFmtId="0" fontId="6" fillId="0" borderId="30" xfId="60" applyFont="1" applyFill="1" applyBorder="1" applyAlignment="1">
      <alignment horizontal="center" vertical="center"/>
    </xf>
    <xf numFmtId="0" fontId="8" fillId="0" borderId="0" xfId="45">
      <alignment vertical="center"/>
    </xf>
    <xf numFmtId="0" fontId="6" fillId="0" borderId="30" xfId="48" applyFont="1" applyBorder="1" applyAlignment="1">
      <alignment horizontal="center" vertical="center"/>
    </xf>
    <xf numFmtId="0" fontId="6" fillId="0" borderId="31" xfId="48" applyFont="1" applyBorder="1" applyAlignment="1">
      <alignment horizontal="center" vertical="center"/>
    </xf>
    <xf numFmtId="178" fontId="6" fillId="0" borderId="32" xfId="26" applyNumberFormat="1" applyFont="1" applyBorder="1" applyAlignment="1">
      <alignment horizontal="center" vertical="center" wrapText="1" readingOrder="1"/>
    </xf>
    <xf numFmtId="178" fontId="6" fillId="0" borderId="30" xfId="26" applyNumberFormat="1" applyFont="1" applyFill="1" applyBorder="1" applyAlignment="1">
      <alignment horizontal="center" vertical="center" wrapText="1" readingOrder="1"/>
    </xf>
    <xf numFmtId="178" fontId="6" fillId="0" borderId="33" xfId="26" applyNumberFormat="1" applyFont="1" applyFill="1" applyBorder="1" applyAlignment="1">
      <alignment horizontal="center" vertical="center" wrapText="1" readingOrder="1"/>
    </xf>
    <xf numFmtId="0" fontId="6" fillId="0" borderId="34" xfId="48" applyFont="1" applyFill="1" applyBorder="1" applyAlignment="1">
      <alignment horizontal="center" vertical="center"/>
    </xf>
    <xf numFmtId="178" fontId="6" fillId="0" borderId="12" xfId="60" applyNumberFormat="1" applyFont="1" applyFill="1" applyBorder="1" applyAlignment="1">
      <alignment horizontal="center" vertical="center"/>
    </xf>
    <xf numFmtId="0" fontId="6" fillId="11" borderId="22" xfId="48" applyFont="1" applyFill="1" applyBorder="1" applyAlignment="1">
      <alignment horizontal="center" vertical="center"/>
    </xf>
    <xf numFmtId="0" fontId="6" fillId="0" borderId="1" xfId="48" applyFont="1" applyFill="1" applyBorder="1" applyAlignment="1">
      <alignment horizontal="center" vertical="center" wrapText="1"/>
    </xf>
    <xf numFmtId="0" fontId="6" fillId="0" borderId="35" xfId="48" applyFont="1" applyFill="1" applyBorder="1" applyAlignment="1">
      <alignment horizontal="center" vertical="center" wrapText="1"/>
    </xf>
    <xf numFmtId="0" fontId="6" fillId="0" borderId="2" xfId="48" applyFont="1" applyFill="1" applyBorder="1" applyAlignment="1">
      <alignment horizontal="center" vertical="center" wrapText="1"/>
    </xf>
    <xf numFmtId="0" fontId="6" fillId="0" borderId="36" xfId="60" applyFont="1" applyFill="1" applyBorder="1" applyAlignment="1">
      <alignment horizontal="center" vertical="center" wrapText="1"/>
    </xf>
    <xf numFmtId="0" fontId="6" fillId="0" borderId="37" xfId="60" applyFont="1" applyFill="1" applyBorder="1" applyAlignment="1">
      <alignment horizontal="center" vertical="center"/>
    </xf>
    <xf numFmtId="0" fontId="6" fillId="0" borderId="11" xfId="48" applyFont="1" applyFill="1" applyBorder="1" applyAlignment="1">
      <alignment horizontal="center" vertical="center"/>
    </xf>
    <xf numFmtId="0" fontId="6" fillId="0" borderId="38" xfId="48" applyFont="1" applyFill="1" applyBorder="1" applyAlignment="1">
      <alignment horizontal="center" vertical="center"/>
    </xf>
    <xf numFmtId="0" fontId="6" fillId="0" borderId="37" xfId="48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 wrapText="1"/>
    </xf>
    <xf numFmtId="0" fontId="6" fillId="0" borderId="37" xfId="48" applyFont="1" applyBorder="1" applyAlignment="1">
      <alignment horizontal="center" vertical="center"/>
    </xf>
    <xf numFmtId="0" fontId="6" fillId="0" borderId="38" xfId="48" applyFont="1" applyBorder="1" applyAlignment="1">
      <alignment horizontal="center" vertical="center"/>
    </xf>
    <xf numFmtId="0" fontId="6" fillId="0" borderId="39" xfId="48" applyFont="1" applyBorder="1" applyAlignment="1">
      <alignment horizontal="center" vertical="center"/>
    </xf>
    <xf numFmtId="0" fontId="6" fillId="0" borderId="40" xfId="60" applyFont="1" applyFill="1" applyBorder="1" applyAlignment="1">
      <alignment horizontal="center" vertical="center"/>
    </xf>
    <xf numFmtId="0" fontId="6" fillId="0" borderId="41" xfId="48" applyFont="1" applyBorder="1" applyAlignment="1">
      <alignment horizontal="center" vertical="center"/>
    </xf>
    <xf numFmtId="0" fontId="6" fillId="6" borderId="42" xfId="48" applyFont="1" applyFill="1" applyBorder="1" applyAlignment="1">
      <alignment horizontal="center" vertical="center" wrapText="1"/>
    </xf>
    <xf numFmtId="0" fontId="6" fillId="0" borderId="43" xfId="60" applyFont="1" applyFill="1" applyBorder="1" applyAlignment="1">
      <alignment horizontal="center" vertical="center"/>
    </xf>
    <xf numFmtId="0" fontId="6" fillId="0" borderId="44" xfId="60" applyFont="1" applyFill="1" applyBorder="1" applyAlignment="1">
      <alignment horizontal="center" vertical="center" wrapText="1"/>
    </xf>
    <xf numFmtId="0" fontId="6" fillId="0" borderId="11" xfId="48" applyFont="1" applyFill="1" applyBorder="1" applyAlignment="1">
      <alignment horizontal="center" vertical="center" wrapText="1"/>
    </xf>
    <xf numFmtId="0" fontId="6" fillId="6" borderId="45" xfId="48" applyFont="1" applyFill="1" applyBorder="1" applyAlignment="1">
      <alignment horizontal="center" vertical="center" wrapText="1"/>
    </xf>
    <xf numFmtId="0" fontId="6" fillId="0" borderId="46" xfId="60" applyFont="1" applyFill="1" applyBorder="1" applyAlignment="1">
      <alignment horizontal="center" vertical="center" wrapText="1"/>
    </xf>
    <xf numFmtId="0" fontId="6" fillId="0" borderId="46" xfId="48" applyFont="1" applyBorder="1" applyAlignment="1">
      <alignment horizontal="center" vertical="center"/>
    </xf>
    <xf numFmtId="0" fontId="6" fillId="6" borderId="47" xfId="48" applyFont="1" applyFill="1" applyBorder="1" applyAlignment="1">
      <alignment horizontal="center" vertical="center" wrapText="1"/>
    </xf>
    <xf numFmtId="0" fontId="6" fillId="0" borderId="48" xfId="60" applyFont="1" applyFill="1" applyBorder="1" applyAlignment="1">
      <alignment horizontal="center" vertical="center"/>
    </xf>
    <xf numFmtId="0" fontId="6" fillId="0" borderId="49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8" borderId="25" xfId="48" applyFont="1" applyFill="1" applyBorder="1" applyAlignment="1">
      <alignment horizontal="center" vertical="center"/>
    </xf>
    <xf numFmtId="0" fontId="6" fillId="8" borderId="24" xfId="48" applyFont="1" applyFill="1" applyBorder="1" applyAlignment="1">
      <alignment horizontal="center" vertical="center"/>
    </xf>
    <xf numFmtId="0" fontId="6" fillId="9" borderId="50" xfId="60" applyFont="1" applyFill="1" applyBorder="1" applyAlignment="1">
      <alignment horizontal="center" vertical="center" wrapText="1"/>
    </xf>
    <xf numFmtId="0" fontId="5" fillId="12" borderId="0" xfId="45" applyFont="1" applyFill="1" applyBorder="1" applyAlignment="1">
      <alignment horizontal="center" vertical="center"/>
    </xf>
    <xf numFmtId="0" fontId="6" fillId="8" borderId="9" xfId="48" applyFont="1" applyFill="1" applyBorder="1" applyAlignment="1">
      <alignment horizontal="center" vertical="center"/>
    </xf>
    <xf numFmtId="0" fontId="6" fillId="8" borderId="51" xfId="48" applyFont="1" applyFill="1" applyBorder="1" applyAlignment="1">
      <alignment horizontal="center" vertical="center"/>
    </xf>
    <xf numFmtId="0" fontId="6" fillId="9" borderId="52" xfId="60" applyFont="1" applyFill="1" applyBorder="1" applyAlignment="1">
      <alignment horizontal="center" vertical="center"/>
    </xf>
    <xf numFmtId="0" fontId="6" fillId="9" borderId="51" xfId="60" applyFont="1" applyFill="1" applyBorder="1" applyAlignment="1">
      <alignment horizontal="center" vertical="center"/>
    </xf>
    <xf numFmtId="0" fontId="6" fillId="8" borderId="20" xfId="48" applyFont="1" applyFill="1" applyBorder="1" applyAlignment="1">
      <alignment horizontal="center" vertical="center"/>
    </xf>
    <xf numFmtId="0" fontId="6" fillId="9" borderId="53" xfId="60" applyFont="1" applyFill="1" applyBorder="1" applyAlignment="1">
      <alignment horizontal="center" vertical="center"/>
    </xf>
    <xf numFmtId="0" fontId="6" fillId="4" borderId="54" xfId="48" applyFont="1" applyFill="1" applyBorder="1" applyAlignment="1">
      <alignment horizontal="center" vertical="center" wrapText="1"/>
    </xf>
    <xf numFmtId="0" fontId="6" fillId="13" borderId="55" xfId="48" applyFont="1" applyFill="1" applyBorder="1" applyAlignment="1">
      <alignment horizontal="center" vertical="center" wrapText="1"/>
    </xf>
    <xf numFmtId="0" fontId="6" fillId="0" borderId="56" xfId="60" applyFont="1" applyFill="1" applyBorder="1" applyAlignment="1">
      <alignment horizontal="center" vertical="center" wrapText="1"/>
    </xf>
    <xf numFmtId="0" fontId="6" fillId="0" borderId="43" xfId="48" applyFont="1" applyBorder="1" applyAlignment="1">
      <alignment horizontal="center" vertical="center" wrapText="1"/>
    </xf>
    <xf numFmtId="0" fontId="6" fillId="0" borderId="3" xfId="45" applyFont="1" applyBorder="1" applyAlignment="1">
      <alignment horizontal="center" vertical="center" wrapText="1"/>
    </xf>
    <xf numFmtId="0" fontId="6" fillId="4" borderId="57" xfId="48" applyFont="1" applyFill="1" applyBorder="1" applyAlignment="1">
      <alignment horizontal="center" vertical="center" wrapText="1"/>
    </xf>
    <xf numFmtId="0" fontId="6" fillId="13" borderId="58" xfId="48" applyFont="1" applyFill="1" applyBorder="1" applyAlignment="1">
      <alignment horizontal="center" vertical="center"/>
    </xf>
    <xf numFmtId="0" fontId="6" fillId="0" borderId="59" xfId="60" applyFont="1" applyFill="1" applyBorder="1" applyAlignment="1">
      <alignment horizontal="center" vertical="center" wrapText="1"/>
    </xf>
    <xf numFmtId="0" fontId="6" fillId="0" borderId="11" xfId="45" applyFont="1" applyBorder="1" applyAlignment="1">
      <alignment horizontal="center" vertical="center"/>
    </xf>
    <xf numFmtId="0" fontId="6" fillId="0" borderId="59" xfId="48" applyFont="1" applyFill="1" applyBorder="1" applyAlignment="1">
      <alignment horizontal="center" vertical="center"/>
    </xf>
    <xf numFmtId="0" fontId="6" fillId="0" borderId="12" xfId="48" applyFont="1" applyBorder="1" applyAlignment="1">
      <alignment horizontal="center" vertical="center" wrapText="1"/>
    </xf>
    <xf numFmtId="0" fontId="6" fillId="0" borderId="11" xfId="45" applyFont="1" applyBorder="1" applyAlignment="1">
      <alignment horizontal="center" vertical="center" wrapText="1"/>
    </xf>
    <xf numFmtId="0" fontId="6" fillId="0" borderId="59" xfId="60" applyFont="1" applyFill="1" applyBorder="1" applyAlignment="1">
      <alignment horizontal="center" vertical="center"/>
    </xf>
    <xf numFmtId="0" fontId="6" fillId="4" borderId="26" xfId="48" applyFont="1" applyFill="1" applyBorder="1" applyAlignment="1">
      <alignment horizontal="center" vertical="center" wrapText="1"/>
    </xf>
    <xf numFmtId="0" fontId="6" fillId="0" borderId="60" xfId="60" applyFont="1" applyFill="1" applyBorder="1" applyAlignment="1">
      <alignment horizontal="center" vertical="center"/>
    </xf>
    <xf numFmtId="0" fontId="6" fillId="13" borderId="61" xfId="48" applyFont="1" applyFill="1" applyBorder="1" applyAlignment="1">
      <alignment horizontal="center" vertical="center"/>
    </xf>
    <xf numFmtId="178" fontId="6" fillId="0" borderId="32" xfId="26" applyNumberFormat="1" applyFont="1" applyFill="1" applyBorder="1" applyAlignment="1">
      <alignment horizontal="center" vertical="center" wrapText="1" readingOrder="1"/>
    </xf>
    <xf numFmtId="178" fontId="6" fillId="0" borderId="39" xfId="26" applyNumberFormat="1" applyFont="1" applyFill="1" applyBorder="1" applyAlignment="1">
      <alignment horizontal="center" vertical="center" wrapText="1" readingOrder="1"/>
    </xf>
    <xf numFmtId="178" fontId="6" fillId="0" borderId="62" xfId="26" applyNumberFormat="1" applyFont="1" applyFill="1" applyBorder="1" applyAlignment="1">
      <alignment horizontal="center" vertical="center" wrapText="1" readingOrder="1"/>
    </xf>
    <xf numFmtId="178" fontId="6" fillId="0" borderId="34" xfId="26" applyNumberFormat="1" applyFont="1" applyFill="1" applyBorder="1" applyAlignment="1">
      <alignment horizontal="center" vertical="center" wrapText="1" readingOrder="1"/>
    </xf>
    <xf numFmtId="0" fontId="6" fillId="7" borderId="63" xfId="48" applyFont="1" applyFill="1" applyBorder="1" applyAlignment="1">
      <alignment horizontal="center" vertical="center"/>
    </xf>
    <xf numFmtId="0" fontId="6" fillId="7" borderId="46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64" xfId="48" applyFont="1" applyFill="1" applyBorder="1" applyAlignment="1">
      <alignment horizontal="center" vertical="center"/>
    </xf>
    <xf numFmtId="0" fontId="6" fillId="9" borderId="45" xfId="60" applyFont="1" applyFill="1" applyBorder="1" applyAlignment="1">
      <alignment horizontal="center" vertical="center"/>
    </xf>
    <xf numFmtId="0" fontId="6" fillId="9" borderId="65" xfId="60" applyFont="1" applyFill="1" applyBorder="1" applyAlignment="1">
      <alignment horizontal="center" vertical="center"/>
    </xf>
    <xf numFmtId="0" fontId="9" fillId="0" borderId="66" xfId="48" applyFont="1" applyBorder="1" applyAlignment="1">
      <alignment vertical="center" wrapText="1"/>
    </xf>
    <xf numFmtId="0" fontId="9" fillId="0" borderId="67" xfId="48" applyFont="1" applyBorder="1" applyAlignment="1">
      <alignment vertical="center" wrapText="1"/>
    </xf>
    <xf numFmtId="0" fontId="9" fillId="0" borderId="68" xfId="48" applyFont="1" applyBorder="1" applyAlignment="1">
      <alignment vertical="center" wrapText="1"/>
    </xf>
    <xf numFmtId="0" fontId="10" fillId="0" borderId="30" xfId="45" applyFont="1" applyBorder="1" applyAlignment="1">
      <alignment horizontal="center" vertical="center"/>
    </xf>
    <xf numFmtId="0" fontId="10" fillId="0" borderId="0" xfId="45" applyFont="1" applyBorder="1" applyAlignment="1">
      <alignment horizontal="center" vertical="center"/>
    </xf>
    <xf numFmtId="0" fontId="6" fillId="0" borderId="0" xfId="45" applyFont="1" applyBorder="1" applyAlignment="1">
      <alignment horizontal="center" vertical="center"/>
    </xf>
    <xf numFmtId="0" fontId="5" fillId="0" borderId="69" xfId="45" applyFont="1" applyBorder="1" applyAlignment="1">
      <alignment horizontal="center" vertical="center"/>
    </xf>
    <xf numFmtId="0" fontId="7" fillId="0" borderId="0" xfId="45" applyFont="1" applyAlignment="1">
      <alignment horizontal="center" vertical="center"/>
    </xf>
    <xf numFmtId="0" fontId="5" fillId="0" borderId="70" xfId="45" applyFont="1" applyBorder="1" applyAlignment="1">
      <alignment horizontal="center" vertical="center"/>
    </xf>
    <xf numFmtId="178" fontId="6" fillId="0" borderId="0" xfId="40" applyNumberFormat="1" applyFont="1" applyBorder="1" applyAlignment="1">
      <alignment horizontal="center" vertical="center" wrapText="1" readingOrder="1"/>
    </xf>
    <xf numFmtId="0" fontId="6" fillId="0" borderId="0" xfId="45" applyFont="1" applyBorder="1" applyAlignment="1">
      <alignment horizontal="center" vertical="center" wrapText="1"/>
    </xf>
  </cellXfs>
  <cellStyles count="61">
    <cellStyle name="Normal" xfId="0" builtinId="0"/>
    <cellStyle name="하이퍼링크" xfId="1"/>
    <cellStyle name="60% - 강조색1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출력" xfId="11"/>
    <cellStyle name="Currency[0]" xfId="12" builtinId="7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표준 2" xfId="45"/>
    <cellStyle name="쉼표 [0] 8" xfId="46"/>
    <cellStyle name="쉼표 [0] 9" xfId="47"/>
    <cellStyle name="표준" xfId="48"/>
    <cellStyle name="Comma[0]" xfId="49" builtinId="6"/>
    <cellStyle name="20% - 강조색1" xfId="50"/>
    <cellStyle name="설명 텍스트" xfId="51"/>
    <cellStyle name="20% - 강조색2" xfId="52"/>
    <cellStyle name="입력" xfId="53"/>
    <cellStyle name="열어 본 하이퍼링크" xfId="54"/>
    <cellStyle name="20% - 강조색3" xfId="55"/>
    <cellStyle name="20% - 강조색4" xfId="56"/>
    <cellStyle name="20% - 강조색5" xfId="57"/>
    <cellStyle name="20% - 강조색6" xfId="58"/>
    <cellStyle name="보통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3" sqref="C3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5" t="s">
        <v>11</v>
      </c>
      <c r="F3" s="24" t="s">
        <v>12</v>
      </c>
      <c r="G3" s="24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4" t="s">
        <v>14</v>
      </c>
      <c r="D4" s="24" t="s">
        <v>14</v>
      </c>
      <c r="E4" s="24" t="s">
        <v>14</v>
      </c>
      <c r="F4" s="24" t="s">
        <v>14</v>
      </c>
      <c r="G4" s="24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4" t="s">
        <v>15</v>
      </c>
      <c r="D5" s="24" t="s">
        <v>16</v>
      </c>
      <c r="E5" s="26" t="s">
        <v>17</v>
      </c>
      <c r="F5" s="24" t="s">
        <v>18</v>
      </c>
      <c r="G5" s="24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24" t="s">
        <v>20</v>
      </c>
      <c r="D6" s="24" t="s">
        <v>20</v>
      </c>
      <c r="E6" s="24" t="s">
        <v>20</v>
      </c>
      <c r="F6" s="24" t="s">
        <v>20</v>
      </c>
      <c r="G6" s="24" t="s">
        <v>20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27" t="s">
        <v>21</v>
      </c>
      <c r="D7" s="28" t="s">
        <v>22</v>
      </c>
      <c r="E7" s="28" t="s">
        <v>23</v>
      </c>
      <c r="F7" s="29" t="s">
        <v>24</v>
      </c>
      <c r="G7" s="27" t="s">
        <v>25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0" t="s">
        <v>26</v>
      </c>
      <c r="C8" s="31" t="s">
        <v>27</v>
      </c>
      <c r="D8" s="32" t="s">
        <v>27</v>
      </c>
      <c r="E8" s="32" t="s">
        <v>27</v>
      </c>
      <c r="F8" s="32" t="s">
        <v>27</v>
      </c>
      <c r="G8" s="32" t="s">
        <v>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0" t="s">
        <v>28</v>
      </c>
      <c r="C9" s="33" t="s">
        <v>29</v>
      </c>
      <c r="D9" s="34" t="s">
        <v>30</v>
      </c>
      <c r="E9" s="34" t="s">
        <v>31</v>
      </c>
      <c r="F9" s="35" t="s">
        <v>32</v>
      </c>
      <c r="G9" s="25" t="s">
        <v>33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0"/>
      <c r="C10" s="24" t="s">
        <v>34</v>
      </c>
      <c r="D10" s="24" t="s">
        <v>34</v>
      </c>
      <c r="E10" s="24" t="s">
        <v>34</v>
      </c>
      <c r="F10" s="24" t="s">
        <v>34</v>
      </c>
      <c r="G10" s="24" t="s">
        <v>34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0"/>
      <c r="C11" s="24" t="s">
        <v>35</v>
      </c>
      <c r="D11" s="25" t="s">
        <v>35</v>
      </c>
      <c r="E11" s="25" t="s">
        <v>35</v>
      </c>
      <c r="F11" s="25" t="s">
        <v>35</v>
      </c>
      <c r="G11" s="25" t="s">
        <v>35</v>
      </c>
      <c r="H11" s="15"/>
      <c r="I11" s="15"/>
      <c r="J11" s="15"/>
      <c r="K11" s="101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0"/>
      <c r="C12" s="24" t="s">
        <v>36</v>
      </c>
      <c r="D12" s="25" t="s">
        <v>37</v>
      </c>
      <c r="E12" s="25" t="s">
        <v>36</v>
      </c>
      <c r="F12" s="25" t="s">
        <v>37</v>
      </c>
      <c r="G12" s="25" t="s">
        <v>36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0"/>
    </row>
    <row r="13" ht="21.95" customHeight="1" spans="1:22">
      <c r="A13" s="36"/>
      <c r="B13" s="30"/>
      <c r="C13" s="37" t="s">
        <v>38</v>
      </c>
      <c r="D13" s="38" t="s">
        <v>39</v>
      </c>
      <c r="E13" s="39" t="s">
        <v>40</v>
      </c>
      <c r="F13" s="40" t="s">
        <v>41</v>
      </c>
      <c r="G13" s="41" t="s">
        <v>42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2" t="s">
        <v>43</v>
      </c>
      <c r="B14" s="43"/>
      <c r="C14" s="44" t="s">
        <v>44</v>
      </c>
      <c r="D14" s="44" t="s">
        <v>45</v>
      </c>
      <c r="E14" s="45" t="s">
        <v>44</v>
      </c>
      <c r="F14" s="44" t="s">
        <v>45</v>
      </c>
      <c r="G14" s="44" t="s">
        <v>44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46" t="s">
        <v>46</v>
      </c>
      <c r="B15" s="47" t="s">
        <v>8</v>
      </c>
      <c r="C15" s="48" t="s">
        <v>47</v>
      </c>
      <c r="D15" s="49" t="s">
        <v>48</v>
      </c>
      <c r="E15" s="50" t="s">
        <v>49</v>
      </c>
      <c r="F15" s="51" t="s">
        <v>50</v>
      </c>
      <c r="G15" s="52" t="s">
        <v>51</v>
      </c>
      <c r="H15" s="15"/>
      <c r="I15" s="15"/>
      <c r="J15" s="15"/>
      <c r="K15" s="15"/>
      <c r="L15" s="15"/>
      <c r="M15" s="15"/>
      <c r="N15" s="15"/>
      <c r="O15" s="101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47"/>
      <c r="C16" s="53" t="s">
        <v>52</v>
      </c>
      <c r="D16" s="54" t="s">
        <v>53</v>
      </c>
      <c r="E16" s="55" t="s">
        <v>54</v>
      </c>
      <c r="F16" s="56" t="s">
        <v>55</v>
      </c>
      <c r="G16" s="53" t="s">
        <v>14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47"/>
      <c r="C17" s="57" t="s">
        <v>56</v>
      </c>
      <c r="D17" s="58" t="s">
        <v>57</v>
      </c>
      <c r="E17" s="59" t="s">
        <v>58</v>
      </c>
      <c r="F17" s="60" t="s">
        <v>59</v>
      </c>
      <c r="G17" s="53" t="s">
        <v>60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47"/>
      <c r="C18" s="57" t="s">
        <v>61</v>
      </c>
      <c r="D18" s="58" t="s">
        <v>62</v>
      </c>
      <c r="E18" s="61" t="s">
        <v>63</v>
      </c>
      <c r="F18" s="24" t="s">
        <v>64</v>
      </c>
      <c r="G18" s="26" t="s">
        <v>65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47"/>
      <c r="C19" s="57" t="s">
        <v>66</v>
      </c>
      <c r="D19" s="62" t="s">
        <v>67</v>
      </c>
      <c r="E19" s="61" t="s">
        <v>68</v>
      </c>
      <c r="F19" s="24" t="s">
        <v>69</v>
      </c>
      <c r="G19" s="57" t="s">
        <v>70</v>
      </c>
      <c r="H19" s="63"/>
      <c r="I19" s="15"/>
      <c r="J19" s="15"/>
      <c r="K19" s="15"/>
      <c r="L19" s="15"/>
      <c r="M19" s="63"/>
      <c r="N19" s="63"/>
      <c r="O19" s="63"/>
      <c r="P19" s="15"/>
      <c r="Q19" s="15"/>
      <c r="R19" s="15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</row>
    <row r="20" ht="27" customHeight="1" spans="1:60">
      <c r="A20" s="22"/>
      <c r="B20" s="47"/>
      <c r="C20" s="57" t="s">
        <v>71</v>
      </c>
      <c r="D20" s="64" t="s">
        <v>71</v>
      </c>
      <c r="E20" s="65" t="s">
        <v>71</v>
      </c>
      <c r="F20" s="60" t="s">
        <v>71</v>
      </c>
      <c r="G20" s="57" t="s">
        <v>71</v>
      </c>
      <c r="H20" s="63"/>
      <c r="I20" s="15"/>
      <c r="J20" s="15"/>
      <c r="K20" s="15"/>
      <c r="L20" s="15"/>
      <c r="M20" s="63"/>
      <c r="N20" s="63"/>
      <c r="O20" s="63"/>
      <c r="P20" s="15"/>
      <c r="Q20" s="15"/>
      <c r="R20" s="15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</row>
    <row r="21" ht="27" customHeight="1" spans="1:60">
      <c r="A21" s="22"/>
      <c r="B21" s="47"/>
      <c r="C21" s="66" t="s">
        <v>72</v>
      </c>
      <c r="D21" s="67" t="s">
        <v>73</v>
      </c>
      <c r="E21" s="68" t="s">
        <v>74</v>
      </c>
      <c r="F21" s="69" t="s">
        <v>75</v>
      </c>
      <c r="G21" s="70" t="s">
        <v>76</v>
      </c>
      <c r="H21" s="63"/>
      <c r="I21" s="15"/>
      <c r="J21" s="15"/>
      <c r="K21" s="15"/>
      <c r="L21" s="15"/>
      <c r="M21" s="63"/>
      <c r="N21" s="63"/>
      <c r="O21" s="142"/>
      <c r="P21" s="15"/>
      <c r="Q21" s="15"/>
      <c r="R21" s="15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</row>
    <row r="22" ht="59.25" spans="1:60">
      <c r="A22" s="22"/>
      <c r="B22" s="71" t="s">
        <v>28</v>
      </c>
      <c r="C22" s="72" t="s">
        <v>77</v>
      </c>
      <c r="D22" s="73" t="s">
        <v>78</v>
      </c>
      <c r="E22" s="56" t="s">
        <v>79</v>
      </c>
      <c r="F22" s="74" t="s">
        <v>80</v>
      </c>
      <c r="G22" s="75" t="s">
        <v>81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71"/>
      <c r="C23" s="62" t="s">
        <v>82</v>
      </c>
      <c r="D23" s="76" t="s">
        <v>83</v>
      </c>
      <c r="E23" s="77" t="s">
        <v>84</v>
      </c>
      <c r="F23" s="35" t="s">
        <v>85</v>
      </c>
      <c r="G23" s="78" t="s">
        <v>86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71"/>
      <c r="C24" s="54" t="s">
        <v>87</v>
      </c>
      <c r="D24" s="79" t="s">
        <v>88</v>
      </c>
      <c r="E24" s="77" t="s">
        <v>89</v>
      </c>
      <c r="F24" s="80" t="s">
        <v>90</v>
      </c>
      <c r="G24" s="78" t="s">
        <v>91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71"/>
      <c r="C25" s="54" t="s">
        <v>92</v>
      </c>
      <c r="D25" s="79" t="s">
        <v>93</v>
      </c>
      <c r="E25" s="77" t="s">
        <v>94</v>
      </c>
      <c r="F25" s="80" t="s">
        <v>95</v>
      </c>
      <c r="G25" s="78" t="s">
        <v>96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71"/>
      <c r="C26" s="64" t="s">
        <v>71</v>
      </c>
      <c r="D26" s="81" t="s">
        <v>71</v>
      </c>
      <c r="E26" s="60" t="s">
        <v>71</v>
      </c>
      <c r="F26" s="64" t="s">
        <v>71</v>
      </c>
      <c r="G26" s="82" t="s">
        <v>71</v>
      </c>
      <c r="H26" s="15"/>
      <c r="I26" s="6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71"/>
      <c r="C27" s="83" t="s">
        <v>97</v>
      </c>
      <c r="D27" s="84" t="s">
        <v>98</v>
      </c>
      <c r="E27" s="24" t="s">
        <v>99</v>
      </c>
      <c r="F27" s="35" t="s">
        <v>100</v>
      </c>
      <c r="G27" s="85" t="s">
        <v>101</v>
      </c>
      <c r="H27" s="63"/>
      <c r="I27" s="63"/>
      <c r="J27" s="15"/>
      <c r="K27" s="15"/>
      <c r="L27" s="15"/>
      <c r="M27" s="15"/>
      <c r="N27" s="15"/>
      <c r="O27" s="15"/>
      <c r="P27" s="15"/>
      <c r="Q27" s="101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86" t="s">
        <v>102</v>
      </c>
      <c r="C28" s="25"/>
      <c r="D28" s="56"/>
      <c r="E28" s="87" t="s">
        <v>103</v>
      </c>
      <c r="F28" s="88"/>
      <c r="G28" s="89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90"/>
      <c r="C29" s="25"/>
      <c r="D29" s="24"/>
      <c r="E29" s="25" t="s">
        <v>104</v>
      </c>
      <c r="F29" s="91"/>
      <c r="G29" s="24"/>
      <c r="H29" s="3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90"/>
      <c r="C30" s="25"/>
      <c r="D30" s="24"/>
      <c r="E30" s="25" t="s">
        <v>105</v>
      </c>
      <c r="F30" s="92"/>
      <c r="G30" s="56"/>
      <c r="H30" s="3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90"/>
      <c r="C31" s="25"/>
      <c r="D31" s="24"/>
      <c r="E31" s="25" t="s">
        <v>106</v>
      </c>
      <c r="F31" s="24"/>
      <c r="G31" s="24"/>
      <c r="H31" s="3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90"/>
      <c r="C32" s="25"/>
      <c r="D32" s="24"/>
      <c r="E32" s="25" t="s">
        <v>71</v>
      </c>
      <c r="F32" s="24"/>
      <c r="G32" s="57"/>
      <c r="H32" s="3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93"/>
      <c r="C33" s="25"/>
      <c r="D33" s="24"/>
      <c r="E33" s="25" t="s">
        <v>107</v>
      </c>
      <c r="F33" s="24"/>
      <c r="G33" s="94"/>
      <c r="H33" s="3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86" t="s">
        <v>108</v>
      </c>
      <c r="C34" s="95" t="s">
        <v>109</v>
      </c>
      <c r="D34" s="95" t="s">
        <v>110</v>
      </c>
      <c r="E34" s="95" t="s">
        <v>111</v>
      </c>
      <c r="F34" s="95" t="s">
        <v>112</v>
      </c>
      <c r="G34" s="95" t="s">
        <v>109</v>
      </c>
      <c r="H34" s="96"/>
      <c r="I34" s="101"/>
      <c r="J34" s="101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90"/>
      <c r="C35" s="25" t="s">
        <v>113</v>
      </c>
      <c r="D35" s="25" t="s">
        <v>114</v>
      </c>
      <c r="E35" s="25" t="s">
        <v>115</v>
      </c>
      <c r="F35" s="25" t="s">
        <v>116</v>
      </c>
      <c r="G35" s="25" t="s">
        <v>117</v>
      </c>
      <c r="H35" s="96"/>
      <c r="I35" s="101"/>
      <c r="J35" s="10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90"/>
      <c r="C36" s="25" t="s">
        <v>118</v>
      </c>
      <c r="D36" s="25" t="s">
        <v>119</v>
      </c>
      <c r="E36" s="25" t="s">
        <v>118</v>
      </c>
      <c r="F36" s="25" t="s">
        <v>120</v>
      </c>
      <c r="G36" s="25" t="s">
        <v>119</v>
      </c>
      <c r="H36" s="96"/>
      <c r="I36" s="101"/>
      <c r="J36" s="10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90"/>
      <c r="C37" s="25" t="s">
        <v>121</v>
      </c>
      <c r="D37" s="24" t="s">
        <v>122</v>
      </c>
      <c r="E37" s="24" t="s">
        <v>123</v>
      </c>
      <c r="F37" s="25" t="s">
        <v>124</v>
      </c>
      <c r="G37" s="25" t="s">
        <v>125</v>
      </c>
      <c r="H37" s="96"/>
      <c r="I37" s="101"/>
      <c r="J37" s="101"/>
      <c r="K37" s="15"/>
      <c r="L37" s="143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36"/>
      <c r="B38" s="90"/>
      <c r="C38" s="97" t="s">
        <v>126</v>
      </c>
      <c r="D38" s="97" t="s">
        <v>127</v>
      </c>
      <c r="E38" s="97" t="s">
        <v>128</v>
      </c>
      <c r="F38" s="97" t="s">
        <v>129</v>
      </c>
      <c r="G38" s="97" t="s">
        <v>130</v>
      </c>
      <c r="H38" s="96"/>
      <c r="I38" s="101"/>
      <c r="J38" s="101"/>
      <c r="K38" s="15"/>
      <c r="L38" s="143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98" t="s">
        <v>43</v>
      </c>
      <c r="B39" s="99"/>
      <c r="C39" s="100" t="s">
        <v>131</v>
      </c>
      <c r="D39" s="45" t="s">
        <v>131</v>
      </c>
      <c r="E39" s="45" t="s">
        <v>131</v>
      </c>
      <c r="F39" s="45" t="s">
        <v>131</v>
      </c>
      <c r="G39" s="45" t="s">
        <v>131</v>
      </c>
      <c r="H39" s="101"/>
      <c r="I39" s="101"/>
      <c r="J39" s="10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02"/>
      <c r="B40" s="103"/>
      <c r="C40" s="104" t="s">
        <v>132</v>
      </c>
      <c r="D40" s="105" t="s">
        <v>132</v>
      </c>
      <c r="E40" s="105" t="s">
        <v>132</v>
      </c>
      <c r="F40" s="105" t="s">
        <v>132</v>
      </c>
      <c r="G40" s="105" t="s">
        <v>132</v>
      </c>
      <c r="H40" s="101"/>
      <c r="I40" s="101"/>
      <c r="J40" s="101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02"/>
      <c r="B41" s="103"/>
      <c r="C41" s="105" t="s">
        <v>133</v>
      </c>
      <c r="D41" s="105" t="s">
        <v>134</v>
      </c>
      <c r="E41" s="105" t="s">
        <v>135</v>
      </c>
      <c r="F41" s="104" t="s">
        <v>136</v>
      </c>
      <c r="G41" s="104" t="s">
        <v>137</v>
      </c>
      <c r="H41" s="101"/>
      <c r="I41" s="101"/>
      <c r="J41" s="101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06"/>
      <c r="B42" s="103"/>
      <c r="C42" s="107" t="s">
        <v>138</v>
      </c>
      <c r="D42" s="107" t="s">
        <v>139</v>
      </c>
      <c r="E42" s="104" t="s">
        <v>140</v>
      </c>
      <c r="F42" s="104" t="s">
        <v>141</v>
      </c>
      <c r="G42" s="104" t="s">
        <v>142</v>
      </c>
      <c r="H42" s="101"/>
      <c r="I42" s="15"/>
      <c r="J42" s="101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08" t="s">
        <v>143</v>
      </c>
      <c r="B43" s="109" t="s">
        <v>144</v>
      </c>
      <c r="C43" s="52" t="s">
        <v>145</v>
      </c>
      <c r="D43" s="49" t="s">
        <v>146</v>
      </c>
      <c r="E43" s="110" t="s">
        <v>147</v>
      </c>
      <c r="F43" s="51" t="s">
        <v>148</v>
      </c>
      <c r="G43" s="111" t="s">
        <v>149</v>
      </c>
      <c r="H43" s="112"/>
      <c r="I43" s="15"/>
      <c r="J43" s="101"/>
      <c r="K43" s="101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13"/>
      <c r="B44" s="114"/>
      <c r="C44" s="53" t="s">
        <v>53</v>
      </c>
      <c r="D44" s="54" t="s">
        <v>82</v>
      </c>
      <c r="E44" s="115" t="s">
        <v>150</v>
      </c>
      <c r="F44" s="56" t="s">
        <v>151</v>
      </c>
      <c r="G44" s="57" t="s">
        <v>152</v>
      </c>
      <c r="H44" s="116"/>
      <c r="I44" s="15"/>
      <c r="J44" s="101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13"/>
      <c r="B45" s="114"/>
      <c r="C45" s="26" t="s">
        <v>153</v>
      </c>
      <c r="D45" s="58" t="s">
        <v>154</v>
      </c>
      <c r="E45" s="117" t="s">
        <v>155</v>
      </c>
      <c r="F45" s="77" t="s">
        <v>156</v>
      </c>
      <c r="G45" s="118" t="s">
        <v>157</v>
      </c>
      <c r="H45" s="119"/>
      <c r="I45" s="15"/>
      <c r="J45" s="101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13"/>
      <c r="B46" s="114"/>
      <c r="C46" s="53" t="s">
        <v>158</v>
      </c>
      <c r="D46" s="58" t="s">
        <v>159</v>
      </c>
      <c r="E46" s="120" t="s">
        <v>160</v>
      </c>
      <c r="F46" s="77" t="s">
        <v>161</v>
      </c>
      <c r="G46" s="57" t="s">
        <v>162</v>
      </c>
      <c r="H46" s="116"/>
      <c r="I46" s="15"/>
      <c r="J46" s="101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13"/>
      <c r="B47" s="114"/>
      <c r="C47" s="26" t="s">
        <v>163</v>
      </c>
      <c r="D47" s="62" t="s">
        <v>164</v>
      </c>
      <c r="E47" s="115" t="s">
        <v>20</v>
      </c>
      <c r="F47" s="56" t="s">
        <v>165</v>
      </c>
      <c r="G47" s="26" t="s">
        <v>20</v>
      </c>
      <c r="H47" s="116"/>
      <c r="I47" s="63"/>
      <c r="J47" s="10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21"/>
      <c r="B48" s="114"/>
      <c r="C48" s="26" t="s">
        <v>20</v>
      </c>
      <c r="D48" s="58" t="s">
        <v>20</v>
      </c>
      <c r="E48" s="117"/>
      <c r="F48" s="56" t="s">
        <v>166</v>
      </c>
      <c r="G48" s="26"/>
      <c r="H48" s="122"/>
      <c r="I48" s="63"/>
      <c r="J48" s="10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21"/>
      <c r="B49" s="123"/>
      <c r="C49" s="124" t="s">
        <v>167</v>
      </c>
      <c r="D49" s="125" t="s">
        <v>168</v>
      </c>
      <c r="E49" s="126" t="s">
        <v>169</v>
      </c>
      <c r="F49" s="127" t="s">
        <v>170</v>
      </c>
      <c r="G49" s="124" t="s">
        <v>171</v>
      </c>
      <c r="H49" s="101"/>
      <c r="I49" s="101"/>
      <c r="J49" s="10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46"/>
      <c r="B50" s="128" t="s">
        <v>108</v>
      </c>
      <c r="C50" s="87" t="s">
        <v>172</v>
      </c>
      <c r="D50" s="87" t="s">
        <v>173</v>
      </c>
      <c r="E50" s="25" t="s">
        <v>109</v>
      </c>
      <c r="F50" s="87" t="s">
        <v>174</v>
      </c>
      <c r="G50" s="87" t="s">
        <v>111</v>
      </c>
      <c r="H50" s="101"/>
      <c r="I50" s="101"/>
      <c r="J50" s="10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46"/>
      <c r="B51" s="129"/>
      <c r="C51" s="25" t="s">
        <v>117</v>
      </c>
      <c r="D51" s="24" t="s">
        <v>175</v>
      </c>
      <c r="E51" s="24" t="s">
        <v>114</v>
      </c>
      <c r="F51" s="24" t="s">
        <v>176</v>
      </c>
      <c r="G51" s="24" t="s">
        <v>116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46"/>
      <c r="B52" s="129"/>
      <c r="C52" s="25" t="s">
        <v>119</v>
      </c>
      <c r="D52" s="25" t="s">
        <v>120</v>
      </c>
      <c r="E52" s="25" t="s">
        <v>119</v>
      </c>
      <c r="F52" s="24" t="s">
        <v>118</v>
      </c>
      <c r="G52" s="24" t="s">
        <v>120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46"/>
      <c r="B53" s="129"/>
      <c r="C53" s="25" t="s">
        <v>177</v>
      </c>
      <c r="D53" s="25" t="s">
        <v>178</v>
      </c>
      <c r="E53" s="25" t="s">
        <v>121</v>
      </c>
      <c r="F53" s="24" t="s">
        <v>123</v>
      </c>
      <c r="G53" s="24" t="s">
        <v>179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30"/>
      <c r="B54" s="131"/>
      <c r="C54" s="97" t="s">
        <v>180</v>
      </c>
      <c r="D54" s="97" t="s">
        <v>181</v>
      </c>
      <c r="E54" s="97" t="s">
        <v>182</v>
      </c>
      <c r="F54" s="97" t="s">
        <v>128</v>
      </c>
      <c r="G54" s="97" t="s">
        <v>128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98" t="s">
        <v>43</v>
      </c>
      <c r="B55" s="103"/>
      <c r="C55" s="132" t="s">
        <v>183</v>
      </c>
      <c r="D55" s="133" t="s">
        <v>184</v>
      </c>
      <c r="E55" s="133" t="s">
        <v>183</v>
      </c>
      <c r="F55" s="133" t="s">
        <v>184</v>
      </c>
      <c r="G55" s="133" t="s">
        <v>183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34" t="s">
        <v>185</v>
      </c>
      <c r="B56" s="135"/>
      <c r="C56" s="135"/>
      <c r="D56" s="135"/>
      <c r="E56" s="135"/>
      <c r="F56" s="135"/>
      <c r="G56" s="136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37"/>
      <c r="B57" s="138"/>
      <c r="C57" s="139"/>
      <c r="D57" s="15"/>
      <c r="E57" s="15"/>
      <c r="F57" s="15"/>
      <c r="G57" s="140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38"/>
      <c r="B58" s="138"/>
      <c r="C58" s="80"/>
      <c r="D58" s="8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38"/>
      <c r="B59" s="138"/>
      <c r="C59" s="80"/>
      <c r="D59" s="80"/>
      <c r="E59" s="15"/>
      <c r="F59" s="15"/>
      <c r="G59" s="15"/>
      <c r="H59" s="15"/>
      <c r="I59" s="15"/>
      <c r="J59" s="15"/>
      <c r="K59" s="15"/>
      <c r="L59" s="15"/>
      <c r="M59" s="15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</row>
    <row r="60" ht="24" spans="1:60">
      <c r="A60" s="138"/>
      <c r="B60" s="138"/>
      <c r="C60" s="80"/>
      <c r="D60" s="80"/>
      <c r="E60" s="15"/>
      <c r="F60" s="15"/>
      <c r="G60" s="15"/>
      <c r="H60" s="15"/>
      <c r="I60" s="15"/>
      <c r="J60" s="15"/>
      <c r="K60" s="15"/>
      <c r="L60" s="15"/>
      <c r="M60" s="15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</row>
    <row r="61" ht="24" spans="1:60">
      <c r="A61" s="138"/>
      <c r="B61" s="138"/>
      <c r="C61" s="80"/>
      <c r="D61" s="80"/>
      <c r="E61" s="15"/>
      <c r="F61" s="15"/>
      <c r="G61" s="15"/>
      <c r="H61" s="15"/>
      <c r="I61" s="15"/>
      <c r="J61" s="15"/>
      <c r="K61" s="15"/>
      <c r="L61" s="15"/>
      <c r="M61" s="15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</row>
    <row r="62" ht="24" spans="1:60">
      <c r="A62" s="138"/>
      <c r="B62" s="138"/>
      <c r="C62" s="80"/>
      <c r="D62" s="80"/>
      <c r="E62" s="15"/>
      <c r="F62" s="15"/>
      <c r="G62" s="15"/>
      <c r="H62" s="15"/>
      <c r="I62" s="15"/>
      <c r="J62" s="15"/>
      <c r="K62" s="15"/>
      <c r="L62" s="15"/>
      <c r="M62" s="15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</row>
    <row r="63" ht="24" spans="1:60">
      <c r="A63" s="138"/>
      <c r="B63" s="138"/>
      <c r="C63" s="80"/>
      <c r="D63" s="80"/>
      <c r="E63" s="15"/>
      <c r="F63" s="15"/>
      <c r="G63" s="15"/>
      <c r="H63" s="15"/>
      <c r="I63" s="15"/>
      <c r="J63" s="15"/>
      <c r="K63" s="15"/>
      <c r="L63" s="15"/>
      <c r="M63" s="15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</row>
    <row r="64" ht="24" spans="1:60">
      <c r="A64" s="138"/>
      <c r="B64" s="138"/>
      <c r="C64" s="80"/>
      <c r="D64" s="80"/>
      <c r="E64" s="15"/>
      <c r="F64" s="15"/>
      <c r="G64" s="15"/>
      <c r="H64" s="15"/>
      <c r="I64" s="15"/>
      <c r="J64" s="15"/>
      <c r="K64" s="15"/>
      <c r="L64" s="15"/>
      <c r="M64" s="15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</row>
    <row r="65" ht="24" spans="1:13">
      <c r="A65" s="138"/>
      <c r="B65" s="138"/>
      <c r="C65" s="80"/>
      <c r="D65" s="80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38"/>
      <c r="B66" s="138"/>
      <c r="C66" s="80"/>
      <c r="D66" s="144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38"/>
      <c r="B67" s="138"/>
      <c r="C67" s="139"/>
      <c r="D67" s="35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38"/>
      <c r="B68" s="138"/>
      <c r="C68" s="139"/>
      <c r="D68" s="139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38"/>
      <c r="B69" s="138"/>
      <c r="C69" s="139"/>
      <c r="D69" s="139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38"/>
      <c r="B70" s="138"/>
      <c r="C70" s="139"/>
      <c r="D70" s="139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38"/>
      <c r="B71" s="138"/>
      <c r="C71" s="35"/>
      <c r="D71" s="35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38"/>
      <c r="B72" s="138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38"/>
      <c r="B73" s="138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38"/>
      <c r="B74" s="138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38"/>
      <c r="B75" s="138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38"/>
      <c r="B76" s="138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38"/>
      <c r="B77" s="138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38"/>
      <c r="B78" s="138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9305555555556" right="0.699305555555556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G3" sqref="G3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186</v>
      </c>
      <c r="C2" s="8">
        <f>DATEVALUE(SUBSTITUTE(SUBSTITUTE(LEFT(input!C2,6),"일",""),"월 ","-"))</f>
        <v>41869</v>
      </c>
      <c r="D2" s="9"/>
    </row>
    <row r="3" ht="192.75" customHeight="1" spans="1:7">
      <c r="A3" t="s">
        <v>187</v>
      </c>
      <c r="B3" t="s">
        <v>188</v>
      </c>
      <c r="C3" s="8" t="str">
        <f>$B3&amp;CHAR(10)&amp;input!C3&amp;CHAR(10)&amp;input!C4&amp;CHAR(10)&amp;input!C5&amp;CHAR(10)&amp;input!C6&amp;CHAR(10)&amp;input!C7</f>
        <v>[한식]
사골우거지국(소:호주산,뉴질랜드산)
삼곡밥
두부양념조림
포기김치
871kcal</v>
      </c>
      <c r="D3" s="8" t="str">
        <f>$B3&amp;CHAR(10)&amp;input!D3&amp;CHAR(10)&amp;input!D4&amp;CHAR(10)&amp;input!D5&amp;CHAR(10)&amp;input!D6&amp;CHAR(10)&amp;input!D7</f>
        <v>[한식]
조랑떡미역국
삼곡밥
메추리알어묵조림(갈치:수입산)
포기김치
869kcal</v>
      </c>
      <c r="E3" s="8" t="str">
        <f>$B3&amp;CHAR(10)&amp;input!E3&amp;CHAR(10)&amp;input!E4&amp;CHAR(10)&amp;input!E5&amp;CHAR(10)&amp;input!E6&amp;CHAR(10)&amp;input!E7</f>
        <v>[한식]
호박감자고추장찌개
삼곡밥
멸치풋고추조림
포기김치
880kcal</v>
      </c>
      <c r="F3" s="8" t="str">
        <f>$B3&amp;CHAR(10)&amp;input!F3&amp;CHAR(10)&amp;input!F4&amp;CHAR(10)&amp;input!F5&amp;CHAR(10)&amp;input!F6&amp;CHAR(10)&amp;input!F7</f>
        <v>[한식]
콩가루배추국
삼곡밥
해물떡편완자전
포기김치
874kcal</v>
      </c>
      <c r="G3" s="8" t="str">
        <f>$B3&amp;CHAR(10)&amp;input!G3&amp;CHAR(10)&amp;input!G4&amp;CHAR(10)&amp;input!G5&amp;CHAR(10)&amp;input!G6&amp;CHAR(10)&amp;input!G7</f>
        <v>[한식]
쇠고기두부탕국(소:호주산)
삼곡밥
양념깻잎무침
포기김치
877kcal</v>
      </c>
    </row>
    <row r="4" ht="30" spans="1:7">
      <c r="A4" t="s">
        <v>187</v>
      </c>
      <c r="B4" t="s">
        <v>189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187</v>
      </c>
      <c r="B5" t="s">
        <v>190</v>
      </c>
      <c r="C5" s="8" t="str">
        <f>$B5&amp;CHAR(10)&amp;input!C9&amp;CHAR(10)&amp;input!C10&amp;CHAR(10)&amp;input!C11&amp;CHAR(10)&amp;input!C12&amp;CHAR(10)&amp;input!C13</f>
        <v>[일품]
토스트식빵*부시맥브레드/딸기잼*버터
그린샐러드*오리엔탈D
우유
스크램블에그
슬라이스햄</v>
      </c>
      <c r="D5" s="8" t="str">
        <f>$B5&amp;CHAR(10)&amp;input!D9&amp;CHAR(10)&amp;input!D10&amp;CHAR(10)&amp;input!D11&amp;CHAR(10)&amp;input!D12&amp;CHAR(10)&amp;input!D13</f>
        <v>[일품]
곡물식빵*참깨롤빵/딸기잼*버터
그린샐러드*오리엔탈D
우유
계란후라이
미니해쉬브라운</v>
      </c>
      <c r="E5" s="8" t="str">
        <f>$B5&amp;CHAR(10)&amp;input!E9&amp;CHAR(10)&amp;input!E10&amp;CHAR(10)&amp;input!E11&amp;CHAR(10)&amp;input!E12&amp;CHAR(10)&amp;input!E13</f>
        <v>[일품]
토스트식빵*미니와플/딸기잼*버터
그린샐러드*오리엔탈D
우유
스크램블에그
단호박샐러드</v>
      </c>
      <c r="F5" s="8" t="str">
        <f>$B5&amp;CHAR(10)&amp;input!F9&amp;CHAR(10)&amp;input!F10&amp;CHAR(10)&amp;input!F11&amp;CHAR(10)&amp;input!F12&amp;CHAR(10)&amp;input!F13</f>
        <v>[일품]
곡물식빵*토스트식빵/딸기잼*버터
그린샐러드*오리엔탈D
우유
계란후라이
줄무늬감자튀김</v>
      </c>
      <c r="G5" s="8" t="str">
        <f>$B5&amp;CHAR(10)&amp;input!G9&amp;CHAR(10)&amp;input!G10&amp;CHAR(10)&amp;input!G11&amp;CHAR(10)&amp;input!G12&amp;CHAR(10)&amp;input!G13</f>
        <v>[일품]
토스트식빵*모닝빵/딸기잼*버터
그린샐러드*오리엔탈D
우유
스크램블에그
초코첵스</v>
      </c>
    </row>
    <row r="6" ht="30" spans="1:7">
      <c r="A6" t="s">
        <v>187</v>
      </c>
      <c r="B6" t="s">
        <v>191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192</v>
      </c>
      <c r="B7" t="s">
        <v>188</v>
      </c>
      <c r="C7" s="8" t="str">
        <f>$B7&amp;CHAR(10)&amp;input!C15&amp;CHAR(10)&amp;input!C16&amp;CHAR(10)&amp;input!C17&amp;CHAR(10)&amp;input!C18&amp;CHAR(10)&amp;input!C19&amp;CHAR(10)&amp;input!C20&amp;CHAR(10)&amp;input!C21</f>
        <v>[한식]
뚝배기오징어불고기전골
(소:호주산)
기장밥
김계란말이
우엉땅콩조림
무말랭이깻잎무침
포기김치/석박지
995kcal</v>
      </c>
      <c r="D7" s="8" t="str">
        <f>$B7&amp;CHAR(10)&amp;input!D15&amp;CHAR(10)&amp;input!D16&amp;CHAR(10)&amp;input!D17&amp;CHAR(10)&amp;input!D18&amp;CHAR(10)&amp;input!D19&amp;CHAR(10)&amp;input!D20&amp;CHAR(10)&amp;input!D21</f>
        <v>[한식]
뼈다귀해장국
(돼지:국내산)
쌀밥
옛날소시지전*케찹
도토리묵&amp;올방개묵*양념장
치커리오이무침
포기김치/석박지
1004kcal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양지탕
(소:호주산)
흑향미밥
떡고기산적구이(돼지:국내산),오미산적
감자채당근볶음
청경채쑥갓무침
포기김치/석박지
986kcal</v>
      </c>
      <c r="F7" s="8" t="str">
        <f>$B7&amp;CHAR(10)&amp;input!F15&amp;CHAR(10)&amp;input!F16&amp;CHAR(10)&amp;input!F17&amp;CHAR(10)&amp;input!F18&amp;CHAR(10)&amp;input!F19&amp;CHAR(10)&amp;input!F20&amp;CHAR(10)&amp;input!F21</f>
        <v>[한식]
제육마늘불고기*두부찜*양배추쌈SET
(돼지:국내산)
수수밥
시금치국
어묵채파프리카볶음(갈치:수입산)
콩나물무침
포기김치/석박지
992kcal</v>
      </c>
      <c r="G7" s="8" t="str">
        <f>$B7&amp;CHAR(10)&amp;input!G15&amp;CHAR(10)&amp;input!G16&amp;CHAR(10)&amp;input!G17&amp;CHAR(10)&amp;input!G18&amp;CHAR(10)&amp;input!G19&amp;CHAR(10)&amp;input!G20&amp;CHAR(10)&amp;input!G21</f>
        <v>[한식]
철판뼈없는닭갈비*고구마*치즈떡사리
(닭:브라질산)
삼곡밥
들깨미역국
삼색연근튀김*양념장
매실청오이지무침
포기김치/석박지
1003kcal</v>
      </c>
    </row>
    <row r="8" ht="120" spans="1:7">
      <c r="A8" t="s">
        <v>192</v>
      </c>
      <c r="B8" t="s">
        <v>190</v>
      </c>
      <c r="C8" s="8" t="str">
        <f>$B8&amp;CHAR(10)&amp;input!C22&amp;CHAR(10)&amp;input!C23&amp;CHAR(10)&amp;input!C24&amp;CHAR(10)&amp;input!C25&amp;CHAR(10)&amp;input!C26&amp;CHAR(10)&amp;input!C27</f>
        <v>[일품]
스팸김치볶음덮밥
유부된장국
매콤떡볶이(갈치:수입산)*김말이튀김
마카로니후르츠샐러드
포기김치/석박지
1018kcal</v>
      </c>
      <c r="D8" s="8" t="str">
        <f>$B8&amp;CHAR(10)&amp;input!D22&amp;CHAR(10)&amp;input!D23&amp;CHAR(10)&amp;input!D24&amp;CHAR(10)&amp;input!D25&amp;CHAR(10)&amp;input!D26&amp;CHAR(10)&amp;input!D27</f>
        <v>[일품]
먹물크림파스타*마늘바게트
한입주먹밥크로켓(돼지:국내산)
스프라이트/스위트베리베리피자
야채피클
포기김치/석박지
1006kcal</v>
      </c>
      <c r="E8" s="8" t="str">
        <f>$B8&amp;CHAR(10)&amp;input!E22&amp;CHAR(10)&amp;input!E23&amp;CHAR(10)&amp;input!E24&amp;CHAR(10)&amp;input!E25&amp;CHAR(10)&amp;input!E26&amp;CHAR(10)&amp;input!E27</f>
        <v>[일품]
수제함박스테이크*양송이데미S
(돼지:국내산)
후리가케밥/브로컬리스프
블루베리식빵튀김/푸질리샐러드파스타
생오이피클*할라페뇨
포기김치/석박지
1016kcal</v>
      </c>
      <c r="F8" s="8" t="str">
        <f>$B8&amp;CHAR(10)&amp;input!F22&amp;CHAR(10)&amp;input!F23&amp;CHAR(10)&amp;input!F24&amp;CHAR(10)&amp;input!F25&amp;CHAR(10)&amp;input!F26&amp;CHAR(10)&amp;input!F27</f>
        <v>[일품]
왕소세지오므라이스*더블S
맑은우동국물
치즈감자고로케*케찹
브로커리땅콩샐러드
포기김치/석박지
1008kcal</v>
      </c>
      <c r="G8" s="8" t="str">
        <f>$B8&amp;CHAR(10)&amp;input!G22&amp;CHAR(10)&amp;input!G23&amp;CHAR(10)&amp;input!G24&amp;CHAR(10)&amp;input!G25&amp;CHAR(10)&amp;input!G26&amp;CHAR(10)&amp;input!G27</f>
        <v>[일품]
[글루텐프리]잔치쌀국수
참치김밥1/2/추가밥
견과류고구마떡맛탕
단무지부추무침
포기김치/석박지
899kcal</v>
      </c>
    </row>
    <row r="9" ht="105" spans="1:7">
      <c r="A9" t="s">
        <v>192</v>
      </c>
      <c r="B9" s="1" t="s">
        <v>193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영양부추강된장비빔밥
들깨배추국
메밀야채쌈*냉채소스
무지개묵말랭이볶음/청경채쑥갓무침
포기김치/석박지
684kcal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192</v>
      </c>
      <c r="B10" t="s">
        <v>194</v>
      </c>
      <c r="C10" s="8" t="str">
        <f>$B10&amp;CHAR(10)&amp;input!C34&amp;CHAR(10)&amp;input!C35&amp;CHAR(10)&amp;input!C36&amp;CHAR(10)&amp;input!C37&amp;CHAR(10)&amp;input!C38</f>
        <v>[건강도시락]
그린샐러드*닭가슴살(닭:국내산)
단호박구이/메추리알
야채스틱/바나나/방울토마토
두유/부시맥브레드
520kcal</v>
      </c>
      <c r="D10" s="8" t="str">
        <f>$B10&amp;CHAR(10)&amp;input!D34&amp;CHAR(10)&amp;input!D35&amp;CHAR(10)&amp;input!D36&amp;CHAR(10)&amp;input!D37&amp;CHAR(10)&amp;input!D38</f>
        <v>[건강도시락]
그린샐러드*참치키드빈
통감자구이/브로컬리꽃맛살
야채스틱/바나나/오렌지
두유/쇠고기장조림주먹밥(소:호주산)
510kcal</v>
      </c>
      <c r="E10" s="8" t="str">
        <f>$B10&amp;CHAR(10)&amp;input!E34&amp;CHAR(10)&amp;input!E35&amp;CHAR(10)&amp;input!E36&amp;CHAR(10)&amp;input!E37&amp;CHAR(10)&amp;input!E38</f>
        <v>[건강도시락]
그린샐러드*올리브계란
고구마찜/새싹연두부
야채스틱/바나나/방울토마토
두유/참깨롤빵
513kcal</v>
      </c>
      <c r="F10" s="8" t="str">
        <f>$B10&amp;CHAR(10)&amp;input!F34&amp;CHAR(10)&amp;input!F35&amp;CHAR(10)&amp;input!F36&amp;CHAR(10)&amp;input!F37&amp;CHAR(10)&amp;input!F38</f>
        <v>[건강도시락]
그린샐러드*견과류올린구운야채
통감자구이/메추리알
야채스틱/바나나/토마토
두유/참치마요주먹밥
509kcal</v>
      </c>
      <c r="G10" s="8" t="str">
        <f>$B10&amp;CHAR(10)&amp;input!G34&amp;CHAR(10)&amp;input!G35&amp;CHAR(10)&amp;input!G36&amp;CHAR(10)&amp;input!G37&amp;CHAR(10)&amp;input!G38</f>
        <v>[건강도시락]
그린샐러드*닭가슴살(닭:국내산)
고구마찜/삶은계란
야채스틱/바나나/오렌지
두유/현미잡곡주먹밥
511kcal</v>
      </c>
    </row>
    <row r="11" ht="75" spans="1:7">
      <c r="A11" t="s">
        <v>192</v>
      </c>
      <c r="B11" t="s">
        <v>191</v>
      </c>
      <c r="C11" s="8" t="str">
        <f>$B11&amp;CHAR(10)&amp;input!C39&amp;CHAR(10)&amp;input!C40&amp;CHAR(10)&amp;input!C41&amp;CHAR(10)&amp;input!C42</f>
        <v>[플러스메뉴]
현미밥/볶음고추장(소:호주산)
그린샐러드
견과류
키위D/오리엔탈D</v>
      </c>
      <c r="D11" s="8" t="str">
        <f>$B11&amp;CHAR(10)&amp;input!D39&amp;CHAR(10)&amp;input!D40&amp;CHAR(10)&amp;input!D41&amp;CHAR(10)&amp;input!D42</f>
        <v>[플러스메뉴]
현미밥/볶음고추장(소:호주산)
그린샐러드
스위트콘,빈스
사우전D/오리엔탈D</v>
      </c>
      <c r="E11" s="8" t="str">
        <f>$B11&amp;CHAR(10)&amp;input!E39&amp;CHAR(10)&amp;input!E40&amp;CHAR(10)&amp;input!E41&amp;CHAR(10)&amp;input!E42</f>
        <v>[플러스메뉴]
현미밥/볶음고추장(소:호주산)
그린샐러드
코코볼
망고요거트D/오리엔탈D</v>
      </c>
      <c r="F11" s="8" t="str">
        <f>$B11&amp;CHAR(10)&amp;input!F39&amp;CHAR(10)&amp;input!F40&amp;CHAR(10)&amp;input!F41&amp;CHAR(10)&amp;input!F42</f>
        <v>[플러스메뉴]
현미밥/볶음고추장(소:호주산)
그린샐러드
크루통
흑임자D/오리엔탈D</v>
      </c>
      <c r="G11" s="8" t="str">
        <f>$B11&amp;CHAR(10)&amp;input!G39&amp;CHAR(10)&amp;input!G40&amp;CHAR(10)&amp;input!G41&amp;CHAR(10)&amp;input!G42</f>
        <v>[플러스메뉴]
현미밥/볶음고추장(소:호주산)
그린샐러드
후르트링
복숭아D/오리엔탈D</v>
      </c>
    </row>
    <row r="12" ht="135" spans="1:7">
      <c r="A12" t="s">
        <v>195</v>
      </c>
      <c r="B12" t="s">
        <v>196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깻잎채 올린 철판고추장삼겹살구이
(돼지:독일산)
쌀밥
근대국
청양풍버섯잡채
열무나물
포기김치
1005kcal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철판 비프할라페뇨볶음밥*스위트칠리S
(소:호주산)
유부된장국
참치브리또*사워크림
웨지감자튀김
적채무비트피클
포기김치
993kcal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단호박콩국수
충무김밥*충무식오징어무침
고기만두찜
오복채무침
포기김치
989kcal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목살묵은지김치찌개
(돼지:국내산)
잡곡밥
꽁치한마리구이*와사비양념장
탕평채
견과류콩조림
알타리김치
999kcal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가츠동[일본식돈까스덮밥]
(돼지:국내산)
미니메밀소바
고구마튀김*야채튀김
일식치자단무지,락교 
포기김치
1013kcal</v>
      </c>
    </row>
    <row r="13" ht="90" spans="1:7">
      <c r="A13" t="s">
        <v>195</v>
      </c>
      <c r="B13" t="s">
        <v>194</v>
      </c>
      <c r="C13" s="8" t="str">
        <f>$B13&amp;CHAR(10)&amp;input!C50&amp;CHAR(10)&amp;input!C51&amp;CHAR(10)&amp;input!C52&amp;CHAR(10)&amp;input!C53&amp;CHAR(10)&amp;input!C54</f>
        <v>[건강도시락]
그린샐러드*베이컨파프리카
고구마찜/삶은계란
야채스틱/바나나/오렌지
두유/떡갈비주먹밥(돼지:국내산)
522kcal</v>
      </c>
      <c r="D13" s="8" t="str">
        <f>$B13&amp;CHAR(10)&amp;input!D50&amp;CHAR(10)&amp;input!D51&amp;CHAR(10)&amp;input!D52&amp;CHAR(10)&amp;input!D53&amp;CHAR(10)&amp;input!D54</f>
        <v>[건강도시락]
그린샐러드*구운새송이버섯과마늘
단호박구이/새싹연두부
야채스틱/바나나/토마토
두유/현미멸치주먹밥
504kcal</v>
      </c>
      <c r="E13" s="8" t="str">
        <f>$B13&amp;CHAR(10)&amp;input!E50&amp;CHAR(10)&amp;input!E51&amp;CHAR(10)&amp;input!E52&amp;CHAR(10)&amp;input!E53&amp;CHAR(10)&amp;input!E54</f>
        <v>[건강도시락]
그린샐러드*닭가슴살(닭:국내산)
통감자구이/브로컬리꽃맛살
야채스틱/바나나/오렌지
두유/부시맥브레드
514kcal</v>
      </c>
      <c r="F13" s="8" t="str">
        <f>$B13&amp;CHAR(10)&amp;input!F50&amp;CHAR(10)&amp;input!F51&amp;CHAR(10)&amp;input!F52&amp;CHAR(10)&amp;input!F53&amp;CHAR(10)&amp;input!F54</f>
        <v>[건강도시락]
그린샐러드*흑임자두부
단호박구이/삶은계란
야채스틱/바나나/방울토마토
두유/참깨롤빵
513kcal</v>
      </c>
      <c r="G13" s="8" t="str">
        <f>$B13&amp;CHAR(10)&amp;input!G50&amp;CHAR(10)&amp;input!G51&amp;CHAR(10)&amp;input!G52&amp;CHAR(10)&amp;input!G53&amp;CHAR(10)&amp;input!G54</f>
        <v>[건강도시락]
그린샐러드*올리브계란
통감자구이/메추리알
야채스틱/바나나/토마토
두유/모닝빵
513kcal</v>
      </c>
    </row>
    <row r="14" ht="30" spans="1:7">
      <c r="A14" t="s">
        <v>195</v>
      </c>
      <c r="B14" t="s">
        <v>191</v>
      </c>
      <c r="C14" s="8" t="str">
        <f>$B14&amp;CHAR(10)&amp;input!C55</f>
        <v>[플러스메뉴]
그린샐러드*견과류*오리엔탈D</v>
      </c>
      <c r="D14" s="8" t="str">
        <f>$B14&amp;CHAR(10)&amp;input!D55</f>
        <v>[플러스메뉴]
그린샐러드*씨리얼*오리엔탈D</v>
      </c>
      <c r="E14" s="8" t="str">
        <f>$B14&amp;CHAR(10)&amp;input!E55</f>
        <v>[플러스메뉴]
그린샐러드*견과류*오리엔탈D</v>
      </c>
      <c r="F14" s="8" t="str">
        <f>$B14&amp;CHAR(10)&amp;input!F55</f>
        <v>[플러스메뉴]
그린샐러드*씨리얼*오리엔탈D</v>
      </c>
      <c r="G14" s="8" t="str">
        <f>$B14&amp;CHAR(10)&amp;input!G55</f>
        <v>[플러스메뉴]
그린샐러드*견과류*오리엔탈D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workbookViewId="0">
      <selection activeCell="A15" sqref="A15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197</v>
      </c>
      <c r="B1" s="3" t="s">
        <v>198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205</v>
      </c>
      <c r="J1" s="2" t="s">
        <v>206</v>
      </c>
      <c r="K1" s="2" t="s">
        <v>207</v>
      </c>
      <c r="L1" s="2" t="s">
        <v>208</v>
      </c>
      <c r="M1" s="2" t="s">
        <v>209</v>
      </c>
      <c r="N1" s="2" t="s">
        <v>210</v>
      </c>
      <c r="O1" s="2" t="s">
        <v>211</v>
      </c>
      <c r="P1" s="2" t="s">
        <v>212</v>
      </c>
      <c r="Q1" s="7" t="s">
        <v>213</v>
      </c>
      <c r="R1" s="2" t="s">
        <v>214</v>
      </c>
      <c r="S1" s="2" t="s">
        <v>215</v>
      </c>
      <c r="T1" s="2" t="s">
        <v>216</v>
      </c>
      <c r="U1" s="2" t="s">
        <v>217</v>
      </c>
      <c r="V1" s="2" t="s">
        <v>218</v>
      </c>
    </row>
    <row r="2" customHeight="1" spans="1:22">
      <c r="A2" s="2" t="s">
        <v>219</v>
      </c>
      <c r="B2" s="3">
        <f>converter_phase1!C2</f>
        <v>41869</v>
      </c>
      <c r="C2" s="4">
        <f>IF(A2="점심메뉴",TIME(11,30,0),IF(A2="저녁메뉴",TIME(17,30,0),TIME(7,30,0)))</f>
        <v>0.3125</v>
      </c>
      <c r="D2" s="3">
        <f>B2</f>
        <v>41869</v>
      </c>
      <c r="E2" s="4">
        <f>C2+TIME(1,30,0)</f>
        <v>0.375</v>
      </c>
      <c r="F2" s="2" t="b">
        <v>0</v>
      </c>
      <c r="G2" s="2" t="b">
        <v>0</v>
      </c>
      <c r="H2" s="3">
        <f>B2</f>
        <v>41869</v>
      </c>
      <c r="I2" s="5">
        <f>C2-TIME(0,15,0)</f>
        <v>0.302083333333333</v>
      </c>
      <c r="J2" s="6" t="s">
        <v>220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사골우거지국(소:호주산,뉴질랜드산)
삼곡밥
두부양념조림
포기김치
871kcal
[즉석]
즉석해장라면/삼곡밥/김치
[일품]
토스트식빵*부시맥브레드/딸기잼*버터
그린샐러드*오리엔탈D
우유
스크램블에그
슬라이스햄
[플러스메뉴]
누룽지/김구이</v>
      </c>
      <c r="R2" s="2" t="b">
        <v>0</v>
      </c>
      <c r="S2" s="2">
        <v>2</v>
      </c>
      <c r="T2" s="2" t="s">
        <v>221</v>
      </c>
      <c r="U2" s="2" t="s">
        <v>222</v>
      </c>
      <c r="V2" s="2"/>
    </row>
    <row r="3" customHeight="1" spans="1:22">
      <c r="A3" s="2" t="s">
        <v>223</v>
      </c>
      <c r="B3" s="3">
        <f>B2</f>
        <v>41869</v>
      </c>
      <c r="C3" s="4">
        <f t="shared" ref="C3:C4" si="0">IF(A3="점심메뉴",TIME(11,30,0),IF(A3="저녁메뉴",TIME(17,30,0),TIME(7,30,0)))</f>
        <v>0.479166666666667</v>
      </c>
      <c r="D3" s="3">
        <f>B3</f>
        <v>41869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41869</v>
      </c>
      <c r="I3" s="5">
        <f t="shared" ref="I3:I4" si="3">C3-TIME(0,15,0)</f>
        <v>0.46875</v>
      </c>
      <c r="J3" s="6" t="s">
        <v>220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뚝배기오징어불고기전골
(소:호주산)
기장밥
김계란말이
우엉땅콩조림
무말랭이깻잎무침
포기김치/석박지
995kcal
[일품]
스팸김치볶음덮밥
유부된장국
매콤떡볶이(갈치:수입산)*김말이튀김
마카로니후르츠샐러드
포기김치/석박지
1018kcal
[건강도시락]
그린샐러드*닭가슴살(닭:국내산)
단호박구이/메추리알
야채스틱/바나나/방울토마토
두유/부시맥브레드
520kcal
[플러스메뉴]
현미밥/볶음고추장(소:호주산)
그린샐러드
견과류
키위D/오리엔탈D</v>
      </c>
      <c r="R3" s="2" t="b">
        <v>0</v>
      </c>
      <c r="S3" s="2">
        <v>2</v>
      </c>
      <c r="T3" s="2" t="s">
        <v>221</v>
      </c>
      <c r="U3" s="2" t="s">
        <v>222</v>
      </c>
      <c r="V3" s="2"/>
    </row>
    <row r="4" customHeight="1" spans="1:22">
      <c r="A4" s="2" t="s">
        <v>224</v>
      </c>
      <c r="B4" s="3">
        <f>B2</f>
        <v>41869</v>
      </c>
      <c r="C4" s="4">
        <f>IF(A4="점심메뉴",TIME(11,30,0),IF(A4="저녁메뉴",TIME(17,30,0),TIME(7,30,0)))</f>
        <v>0.729166666666667</v>
      </c>
      <c r="D4" s="3">
        <f>B4</f>
        <v>41869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41869</v>
      </c>
      <c r="I4" s="5">
        <f>C4-TIME(0,15,0)</f>
        <v>0.71875</v>
      </c>
      <c r="J4" s="6" t="s">
        <v>220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깻잎채 올린 철판고추장삼겹살구이
(돼지:독일산)
쌀밥
근대국
청양풍버섯잡채
열무나물
포기김치
1005kcal
[건강도시락]
그린샐러드*베이컨파프리카
고구마찜/삶은계란
야채스틱/바나나/오렌지
두유/떡갈비주먹밥(돼지:국내산)
522kcal
[플러스메뉴]
그린샐러드*견과류*오리엔탈D</v>
      </c>
      <c r="R4" s="2" t="b">
        <v>0</v>
      </c>
      <c r="S4" s="2">
        <v>2</v>
      </c>
      <c r="T4" s="2" t="s">
        <v>221</v>
      </c>
      <c r="U4" s="2" t="s">
        <v>222</v>
      </c>
      <c r="V4" s="2"/>
    </row>
    <row r="5" customHeight="1" spans="1:22">
      <c r="A5" s="2" t="s">
        <v>219</v>
      </c>
      <c r="B5" s="3">
        <f>B2+1</f>
        <v>41870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41870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41870</v>
      </c>
      <c r="I5" s="5">
        <f t="shared" ref="I5:I7" si="8">C5-TIME(0,15,0)</f>
        <v>0.302083333333333</v>
      </c>
      <c r="J5" s="6" t="s">
        <v>220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조랑떡미역국
삼곡밥
메추리알어묵조림(갈치:수입산)
포기김치
869kcal
[즉석]
즉석해장라면/삼곡밥/김치
[일품]
곡물식빵*참깨롤빵/딸기잼*버터
그린샐러드*오리엔탈D
우유
계란후라이
미니해쉬브라운
[플러스메뉴]
누룽지/계란후라이</v>
      </c>
      <c r="R5" s="2" t="b">
        <v>0</v>
      </c>
      <c r="S5" s="2">
        <v>2</v>
      </c>
      <c r="T5" s="2" t="s">
        <v>221</v>
      </c>
      <c r="U5" s="2" t="s">
        <v>222</v>
      </c>
      <c r="V5" s="2"/>
    </row>
    <row r="6" customHeight="1" spans="1:22">
      <c r="A6" s="2" t="s">
        <v>223</v>
      </c>
      <c r="B6" s="3">
        <f t="shared" ref="B6:B16" si="9">B3+1</f>
        <v>41870</v>
      </c>
      <c r="C6" s="4">
        <f>IF(A6="점심메뉴",TIME(11,30,0),IF(A6="저녁메뉴",TIME(17,30,0),TIME(7,30,0)))</f>
        <v>0.479166666666667</v>
      </c>
      <c r="D6" s="3">
        <f>B6</f>
        <v>41870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41870</v>
      </c>
      <c r="I6" s="5">
        <f>C6-TIME(0,15,0)</f>
        <v>0.46875</v>
      </c>
      <c r="J6" s="6" t="s">
        <v>220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뼈다귀해장국
(돼지:국내산)
쌀밥
옛날소시지전*케찹
도토리묵&amp;올방개묵*양념장
치커리오이무침
포기김치/석박지
1004kcal
[일품]
먹물크림파스타*마늘바게트
한입주먹밥크로켓(돼지:국내산)
스프라이트/스위트베리베리피자
야채피클
포기김치/석박지
1006kcal
[건강도시락]
그린샐러드*참치키드빈
통감자구이/브로컬리꽃맛살
야채스틱/바나나/오렌지
두유/쇠고기장조림주먹밥(소:호주산)
510kcal
[플러스메뉴]
현미밥/볶음고추장(소:호주산)
그린샐러드
스위트콘,빈스
사우전D/오리엔탈D</v>
      </c>
      <c r="R6" s="2" t="b">
        <v>0</v>
      </c>
      <c r="S6" s="2">
        <v>2</v>
      </c>
      <c r="T6" s="2" t="s">
        <v>221</v>
      </c>
      <c r="U6" s="2" t="s">
        <v>222</v>
      </c>
      <c r="V6" s="2"/>
    </row>
    <row r="7" customHeight="1" spans="1:22">
      <c r="A7" s="2" t="s">
        <v>224</v>
      </c>
      <c r="B7" s="3">
        <f>B4+1</f>
        <v>41870</v>
      </c>
      <c r="C7" s="4">
        <f>IF(A7="점심메뉴",TIME(11,30,0),IF(A7="저녁메뉴",TIME(17,30,0),TIME(7,30,0)))</f>
        <v>0.729166666666667</v>
      </c>
      <c r="D7" s="3">
        <f>B7</f>
        <v>41870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41870</v>
      </c>
      <c r="I7" s="5">
        <f>C7-TIME(0,15,0)</f>
        <v>0.71875</v>
      </c>
      <c r="J7" s="6" t="s">
        <v>220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철판 비프할라페뇨볶음밥*스위트칠리S
(소:호주산)
유부된장국
참치브리또*사워크림
웨지감자튀김
적채무비트피클
포기김치
993kcal
[건강도시락]
그린샐러드*구운새송이버섯과마늘
단호박구이/새싹연두부
야채스틱/바나나/토마토
두유/현미멸치주먹밥
504kcal
[플러스메뉴]
그린샐러드*씨리얼*오리엔탈D</v>
      </c>
      <c r="R7" s="2" t="b">
        <v>0</v>
      </c>
      <c r="S7" s="2">
        <v>2</v>
      </c>
      <c r="T7" s="2" t="s">
        <v>221</v>
      </c>
      <c r="U7" s="2" t="s">
        <v>222</v>
      </c>
      <c r="V7" s="2"/>
    </row>
    <row r="8" customHeight="1" spans="1:22">
      <c r="A8" s="2" t="s">
        <v>219</v>
      </c>
      <c r="B8" s="3">
        <f>B5+1</f>
        <v>41871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41871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41871</v>
      </c>
      <c r="I8" s="5">
        <f t="shared" ref="I8:I16" si="14">C8-TIME(0,15,0)</f>
        <v>0.302083333333333</v>
      </c>
      <c r="J8" s="6" t="s">
        <v>220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호박감자고추장찌개
삼곡밥
멸치풋고추조림
포기김치
880kcal
[즉석]
즉석해장라면/삼곡밥/김치
[일품]
토스트식빵*미니와플/딸기잼*버터
그린샐러드*오리엔탈D
우유
스크램블에그
단호박샐러드
[플러스메뉴]
누룽지/김구이</v>
      </c>
      <c r="R8" s="2" t="b">
        <v>0</v>
      </c>
      <c r="S8" s="2">
        <v>2</v>
      </c>
      <c r="T8" s="2" t="s">
        <v>221</v>
      </c>
      <c r="U8" s="2" t="s">
        <v>222</v>
      </c>
      <c r="V8" s="2"/>
    </row>
    <row r="9" customHeight="1" spans="1:22">
      <c r="A9" s="2" t="s">
        <v>223</v>
      </c>
      <c r="B9" s="3">
        <f>B6+1</f>
        <v>41871</v>
      </c>
      <c r="C9" s="4">
        <f>IF(A9="점심메뉴",TIME(11,30,0),IF(A9="저녁메뉴",TIME(17,30,0),TIME(7,30,0)))</f>
        <v>0.479166666666667</v>
      </c>
      <c r="D9" s="3">
        <f>B9</f>
        <v>41871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41871</v>
      </c>
      <c r="I9" s="5">
        <f>C9-TIME(0,15,0)</f>
        <v>0.46875</v>
      </c>
      <c r="J9" s="6" t="s">
        <v>220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양지탕
(소:호주산)
흑향미밥
떡고기산적구이(돼지:국내산),오미산적
감자채당근볶음
청경채쑥갓무침
포기김치/석박지
986kcal
[일품]
수제함박스테이크*양송이데미S
(돼지:국내산)
후리가케밥/브로컬리스프
블루베리식빵튀김/푸질리샐러드파스타
생오이피클*할라페뇨
포기김치/석박지
1016kcal
[네이쳐데이]
영양부추강된장비빔밥
들깨배추국
메밀야채쌈*냉채소스
무지개묵말랭이볶음/청경채쑥갓무침
포기김치/석박지
684kcal
[건강도시락]
그린샐러드*올리브계란
고구마찜/새싹연두부
야채스틱/바나나/방울토마토
두유/참깨롤빵
513kcal
[플러스메뉴]
현미밥/볶음고추장(소:호주산)
그린샐러드
코코볼
망고요거트D/오리엔탈D</v>
      </c>
      <c r="R9" s="2" t="b">
        <v>0</v>
      </c>
      <c r="S9" s="2">
        <v>2</v>
      </c>
      <c r="T9" s="2" t="s">
        <v>221</v>
      </c>
      <c r="U9" s="2" t="s">
        <v>222</v>
      </c>
      <c r="V9" s="2"/>
    </row>
    <row r="10" customHeight="1" spans="1:22">
      <c r="A10" s="2" t="s">
        <v>224</v>
      </c>
      <c r="B10" s="3">
        <f>B7+1</f>
        <v>41871</v>
      </c>
      <c r="C10" s="4">
        <f>IF(A10="점심메뉴",TIME(11,30,0),IF(A10="저녁메뉴",TIME(17,30,0),TIME(7,30,0)))</f>
        <v>0.729166666666667</v>
      </c>
      <c r="D10" s="3">
        <f>B10</f>
        <v>41871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41871</v>
      </c>
      <c r="I10" s="5">
        <f>C10-TIME(0,15,0)</f>
        <v>0.71875</v>
      </c>
      <c r="J10" s="6" t="s">
        <v>220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단호박콩국수
충무김밥*충무식오징어무침
고기만두찜
오복채무침
포기김치
989kcal
[건강도시락]
그린샐러드*닭가슴살(닭:국내산)
통감자구이/브로컬리꽃맛살
야채스틱/바나나/오렌지
두유/부시맥브레드
514kcal
[플러스메뉴]
그린샐러드*견과류*오리엔탈D</v>
      </c>
      <c r="R10" s="2" t="b">
        <v>0</v>
      </c>
      <c r="S10" s="2">
        <v>2</v>
      </c>
      <c r="T10" s="2" t="s">
        <v>221</v>
      </c>
      <c r="U10" s="2" t="s">
        <v>222</v>
      </c>
      <c r="V10" s="2"/>
    </row>
    <row r="11" customHeight="1" spans="1:22">
      <c r="A11" s="2" t="s">
        <v>219</v>
      </c>
      <c r="B11" s="3">
        <f>B8+1</f>
        <v>41872</v>
      </c>
      <c r="C11" s="4">
        <f>IF(A11="점심메뉴",TIME(11,30,0),IF(A11="저녁메뉴",TIME(17,30,0),TIME(7,30,0)))</f>
        <v>0.3125</v>
      </c>
      <c r="D11" s="3">
        <f>B11</f>
        <v>41872</v>
      </c>
      <c r="E11" s="4">
        <f>C11+TIME(1,30,0)</f>
        <v>0.375</v>
      </c>
      <c r="F11" s="2" t="b">
        <v>0</v>
      </c>
      <c r="G11" s="2" t="b">
        <v>0</v>
      </c>
      <c r="H11" s="3">
        <f>B11</f>
        <v>41872</v>
      </c>
      <c r="I11" s="5">
        <f>C11-TIME(0,15,0)</f>
        <v>0.302083333333333</v>
      </c>
      <c r="J11" s="6" t="s">
        <v>220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콩가루배추국
삼곡밥
해물떡편완자전
포기김치
874kcal
[즉석]
즉석해장라면/삼곡밥/김치
[일품]
곡물식빵*토스트식빵/딸기잼*버터
그린샐러드*오리엔탈D
우유
계란후라이
줄무늬감자튀김
[플러스메뉴]
누룽지/계란후라이</v>
      </c>
      <c r="R11" s="2" t="b">
        <v>0</v>
      </c>
      <c r="S11" s="2">
        <v>2</v>
      </c>
      <c r="T11" s="2" t="s">
        <v>221</v>
      </c>
      <c r="U11" s="2" t="s">
        <v>222</v>
      </c>
      <c r="V11" s="2"/>
    </row>
    <row r="12" customHeight="1" spans="1:22">
      <c r="A12" s="2" t="s">
        <v>223</v>
      </c>
      <c r="B12" s="3">
        <f>B9+1</f>
        <v>41872</v>
      </c>
      <c r="C12" s="4">
        <f>IF(A12="점심메뉴",TIME(11,30,0),IF(A12="저녁메뉴",TIME(17,30,0),TIME(7,30,0)))</f>
        <v>0.479166666666667</v>
      </c>
      <c r="D12" s="3">
        <f>B12</f>
        <v>41872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41872</v>
      </c>
      <c r="I12" s="5">
        <f>C12-TIME(0,15,0)</f>
        <v>0.46875</v>
      </c>
      <c r="J12" s="6" t="s">
        <v>220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제육마늘불고기*두부찜*양배추쌈SET
(돼지:국내산)
수수밥
시금치국
어묵채파프리카볶음(갈치:수입산)
콩나물무침
포기김치/석박지
992kcal
[일품]
왕소세지오므라이스*더블S
맑은우동국물
치즈감자고로케*케찹
브로커리땅콩샐러드
포기김치/석박지
1008kcal
[건강도시락]
그린샐러드*견과류올린구운야채
통감자구이/메추리알
야채스틱/바나나/토마토
두유/참치마요주먹밥
509kcal
[플러스메뉴]
현미밥/볶음고추장(소:호주산)
그린샐러드
크루통
흑임자D/오리엔탈D</v>
      </c>
      <c r="R12" s="2" t="b">
        <v>0</v>
      </c>
      <c r="S12" s="2">
        <v>2</v>
      </c>
      <c r="T12" s="2" t="s">
        <v>221</v>
      </c>
      <c r="U12" s="2" t="s">
        <v>222</v>
      </c>
      <c r="V12" s="2"/>
    </row>
    <row r="13" customHeight="1" spans="1:22">
      <c r="A13" s="2" t="s">
        <v>224</v>
      </c>
      <c r="B13" s="3">
        <f>B10+1</f>
        <v>41872</v>
      </c>
      <c r="C13" s="4">
        <f>IF(A13="점심메뉴",TIME(11,30,0),IF(A13="저녁메뉴",TIME(17,30,0),TIME(7,30,0)))</f>
        <v>0.729166666666667</v>
      </c>
      <c r="D13" s="3">
        <f>B13</f>
        <v>41872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41872</v>
      </c>
      <c r="I13" s="5">
        <f>C13-TIME(0,15,0)</f>
        <v>0.71875</v>
      </c>
      <c r="J13" s="6" t="s">
        <v>220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목살묵은지김치찌개
(돼지:국내산)
잡곡밥
꽁치한마리구이*와사비양념장
탕평채
견과류콩조림
알타리김치
999kcal
[건강도시락]
그린샐러드*흑임자두부
단호박구이/삶은계란
야채스틱/바나나/방울토마토
두유/참깨롤빵
513kcal
[플러스메뉴]
그린샐러드*씨리얼*오리엔탈D</v>
      </c>
      <c r="R13" s="2" t="b">
        <v>0</v>
      </c>
      <c r="S13" s="2">
        <v>2</v>
      </c>
      <c r="T13" s="2" t="s">
        <v>221</v>
      </c>
      <c r="U13" s="2" t="s">
        <v>222</v>
      </c>
      <c r="V13" s="2"/>
    </row>
    <row r="14" customHeight="1" spans="1:22">
      <c r="A14" s="2" t="s">
        <v>219</v>
      </c>
      <c r="B14" s="3">
        <f>B11+1</f>
        <v>41873</v>
      </c>
      <c r="C14" s="4">
        <f>IF(A14="점심메뉴",TIME(11,30,0),IF(A14="저녁메뉴",TIME(17,30,0),TIME(7,30,0)))</f>
        <v>0.3125</v>
      </c>
      <c r="D14" s="3">
        <f>B14</f>
        <v>41873</v>
      </c>
      <c r="E14" s="4">
        <f>C14+TIME(1,30,0)</f>
        <v>0.375</v>
      </c>
      <c r="F14" s="2" t="b">
        <v>0</v>
      </c>
      <c r="G14" s="2" t="b">
        <v>0</v>
      </c>
      <c r="H14" s="3">
        <f>B14</f>
        <v>41873</v>
      </c>
      <c r="I14" s="5">
        <f>C14-TIME(0,15,0)</f>
        <v>0.302083333333333</v>
      </c>
      <c r="J14" s="6" t="s">
        <v>220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쇠고기두부탕국(소:호주산)
삼곡밥
양념깻잎무침
포기김치
877kcal
[즉석]
즉석해장라면/삼곡밥/김치
[일품]
토스트식빵*모닝빵/딸기잼*버터
그린샐러드*오리엔탈D
우유
스크램블에그
초코첵스
[플러스메뉴]
누룽지/김구이</v>
      </c>
      <c r="R14" s="2" t="b">
        <v>0</v>
      </c>
      <c r="S14" s="2">
        <v>2</v>
      </c>
      <c r="T14" s="2" t="s">
        <v>221</v>
      </c>
      <c r="U14" s="2" t="s">
        <v>222</v>
      </c>
      <c r="V14" s="2"/>
    </row>
    <row r="15" customHeight="1" spans="1:22">
      <c r="A15" s="2" t="s">
        <v>223</v>
      </c>
      <c r="B15" s="3">
        <f>B12+1</f>
        <v>41873</v>
      </c>
      <c r="C15" s="4">
        <f>IF(A15="점심메뉴",TIME(11,30,0),IF(A15="저녁메뉴",TIME(17,30,0),TIME(7,30,0)))</f>
        <v>0.479166666666667</v>
      </c>
      <c r="D15" s="3">
        <f>B15</f>
        <v>41873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41873</v>
      </c>
      <c r="I15" s="5">
        <f>C15-TIME(0,15,0)</f>
        <v>0.46875</v>
      </c>
      <c r="J15" s="6" t="s">
        <v>220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철판뼈없는닭갈비*고구마*치즈떡사리
(닭:브라질산)
삼곡밥
들깨미역국
삼색연근튀김*양념장
매실청오이지무침
포기김치/석박지
1003kcal
[일품]
[글루텐프리]잔치쌀국수
참치김밥1/2/추가밥
견과류고구마떡맛탕
단무지부추무침
포기김치/석박지
899kcal
[건강도시락]
그린샐러드*닭가슴살(닭:국내산)
고구마찜/삶은계란
야채스틱/바나나/오렌지
두유/현미잡곡주먹밥
511kcal
[플러스메뉴]
현미밥/볶음고추장(소:호주산)
그린샐러드
후르트링
복숭아D/오리엔탈D</v>
      </c>
      <c r="R15" s="2" t="b">
        <v>0</v>
      </c>
      <c r="S15" s="2">
        <v>2</v>
      </c>
      <c r="T15" s="2" t="s">
        <v>221</v>
      </c>
      <c r="U15" s="2" t="s">
        <v>222</v>
      </c>
      <c r="V15" s="2"/>
    </row>
    <row r="16" customHeight="1" spans="1:22">
      <c r="A16" s="2" t="s">
        <v>224</v>
      </c>
      <c r="B16" s="3">
        <f>B13+1</f>
        <v>41873</v>
      </c>
      <c r="C16" s="4">
        <f>IF(A16="점심메뉴",TIME(11,30,0),IF(A16="저녁메뉴",TIME(17,30,0),TIME(7,30,0)))</f>
        <v>0.729166666666667</v>
      </c>
      <c r="D16" s="3">
        <f>B16</f>
        <v>41873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41873</v>
      </c>
      <c r="I16" s="5">
        <f>C16-TIME(0,15,0)</f>
        <v>0.71875</v>
      </c>
      <c r="J16" s="6" t="s">
        <v>220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가츠동[일본식돈까스덮밥]
(돼지:국내산)
미니메밀소바
고구마튀김*야채튀김
일식치자단무지,락교 
포기김치
1013kcal
[건강도시락]
그린샐러드*올리브계란
통감자구이/메추리알
야채스틱/바나나/토마토
두유/모닝빵
513kcal
[플러스메뉴]
그린샐러드*견과류*오리엔탈D</v>
      </c>
      <c r="R16" s="2" t="b">
        <v>0</v>
      </c>
      <c r="S16" s="2">
        <v>2</v>
      </c>
      <c r="T16" s="2" t="s">
        <v>221</v>
      </c>
      <c r="U16" s="2" t="s">
        <v>222</v>
      </c>
      <c r="V16" s="2"/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2014-08-19T18:46:19Z</dcterms:created>
  <dcterms:modified xsi:type="dcterms:W3CDTF">2014-08-19T18:46:19Z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