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60" windowHeight="13215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<sst xmlns="http://schemas.openxmlformats.org/spreadsheetml/2006/main" count="244">
  <si>
    <r>
      <rPr>
        <b/>
        <sz val="22"/>
        <rFont val="맑은 고딕"/>
        <charset val="129"/>
      </rPr>
      <t xml:space="preserve">2015'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</si>
  <si>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</si>
  <si>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3월 2(월)</t>
  </si>
  <si>
    <t>3월 3일 (화)</t>
  </si>
  <si>
    <t>3월 4일 (수)</t>
  </si>
  <si>
    <t>3월 5일 (목)</t>
  </si>
  <si>
    <t>3월 6일 (금)</t>
  </si>
  <si>
    <t>아침
 07:30
~08:30</t>
  </si>
  <si>
    <t>한식</t>
  </si>
  <si>
    <t>들깨수제비국</t>
  </si>
  <si>
    <t>무채어묵국(갈치:수입산)</t>
  </si>
  <si>
    <t>호박고추장찌개</t>
  </si>
  <si>
    <t>사골우거지국(소:호주산,뉴질랜드산)</t>
  </si>
  <si>
    <t>참치두부찌개</t>
  </si>
  <si>
    <t>삼곡밥</t>
  </si>
  <si>
    <t>진미채양배추무침</t>
  </si>
  <si>
    <t>깻잎양념무침</t>
  </si>
  <si>
    <t>메추리알어묵조림(갈치:수입산)</t>
  </si>
  <si>
    <t>멸치풋고추볶음</t>
  </si>
  <si>
    <t>감자전</t>
  </si>
  <si>
    <t>포기김치</t>
  </si>
  <si>
    <t>762kcal</t>
  </si>
  <si>
    <t>749kcal</t>
  </si>
  <si>
    <t>750kcal</t>
  </si>
  <si>
    <t>760kcal</t>
  </si>
  <si>
    <t>753kcal</t>
  </si>
  <si>
    <t>즉석</t>
  </si>
  <si>
    <t>즉석해장라면/삼곡밥/김치</t>
  </si>
  <si>
    <t>일품</t>
  </si>
  <si>
    <t>곡물식빵*부시맥브레드/딸기잼*버터</t>
  </si>
  <si>
    <t>토스트식빵*미니와플/딸기잼*버터</t>
  </si>
  <si>
    <t>곡물식빵*모닝빵/딸기잼*버터</t>
  </si>
  <si>
    <t>토스트식빵*참깨롤빵/딸기잼*버터</t>
  </si>
  <si>
    <t>곡물식빵*핫케익/딸기잼*버터</t>
  </si>
  <si>
    <t>그린샐러드*키위D</t>
  </si>
  <si>
    <t>우유</t>
  </si>
  <si>
    <t>스크램블에그</t>
  </si>
  <si>
    <t>계란후라이</t>
  </si>
  <si>
    <t>고구마샐러드</t>
  </si>
  <si>
    <t>씨리얼</t>
  </si>
  <si>
    <t>줄무늬감자튀김</t>
  </si>
  <si>
    <t>햄구이</t>
  </si>
  <si>
    <t>알감자버터구이</t>
  </si>
  <si>
    <t>플러스메뉴</t>
  </si>
  <si>
    <t>누룽지/김구이</t>
  </si>
  <si>
    <t>누룽지/계란후라이</t>
  </si>
  <si>
    <t>점심
11:30
~13:00</t>
  </si>
  <si>
    <t>뚝배기불고기*당면사리
(소:호주산)</t>
  </si>
  <si>
    <t>철판고추장삼겹살구이*파무침
(돼지:칠레산)</t>
  </si>
  <si>
    <t>숯불제육간장불고기
(돼지:국내산)</t>
  </si>
  <si>
    <t>[새마을식당]7분김치찌개*조미김가루(돼지:스페인산)</t>
  </si>
  <si>
    <t>매콤닭볶음탕*치즈사리
(닭:국내산)</t>
  </si>
  <si>
    <t>쌀밥</t>
  </si>
  <si>
    <t>보리밥</t>
  </si>
  <si>
    <t>수수밥</t>
  </si>
  <si>
    <t>흑향미밥</t>
  </si>
  <si>
    <t>두부김치국</t>
  </si>
  <si>
    <t>조랑떡미역국</t>
  </si>
  <si>
    <t>콩비지김치찌개(돼지:스페인산)</t>
  </si>
  <si>
    <t>야채계란말이</t>
  </si>
  <si>
    <t>맑은콩나물국</t>
  </si>
  <si>
    <t>삼색밀전병*겨자소스</t>
  </si>
  <si>
    <t>두부계란지짐*양념장</t>
  </si>
  <si>
    <t>감자채당근볶음</t>
  </si>
  <si>
    <t>궁중떡볶음</t>
  </si>
  <si>
    <t>비엔나야채볶음</t>
  </si>
  <si>
    <t>깐마늘마늘쫑무침</t>
  </si>
  <si>
    <t>봄동달래유자무침</t>
  </si>
  <si>
    <t>통깨건파래볶음</t>
  </si>
  <si>
    <t>치커리사과초무침</t>
  </si>
  <si>
    <t>새콤미역오이초무침</t>
  </si>
  <si>
    <t>포기김치/석박지</t>
  </si>
  <si>
    <t>990kcal</t>
  </si>
  <si>
    <t>999kcal</t>
  </si>
  <si>
    <t>986kcal</t>
  </si>
  <si>
    <t>993kcal</t>
  </si>
  <si>
    <t>1002kcal</t>
  </si>
  <si>
    <t>스팸마요덮밥</t>
  </si>
  <si>
    <t>[아웃백]투움바파스타</t>
  </si>
  <si>
    <t>비프할라페뇨볶음밥*칠리치즈S
(소:호주산)</t>
  </si>
  <si>
    <t>[즉석]중화잡채덮밥
(돼지:스페인산)</t>
  </si>
  <si>
    <t>가츠동[일식돈까스덮밥]
(돼지:국내산)</t>
  </si>
  <si>
    <t>맑은우동국물</t>
  </si>
  <si>
    <t>스프라이트/야채볶음밥</t>
  </si>
  <si>
    <t>팽이버섯된장국</t>
  </si>
  <si>
    <t>미니짬뽕국</t>
  </si>
  <si>
    <t>국물떡볶이*삶은계란
(갈치:수입산)</t>
  </si>
  <si>
    <t>하와이안치즈피자</t>
  </si>
  <si>
    <t>치킨또띠아*사워크림&amp;구아카몰
(닭:미국산,국내산)</t>
  </si>
  <si>
    <t>튀김만두</t>
  </si>
  <si>
    <t>연두부토마토샐러드</t>
  </si>
  <si>
    <t>오복채무침</t>
  </si>
  <si>
    <t>생오이피클*할라페뇨</t>
  </si>
  <si>
    <t>야채피클</t>
  </si>
  <si>
    <t>단무지부추무침</t>
  </si>
  <si>
    <t>일식치자단무지*초생강</t>
  </si>
  <si>
    <t>1011kcal</t>
  </si>
  <si>
    <t>1028kcal</t>
  </si>
  <si>
    <t>1021kcal</t>
  </si>
  <si>
    <t>1013kcal</t>
  </si>
  <si>
    <t>1006kcal</t>
  </si>
  <si>
    <t>헬스&amp;</t>
  </si>
  <si>
    <t>[봄나물로 입맛돋우기]</t>
  </si>
  <si>
    <t>[네이처데이]</t>
  </si>
  <si>
    <t>[정월대보름]</t>
  </si>
  <si>
    <t>[저염식데이]</t>
  </si>
  <si>
    <t>현미녹두밥</t>
  </si>
  <si>
    <t>취나물밥*토마토들깨양념장</t>
  </si>
  <si>
    <t>찰보리오곡밥</t>
  </si>
  <si>
    <t>표고버섯영양밥*달래양념장</t>
  </si>
  <si>
    <t>냉이순두부맑은국</t>
  </si>
  <si>
    <t>삼색수제비국</t>
  </si>
  <si>
    <t>쇠고기두부탕국(소:호주산)</t>
  </si>
  <si>
    <t>저염콩나물국</t>
  </si>
  <si>
    <t>불고기참나물냉채(소:호주산)</t>
  </si>
  <si>
    <t>가지두부굴소스볶음</t>
  </si>
  <si>
    <t>조기구이</t>
  </si>
  <si>
    <t>유자소스고등어구이(고등어:국내산)</t>
  </si>
  <si>
    <t>연근조림/깐마늘마늘쫑무침</t>
  </si>
  <si>
    <t>매실청오이지무침/파래김구이</t>
  </si>
  <si>
    <t>이색나물/치커리사과초무침</t>
  </si>
  <si>
    <t>연근시금치튀김/우엉견과류볶음</t>
  </si>
  <si>
    <t>836kcal</t>
  </si>
  <si>
    <t>840kcal</t>
  </si>
  <si>
    <t>851kcal</t>
  </si>
  <si>
    <t>839kcal</t>
  </si>
  <si>
    <t>건강도시락</t>
  </si>
  <si>
    <t>그린샐러드*닭가슴살(닭:국내산)</t>
  </si>
  <si>
    <t>그린샐러드*토마토카프레제</t>
  </si>
  <si>
    <t>그린샐러드*참치키드빈</t>
  </si>
  <si>
    <t>그린샐러드*올리브계란</t>
  </si>
  <si>
    <t>그린샐러드*흑임자두부</t>
  </si>
  <si>
    <t>고구마찜/메추리알</t>
  </si>
  <si>
    <t>통감자구이/삶은계란</t>
  </si>
  <si>
    <t>단호박구이/메추리알</t>
  </si>
  <si>
    <t>고구마찜/연두부샐러드</t>
  </si>
  <si>
    <t>야채스틱/바나나/토마토</t>
  </si>
  <si>
    <t>야채스틱/바나나/오렌지</t>
  </si>
  <si>
    <t>야채스틱/바나나/방울토마토</t>
  </si>
  <si>
    <t>두유/참깨롤빵</t>
  </si>
  <si>
    <t>두유/흑미멸치주먹밥</t>
  </si>
  <si>
    <t>두유/모닝빵</t>
  </si>
  <si>
    <t>두유/현미후리가케주먹밥</t>
  </si>
  <si>
    <t>두유/부시맥브레드</t>
  </si>
  <si>
    <t>515kcal</t>
  </si>
  <si>
    <t>519kcal</t>
  </si>
  <si>
    <t>523kcal</t>
  </si>
  <si>
    <t>514kcal</t>
  </si>
  <si>
    <t>520kcal</t>
  </si>
  <si>
    <t>현미밥/볶음고추장(소:호주산)</t>
  </si>
  <si>
    <t>그린샐러드</t>
  </si>
  <si>
    <t>견과류</t>
  </si>
  <si>
    <t>스위트콘,빈스</t>
  </si>
  <si>
    <t>크루통</t>
  </si>
  <si>
    <t>아몬드D/오리엔탈D</t>
  </si>
  <si>
    <t>요거트D/오리엔탈D</t>
  </si>
  <si>
    <t>흑임자D/오리엔탈D</t>
  </si>
  <si>
    <t>유자레몬D/오리엔탈D</t>
  </si>
  <si>
    <t>포도D/오리엔탈D</t>
  </si>
  <si>
    <t>저녁
 17:30
~19:00</t>
  </si>
  <si>
    <t>한식
or
일품</t>
  </si>
  <si>
    <t>[즉석]냄비닭칼국수*부추무침
(닭:국내산)</t>
  </si>
  <si>
    <t>진한사골부대찌개*치즈사리
(소:호주산)</t>
  </si>
  <si>
    <t>단호박강황카레라이스</t>
  </si>
  <si>
    <t>담백한멸치떡국</t>
  </si>
  <si>
    <t>제육김치두루치기*두부찜
(돼지:국내산)</t>
  </si>
  <si>
    <t>미니유부우동(갈치:수입산)</t>
  </si>
  <si>
    <t>기장밥</t>
  </si>
  <si>
    <t>찹쌀단호박*고구마튀김</t>
  </si>
  <si>
    <t>해물떡편완자전</t>
  </si>
  <si>
    <t>감자고로케*케찹</t>
  </si>
  <si>
    <t>오징어야채초무침</t>
  </si>
  <si>
    <t>얼갈이된장국</t>
  </si>
  <si>
    <t>도토리묵야채무침</t>
  </si>
  <si>
    <t>청양풍잡채</t>
  </si>
  <si>
    <t>과일요거트샐러드</t>
  </si>
  <si>
    <t>쑥갓생두부무침</t>
  </si>
  <si>
    <t>호박맛살야채볶음</t>
  </si>
  <si>
    <t>검은콩조림</t>
  </si>
  <si>
    <t>브로컬리*컬리플라워&amp;초장</t>
  </si>
  <si>
    <t>견과류고구마맛탕</t>
  </si>
  <si>
    <t>검은깨명엽채볶음</t>
  </si>
  <si>
    <t>배추겉절이김치</t>
  </si>
  <si>
    <t>알타리김치</t>
  </si>
  <si>
    <t>1001kcal</t>
  </si>
  <si>
    <t>1005kcal</t>
  </si>
  <si>
    <t>1012kcal</t>
  </si>
  <si>
    <t>998kcal</t>
  </si>
  <si>
    <t>994kcal</t>
  </si>
  <si>
    <t>그린샐러드*옥수수베이컨</t>
  </si>
  <si>
    <t>그린샐러드*견과류올린구운야채</t>
  </si>
  <si>
    <t>고구마찜/삶은계란</t>
  </si>
  <si>
    <t>통감자구이/메추리알</t>
  </si>
  <si>
    <t>단호박구이/삶은계란</t>
  </si>
  <si>
    <t>야채스틱/바나나/자몽</t>
  </si>
  <si>
    <t>야채스틱/바나나/토마토/두유</t>
  </si>
  <si>
    <t>두유/쇠고기장조림주먹밥(소:호주산)</t>
  </si>
  <si>
    <t>떡갈비주먹밥(돼지:국내산,닭:국내산)</t>
  </si>
  <si>
    <t>516kcal</t>
  </si>
  <si>
    <t>522kcal</t>
  </si>
  <si>
    <t>518kcal</t>
  </si>
  <si>
    <t>517kcal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</si>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</sst>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mm&quot;월&quot;\ dd&quot;일&quot;"/>
    <numFmt numFmtId="177" formatCode="0_ "/>
    <numFmt numFmtId="178" formatCode="#\ &quot;Kcal&quot;"/>
    <numFmt numFmtId="179" formatCode="_-* #,##0_-;\-* #,##0_-;_-* &quot;-&quot;_-;_-@_-"/>
    <numFmt numFmtId="180" formatCode="_ * #,##0_ ;_ * \-#,##0_ ;_ * &quot;-&quot;_ ;_ @_ "/>
    <numFmt numFmtId="181" formatCode="h:mm\ AM/PM"/>
    <numFmt numFmtId="182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32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20"/>
      <color indexed="8"/>
      <name val="맑은 고딕"/>
      <charset val="129"/>
    </font>
    <font>
      <sz val="18"/>
      <color indexed="62"/>
      <name val="맑은 고딕"/>
      <charset val="129"/>
    </font>
    <font>
      <sz val="11"/>
      <color indexed="9"/>
      <name val="맑은 고딕"/>
      <charset val="129"/>
    </font>
    <font>
      <b/>
      <sz val="15"/>
      <color indexed="62"/>
      <name val="맑은 고딕"/>
      <charset val="129"/>
    </font>
    <font>
      <b/>
      <sz val="11"/>
      <color indexed="8"/>
      <name val="맑은 고딕"/>
      <charset val="129"/>
    </font>
    <font>
      <sz val="11"/>
      <color indexed="62"/>
      <name val="맑은 고딕"/>
      <charset val="129"/>
    </font>
    <font>
      <sz val="11"/>
      <color indexed="60"/>
      <name val="맑은 고딕"/>
      <charset val="129"/>
    </font>
    <font>
      <b/>
      <sz val="11"/>
      <color indexed="63"/>
      <name val="맑은 고딕"/>
      <charset val="129"/>
    </font>
    <font>
      <b/>
      <sz val="11"/>
      <color indexed="52"/>
      <name val="맑은 고딕"/>
      <charset val="129"/>
    </font>
    <font>
      <b/>
      <sz val="11"/>
      <color indexed="62"/>
      <name val="맑은 고딕"/>
      <charset val="129"/>
    </font>
    <font>
      <u/>
      <sz val="11"/>
      <color indexed="25"/>
      <name val="맑은 고딕"/>
      <charset val="129"/>
    </font>
    <font>
      <u/>
      <sz val="11"/>
      <color indexed="30"/>
      <name val="맑은 고딕"/>
      <charset val="129"/>
    </font>
    <font>
      <sz val="11"/>
      <color indexed="10"/>
      <name val="맑은 고딕"/>
      <charset val="129"/>
    </font>
    <font>
      <sz val="11"/>
      <name val="돋움"/>
      <charset val="129"/>
    </font>
    <font>
      <sz val="11"/>
      <color indexed="17"/>
      <name val="맑은 고딕"/>
      <charset val="129"/>
    </font>
    <font>
      <b/>
      <sz val="11"/>
      <color indexed="9"/>
      <name val="맑은 고딕"/>
      <charset val="129"/>
    </font>
    <font>
      <b/>
      <sz val="13"/>
      <color indexed="62"/>
      <name val="맑은 고딕"/>
      <charset val="129"/>
    </font>
    <font>
      <i/>
      <sz val="11"/>
      <color indexed="23"/>
      <name val="맑은 고딕"/>
      <charset val="129"/>
    </font>
    <font>
      <sz val="11"/>
      <color indexed="52"/>
      <name val="맑은 고딕"/>
      <charset val="129"/>
    </font>
    <font>
      <b/>
      <sz val="22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27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</fills>
  <borders count="101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62"/>
      </left>
      <right style="medium">
        <color indexed="6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/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10"/>
      </left>
      <right style="medium">
        <color indexed="10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/>
      <top/>
      <bottom style="thick">
        <color indexed="9"/>
      </bottom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double">
        <color indexed="52"/>
      </bottom>
      <diagonal/>
    </border>
  </borders>
  <cellStyleXfs count="61">
    <xf numFmtId="0" fontId="0" fillId="0" borderId="0">
      <alignment vertical="center"/>
    </xf>
    <xf numFmtId="0" fontId="14" fillId="2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30" fillId="0" borderId="100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3" borderId="96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0" fillId="13" borderId="95" applyNumberFormat="0" applyAlignment="0" applyProtection="0">
      <alignment vertical="center"/>
    </xf>
    <xf numFmtId="0" fontId="15" fillId="0" borderId="92" applyNumberFormat="0" applyFill="0" applyAlignment="0" applyProtection="0">
      <alignment vertical="center"/>
    </xf>
    <xf numFmtId="0" fontId="28" fillId="0" borderId="99" applyNumberFormat="0" applyFill="0" applyAlignment="0" applyProtection="0">
      <alignment vertical="center"/>
    </xf>
    <xf numFmtId="0" fontId="21" fillId="0" borderId="9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7" borderId="93" applyNumberFormat="0" applyFont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7" fillId="22" borderId="97" applyNumberForma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6" fillId="0" borderId="94" applyNumberFormat="0" applyFill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0" fontId="0" fillId="0" borderId="0" applyFont="0" applyFill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17" fillId="18" borderId="95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5" fillId="0" borderId="0">
      <alignment vertical="center"/>
    </xf>
  </cellStyleXfs>
  <cellXfs count="164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1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176" fontId="9" fillId="3" borderId="4" xfId="60" applyNumberFormat="1" applyFont="1" applyFill="1" applyBorder="1" applyAlignment="1">
      <alignment horizontal="center" vertical="center"/>
    </xf>
    <xf numFmtId="176" fontId="9" fillId="3" borderId="5" xfId="60" applyNumberFormat="1" applyFont="1" applyFill="1" applyBorder="1" applyAlignment="1">
      <alignment horizontal="center" vertical="center"/>
    </xf>
    <xf numFmtId="176" fontId="9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/>
    </xf>
    <xf numFmtId="0" fontId="9" fillId="0" borderId="10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1" xfId="60" applyFont="1" applyFill="1" applyBorder="1" applyAlignment="1">
      <alignment horizontal="center" vertical="center"/>
    </xf>
    <xf numFmtId="177" fontId="9" fillId="0" borderId="12" xfId="49" applyNumberFormat="1" applyFont="1" applyBorder="1" applyAlignment="1">
      <alignment horizontal="center" vertical="center"/>
    </xf>
    <xf numFmtId="177" fontId="9" fillId="0" borderId="13" xfId="49" applyNumberFormat="1" applyFont="1" applyBorder="1" applyAlignment="1">
      <alignment horizontal="center" vertical="center"/>
    </xf>
    <xf numFmtId="177" fontId="9" fillId="0" borderId="14" xfId="49" applyNumberFormat="1" applyFont="1" applyBorder="1" applyAlignment="1">
      <alignment horizontal="center" vertical="center"/>
    </xf>
    <xf numFmtId="177" fontId="9" fillId="0" borderId="15" xfId="49" applyNumberFormat="1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wrapText="1"/>
    </xf>
    <xf numFmtId="0" fontId="9" fillId="7" borderId="17" xfId="6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 wrapText="1"/>
    </xf>
    <xf numFmtId="0" fontId="9" fillId="0" borderId="18" xfId="60" applyFont="1" applyFill="1" applyBorder="1" applyAlignment="1">
      <alignment horizontal="center" vertical="center"/>
    </xf>
    <xf numFmtId="0" fontId="9" fillId="0" borderId="19" xfId="60" applyFont="1" applyFill="1" applyBorder="1" applyAlignment="1">
      <alignment horizontal="center" vertical="center"/>
    </xf>
    <xf numFmtId="0" fontId="9" fillId="0" borderId="20" xfId="6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 wrapText="1"/>
    </xf>
    <xf numFmtId="178" fontId="9" fillId="0" borderId="22" xfId="49" applyNumberFormat="1" applyFont="1" applyFill="1" applyBorder="1" applyAlignment="1">
      <alignment horizontal="center" vertical="center"/>
    </xf>
    <xf numFmtId="178" fontId="9" fillId="0" borderId="11" xfId="49" applyNumberFormat="1" applyFont="1" applyBorder="1" applyAlignment="1">
      <alignment horizontal="center" vertical="center"/>
    </xf>
    <xf numFmtId="178" fontId="9" fillId="0" borderId="13" xfId="49" applyNumberFormat="1" applyFont="1" applyBorder="1" applyAlignment="1">
      <alignment horizontal="center" vertical="center"/>
    </xf>
    <xf numFmtId="178" fontId="9" fillId="0" borderId="0" xfId="49" applyNumberFormat="1" applyFont="1" applyBorder="1" applyAlignment="1">
      <alignment horizontal="center" vertical="center"/>
    </xf>
    <xf numFmtId="178" fontId="9" fillId="0" borderId="23" xfId="49" applyNumberFormat="1" applyFont="1" applyBorder="1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0" fillId="8" borderId="8" xfId="0" applyFont="1" applyFill="1" applyBorder="1" applyAlignment="1">
      <alignment horizontal="center" vertical="center"/>
    </xf>
    <xf numFmtId="0" fontId="10" fillId="9" borderId="16" xfId="60" applyFont="1" applyFill="1" applyBorder="1" applyAlignment="1">
      <alignment horizontal="center" vertical="center"/>
    </xf>
    <xf numFmtId="0" fontId="10" fillId="9" borderId="25" xfId="60" applyFont="1" applyFill="1" applyBorder="1" applyAlignment="1">
      <alignment horizontal="center" vertical="center"/>
    </xf>
    <xf numFmtId="0" fontId="9" fillId="4" borderId="26" xfId="0" applyFont="1" applyFill="1" applyBorder="1" applyAlignment="1">
      <alignment horizontal="center" vertical="center" wrapText="1"/>
    </xf>
    <xf numFmtId="0" fontId="9" fillId="10" borderId="8" xfId="0" applyFont="1" applyFill="1" applyBorder="1" applyAlignment="1">
      <alignment horizontal="center" vertical="center"/>
    </xf>
    <xf numFmtId="0" fontId="9" fillId="0" borderId="27" xfId="60" applyFont="1" applyFill="1" applyBorder="1" applyAlignment="1">
      <alignment horizontal="center" vertical="center" wrapText="1"/>
    </xf>
    <xf numFmtId="0" fontId="9" fillId="0" borderId="28" xfId="60" applyFont="1" applyFill="1" applyBorder="1" applyAlignment="1">
      <alignment horizontal="center" vertical="center" wrapText="1"/>
    </xf>
    <xf numFmtId="0" fontId="9" fillId="0" borderId="10" xfId="6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 wrapText="1"/>
    </xf>
    <xf numFmtId="0" fontId="9" fillId="0" borderId="27" xfId="60" applyFont="1" applyFill="1" applyBorder="1" applyAlignment="1">
      <alignment horizontal="center" vertical="center"/>
    </xf>
    <xf numFmtId="0" fontId="9" fillId="0" borderId="29" xfId="60" applyFont="1" applyFill="1" applyBorder="1" applyAlignment="1">
      <alignment horizontal="center" vertical="center"/>
    </xf>
    <xf numFmtId="0" fontId="9" fillId="0" borderId="29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11" fillId="0" borderId="30" xfId="0" applyFont="1" applyFill="1" applyBorder="1" applyAlignment="1">
      <alignment horizontal="center" vertical="center"/>
    </xf>
    <xf numFmtId="177" fontId="9" fillId="0" borderId="31" xfId="49" applyNumberFormat="1" applyFont="1" applyFill="1" applyBorder="1" applyAlignment="1">
      <alignment horizontal="center" vertical="center"/>
    </xf>
    <xf numFmtId="177" fontId="9" fillId="0" borderId="32" xfId="49" applyNumberFormat="1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177" fontId="9" fillId="0" borderId="33" xfId="60" applyNumberFormat="1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9" fillId="0" borderId="34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 wrapText="1"/>
    </xf>
    <xf numFmtId="0" fontId="9" fillId="0" borderId="35" xfId="60" applyFont="1" applyFill="1" applyBorder="1" applyAlignment="1">
      <alignment horizontal="center" vertical="center" wrapText="1"/>
    </xf>
    <xf numFmtId="0" fontId="9" fillId="0" borderId="36" xfId="60" applyFont="1" applyFill="1" applyBorder="1" applyAlignment="1">
      <alignment horizontal="center" vertical="center" wrapText="1"/>
    </xf>
    <xf numFmtId="0" fontId="9" fillId="0" borderId="37" xfId="60" applyFont="1" applyFill="1" applyBorder="1" applyAlignment="1">
      <alignment horizontal="center" vertical="center" wrapText="1"/>
    </xf>
    <xf numFmtId="0" fontId="9" fillId="0" borderId="38" xfId="6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9" fillId="0" borderId="38" xfId="0" applyFont="1" applyFill="1" applyBorder="1" applyAlignment="1">
      <alignment horizontal="center" vertical="center"/>
    </xf>
    <xf numFmtId="0" fontId="9" fillId="0" borderId="39" xfId="0" applyFont="1" applyFill="1" applyBorder="1" applyAlignment="1">
      <alignment horizontal="center" vertical="center"/>
    </xf>
    <xf numFmtId="0" fontId="9" fillId="0" borderId="40" xfId="60" applyFont="1" applyFill="1" applyBorder="1" applyAlignment="1">
      <alignment horizontal="center" vertical="center"/>
    </xf>
    <xf numFmtId="0" fontId="9" fillId="0" borderId="41" xfId="0" applyFont="1" applyFill="1" applyBorder="1" applyAlignment="1">
      <alignment horizontal="center" vertical="center"/>
    </xf>
    <xf numFmtId="0" fontId="9" fillId="0" borderId="42" xfId="0" applyFont="1" applyFill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11" fillId="0" borderId="43" xfId="0" applyFont="1" applyFill="1" applyBorder="1" applyAlignment="1">
      <alignment horizontal="center" vertical="center"/>
    </xf>
    <xf numFmtId="0" fontId="9" fillId="0" borderId="43" xfId="60" applyFont="1" applyFill="1" applyBorder="1" applyAlignment="1">
      <alignment horizontal="center" vertical="center"/>
    </xf>
    <xf numFmtId="0" fontId="9" fillId="0" borderId="44" xfId="60" applyFont="1" applyFill="1" applyBorder="1" applyAlignment="1">
      <alignment horizontal="center" vertical="center"/>
    </xf>
    <xf numFmtId="0" fontId="9" fillId="0" borderId="45" xfId="6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12" borderId="46" xfId="0" applyFont="1" applyFill="1" applyBorder="1" applyAlignment="1">
      <alignment horizontal="center" vertical="center" wrapText="1"/>
    </xf>
    <xf numFmtId="0" fontId="9" fillId="0" borderId="47" xfId="0" applyFont="1" applyFill="1" applyBorder="1" applyAlignment="1">
      <alignment horizontal="center" vertical="center"/>
    </xf>
    <xf numFmtId="0" fontId="9" fillId="0" borderId="48" xfId="60" applyFont="1" applyFill="1" applyBorder="1" applyAlignment="1">
      <alignment horizontal="center" vertical="center"/>
    </xf>
    <xf numFmtId="0" fontId="9" fillId="0" borderId="48" xfId="60" applyFont="1" applyFill="1" applyBorder="1" applyAlignment="1">
      <alignment horizontal="center" vertical="center" wrapText="1"/>
    </xf>
    <xf numFmtId="0" fontId="9" fillId="0" borderId="34" xfId="0" applyFont="1" applyFill="1" applyBorder="1" applyAlignment="1">
      <alignment horizontal="center" vertical="center"/>
    </xf>
    <xf numFmtId="0" fontId="9" fillId="12" borderId="49" xfId="0" applyFont="1" applyFill="1" applyBorder="1" applyAlignment="1">
      <alignment horizontal="center" vertical="center" wrapText="1"/>
    </xf>
    <xf numFmtId="0" fontId="9" fillId="0" borderId="40" xfId="0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50" xfId="60" applyFont="1" applyFill="1" applyBorder="1" applyAlignment="1">
      <alignment horizontal="center" vertical="center"/>
    </xf>
    <xf numFmtId="0" fontId="9" fillId="12" borderId="51" xfId="0" applyFont="1" applyFill="1" applyBorder="1" applyAlignment="1">
      <alignment horizontal="center" vertical="center" wrapText="1"/>
    </xf>
    <xf numFmtId="0" fontId="9" fillId="0" borderId="52" xfId="60" applyFont="1" applyFill="1" applyBorder="1" applyAlignment="1">
      <alignment horizontal="center" vertical="center"/>
    </xf>
    <xf numFmtId="0" fontId="9" fillId="0" borderId="53" xfId="60" applyFont="1" applyFill="1" applyBorder="1" applyAlignment="1">
      <alignment horizontal="center" vertical="center"/>
    </xf>
    <xf numFmtId="0" fontId="4" fillId="13" borderId="0" xfId="0" applyFont="1" applyFill="1" applyBorder="1" applyAlignment="1">
      <alignment horizontal="center" vertical="center"/>
    </xf>
    <xf numFmtId="0" fontId="9" fillId="0" borderId="54" xfId="60" applyFont="1" applyFill="1" applyBorder="1" applyAlignment="1">
      <alignment horizontal="center" vertical="center"/>
    </xf>
    <xf numFmtId="0" fontId="9" fillId="0" borderId="55" xfId="60" applyFont="1" applyFill="1" applyBorder="1" applyAlignment="1">
      <alignment horizontal="center" vertical="center"/>
    </xf>
    <xf numFmtId="0" fontId="9" fillId="0" borderId="56" xfId="60" applyFont="1" applyFill="1" applyBorder="1" applyAlignment="1">
      <alignment horizontal="center" vertical="center"/>
    </xf>
    <xf numFmtId="0" fontId="9" fillId="0" borderId="57" xfId="60" applyFont="1" applyFill="1" applyBorder="1" applyAlignment="1">
      <alignment horizontal="center" vertical="center"/>
    </xf>
    <xf numFmtId="0" fontId="9" fillId="0" borderId="58" xfId="60" applyFont="1" applyFill="1" applyBorder="1" applyAlignment="1">
      <alignment horizontal="center" vertical="center"/>
    </xf>
    <xf numFmtId="0" fontId="9" fillId="4" borderId="59" xfId="0" applyFont="1" applyFill="1" applyBorder="1" applyAlignment="1">
      <alignment horizontal="center" vertical="center" wrapText="1"/>
    </xf>
    <xf numFmtId="0" fontId="9" fillId="6" borderId="60" xfId="0" applyFont="1" applyFill="1" applyBorder="1" applyAlignment="1">
      <alignment horizontal="center" vertical="center" wrapText="1"/>
    </xf>
    <xf numFmtId="0" fontId="9" fillId="0" borderId="61" xfId="60" applyFont="1" applyFill="1" applyBorder="1" applyAlignment="1">
      <alignment horizontal="center" vertical="center"/>
    </xf>
    <xf numFmtId="0" fontId="5" fillId="13" borderId="0" xfId="60" applyFont="1" applyFill="1" applyBorder="1" applyAlignment="1">
      <alignment horizontal="center" vertical="center"/>
    </xf>
    <xf numFmtId="0" fontId="9" fillId="4" borderId="62" xfId="0" applyFont="1" applyFill="1" applyBorder="1" applyAlignment="1">
      <alignment horizontal="center" vertical="center" wrapText="1"/>
    </xf>
    <xf numFmtId="0" fontId="9" fillId="6" borderId="63" xfId="0" applyFont="1" applyFill="1" applyBorder="1" applyAlignment="1">
      <alignment horizontal="center" vertical="center" wrapText="1"/>
    </xf>
    <xf numFmtId="0" fontId="9" fillId="0" borderId="64" xfId="60" applyFont="1" applyFill="1" applyBorder="1" applyAlignment="1">
      <alignment horizontal="center" vertical="center"/>
    </xf>
    <xf numFmtId="0" fontId="9" fillId="0" borderId="13" xfId="60" applyFont="1" applyFill="1" applyBorder="1" applyAlignment="1">
      <alignment horizontal="center" vertical="center"/>
    </xf>
    <xf numFmtId="0" fontId="10" fillId="8" borderId="65" xfId="0" applyFont="1" applyFill="1" applyBorder="1" applyAlignment="1">
      <alignment horizontal="center" vertical="center"/>
    </xf>
    <xf numFmtId="0" fontId="10" fillId="8" borderId="60" xfId="0" applyFont="1" applyFill="1" applyBorder="1" applyAlignment="1">
      <alignment horizontal="center" vertical="center"/>
    </xf>
    <xf numFmtId="0" fontId="10" fillId="8" borderId="66" xfId="0" applyFont="1" applyFill="1" applyBorder="1" applyAlignment="1">
      <alignment horizontal="center" vertical="center"/>
    </xf>
    <xf numFmtId="0" fontId="10" fillId="8" borderId="63" xfId="0" applyFont="1" applyFill="1" applyBorder="1" applyAlignment="1">
      <alignment horizontal="center" vertical="center"/>
    </xf>
    <xf numFmtId="0" fontId="10" fillId="9" borderId="67" xfId="60" applyFont="1" applyFill="1" applyBorder="1" applyAlignment="1">
      <alignment horizontal="center" vertical="center"/>
    </xf>
    <xf numFmtId="0" fontId="10" fillId="9" borderId="68" xfId="60" applyFont="1" applyFill="1" applyBorder="1" applyAlignment="1">
      <alignment horizontal="center" vertical="center"/>
    </xf>
    <xf numFmtId="0" fontId="10" fillId="8" borderId="69" xfId="0" applyFont="1" applyFill="1" applyBorder="1" applyAlignment="1">
      <alignment horizontal="center" vertical="center"/>
    </xf>
    <xf numFmtId="0" fontId="10" fillId="9" borderId="70" xfId="60" applyFont="1" applyFill="1" applyBorder="1" applyAlignment="1">
      <alignment horizontal="center" vertical="center"/>
    </xf>
    <xf numFmtId="0" fontId="9" fillId="4" borderId="71" xfId="0" applyFont="1" applyFill="1" applyBorder="1" applyAlignment="1">
      <alignment horizontal="center" vertical="center" wrapText="1"/>
    </xf>
    <xf numFmtId="0" fontId="9" fillId="14" borderId="72" xfId="0" applyFont="1" applyFill="1" applyBorder="1" applyAlignment="1">
      <alignment horizontal="center" vertical="center" wrapText="1"/>
    </xf>
    <xf numFmtId="0" fontId="9" fillId="0" borderId="73" xfId="60" applyFont="1" applyFill="1" applyBorder="1" applyAlignment="1">
      <alignment horizontal="center" vertical="center" wrapText="1"/>
    </xf>
    <xf numFmtId="0" fontId="9" fillId="4" borderId="74" xfId="0" applyFont="1" applyFill="1" applyBorder="1" applyAlignment="1">
      <alignment horizontal="center" vertical="center" wrapText="1"/>
    </xf>
    <xf numFmtId="0" fontId="9" fillId="14" borderId="75" xfId="0" applyFont="1" applyFill="1" applyBorder="1" applyAlignment="1">
      <alignment horizontal="center" vertical="center"/>
    </xf>
    <xf numFmtId="0" fontId="9" fillId="0" borderId="76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76" xfId="0" applyFont="1" applyFill="1" applyBorder="1" applyAlignment="1">
      <alignment horizontal="center" vertical="center"/>
    </xf>
    <xf numFmtId="0" fontId="9" fillId="0" borderId="77" xfId="0" applyFont="1" applyBorder="1" applyAlignment="1">
      <alignment horizontal="center" vertical="center"/>
    </xf>
    <xf numFmtId="0" fontId="9" fillId="4" borderId="78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/>
    </xf>
    <xf numFmtId="0" fontId="9" fillId="0" borderId="79" xfId="0" applyFont="1" applyBorder="1" applyAlignment="1">
      <alignment horizontal="center" vertical="center"/>
    </xf>
    <xf numFmtId="0" fontId="9" fillId="0" borderId="80" xfId="0" applyFont="1" applyFill="1" applyBorder="1" applyAlignment="1">
      <alignment horizontal="center" vertical="center"/>
    </xf>
    <xf numFmtId="0" fontId="9" fillId="0" borderId="48" xfId="0" applyFont="1" applyFill="1" applyBorder="1" applyAlignment="1">
      <alignment horizontal="center" vertical="center"/>
    </xf>
    <xf numFmtId="0" fontId="9" fillId="14" borderId="81" xfId="0" applyFont="1" applyFill="1" applyBorder="1" applyAlignment="1">
      <alignment horizontal="center" vertical="center"/>
    </xf>
    <xf numFmtId="177" fontId="9" fillId="0" borderId="33" xfId="49" applyNumberFormat="1" applyFont="1" applyFill="1" applyBorder="1" applyAlignment="1">
      <alignment horizontal="center" vertical="center"/>
    </xf>
    <xf numFmtId="177" fontId="9" fillId="0" borderId="30" xfId="49" applyNumberFormat="1" applyFont="1" applyFill="1" applyBorder="1" applyAlignment="1">
      <alignment horizontal="center" vertical="center"/>
    </xf>
    <xf numFmtId="177" fontId="9" fillId="0" borderId="82" xfId="49" applyNumberFormat="1" applyFont="1" applyFill="1" applyBorder="1" applyAlignment="1">
      <alignment horizontal="center" vertical="center"/>
    </xf>
    <xf numFmtId="0" fontId="9" fillId="7" borderId="83" xfId="0" applyFont="1" applyFill="1" applyBorder="1" applyAlignment="1">
      <alignment horizontal="center" vertical="center"/>
    </xf>
    <xf numFmtId="0" fontId="9" fillId="0" borderId="84" xfId="60" applyFont="1" applyFill="1" applyBorder="1" applyAlignment="1">
      <alignment horizontal="center" vertical="center"/>
    </xf>
    <xf numFmtId="0" fontId="9" fillId="0" borderId="85" xfId="60" applyFont="1" applyFill="1" applyBorder="1" applyAlignment="1">
      <alignment horizontal="center" vertical="center"/>
    </xf>
    <xf numFmtId="0" fontId="9" fillId="7" borderId="49" xfId="0" applyFont="1" applyFill="1" applyBorder="1" applyAlignment="1">
      <alignment horizontal="center" vertical="center"/>
    </xf>
    <xf numFmtId="0" fontId="9" fillId="7" borderId="63" xfId="0" applyFont="1" applyFill="1" applyBorder="1" applyAlignment="1">
      <alignment horizontal="center" vertical="center"/>
    </xf>
    <xf numFmtId="0" fontId="9" fillId="0" borderId="86" xfId="60" applyFont="1" applyFill="1" applyBorder="1" applyAlignment="1">
      <alignment horizontal="center" vertical="center"/>
    </xf>
    <xf numFmtId="0" fontId="10" fillId="8" borderId="67" xfId="0" applyFont="1" applyFill="1" applyBorder="1" applyAlignment="1">
      <alignment horizontal="center" vertical="center"/>
    </xf>
    <xf numFmtId="0" fontId="10" fillId="9" borderId="63" xfId="60" applyFont="1" applyFill="1" applyBorder="1" applyAlignment="1">
      <alignment horizontal="center" vertical="center"/>
    </xf>
    <xf numFmtId="0" fontId="12" fillId="0" borderId="87" xfId="0" applyFont="1" applyBorder="1" applyAlignment="1">
      <alignment vertical="center" wrapText="1"/>
    </xf>
    <xf numFmtId="0" fontId="12" fillId="0" borderId="88" xfId="0" applyFont="1" applyBorder="1" applyAlignment="1">
      <alignment vertical="center" wrapText="1"/>
    </xf>
    <xf numFmtId="0" fontId="12" fillId="0" borderId="89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90" xfId="0" applyFont="1" applyBorder="1" applyAlignment="1">
      <alignment horizontal="center" vertical="center"/>
    </xf>
    <xf numFmtId="177" fontId="5" fillId="0" borderId="0" xfId="49" applyNumberFormat="1" applyFont="1" applyBorder="1" applyAlignment="1">
      <alignment horizontal="center" vertical="center" wrapText="1" readingOrder="1"/>
    </xf>
    <xf numFmtId="0" fontId="5" fillId="13" borderId="0" xfId="0" applyFont="1" applyFill="1" applyBorder="1" applyAlignment="1">
      <alignment horizontal="center" vertical="center"/>
    </xf>
    <xf numFmtId="0" fontId="4" fillId="0" borderId="91" xfId="0" applyFont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표준 2" xfId="45"/>
    <cellStyle name="쉼표 [0] 8" xfId="46"/>
    <cellStyle name="쉼표 [0] 9" xfId="47"/>
    <cellStyle name="표준" xfId="48"/>
    <cellStyle name="Comma[0]" xfId="49" builtinId="6"/>
    <cellStyle name="20% - 강조색1" xfId="50"/>
    <cellStyle name="설명 텍스트" xfId="51"/>
    <cellStyle name="20% - 강조색2" xfId="52"/>
    <cellStyle name="입력" xfId="53"/>
    <cellStyle name="열어 본 하이퍼링크" xfId="54"/>
    <cellStyle name="20% - 강조색3" xfId="55"/>
    <cellStyle name="20% - 강조색4" xfId="56"/>
    <cellStyle name="20% - 강조색5" xfId="57"/>
    <cellStyle name="20% - 강조색6" xfId="58"/>
    <cellStyle name="보통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60" zoomScaleNormal="60" workbookViewId="0">
      <selection activeCell="F8" sqref="F8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9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30" t="s">
        <v>20</v>
      </c>
      <c r="D6" s="27" t="s">
        <v>20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1" t="s">
        <v>21</v>
      </c>
      <c r="D7" s="32" t="s">
        <v>22</v>
      </c>
      <c r="E7" s="32" t="s">
        <v>23</v>
      </c>
      <c r="F7" s="33" t="s">
        <v>24</v>
      </c>
      <c r="G7" s="34" t="s">
        <v>25</v>
      </c>
    </row>
    <row r="8" s="11" customFormat="1" ht="30.75" customHeight="1" spans="1:7">
      <c r="A8" s="25"/>
      <c r="B8" s="35" t="s">
        <v>26</v>
      </c>
      <c r="C8" s="36" t="s">
        <v>27</v>
      </c>
      <c r="D8" s="36" t="s">
        <v>27</v>
      </c>
      <c r="E8" s="36" t="s">
        <v>27</v>
      </c>
      <c r="F8" s="36" t="s">
        <v>27</v>
      </c>
      <c r="G8" s="36" t="s">
        <v>27</v>
      </c>
    </row>
    <row r="9" s="11" customFormat="1" ht="24" customHeight="1" spans="1:7">
      <c r="A9" s="25"/>
      <c r="B9" s="37" t="s">
        <v>28</v>
      </c>
      <c r="C9" s="38" t="s">
        <v>29</v>
      </c>
      <c r="D9" s="39" t="s">
        <v>30</v>
      </c>
      <c r="E9" s="39" t="s">
        <v>31</v>
      </c>
      <c r="F9" s="40" t="s">
        <v>32</v>
      </c>
      <c r="G9" s="39" t="s">
        <v>33</v>
      </c>
    </row>
    <row r="10" s="11" customFormat="1" ht="24" customHeight="1" spans="1:7">
      <c r="A10" s="25"/>
      <c r="B10" s="37"/>
      <c r="C10" s="27" t="s">
        <v>34</v>
      </c>
      <c r="D10" s="27" t="s">
        <v>34</v>
      </c>
      <c r="E10" s="27" t="s">
        <v>34</v>
      </c>
      <c r="F10" s="27" t="s">
        <v>34</v>
      </c>
      <c r="G10" s="27" t="s">
        <v>34</v>
      </c>
    </row>
    <row r="11" s="11" customFormat="1" ht="24" customHeight="1" spans="1:10">
      <c r="A11" s="25"/>
      <c r="B11" s="37"/>
      <c r="C11" s="27" t="s">
        <v>35</v>
      </c>
      <c r="D11" s="27" t="s">
        <v>35</v>
      </c>
      <c r="E11" s="27" t="s">
        <v>35</v>
      </c>
      <c r="F11" s="27" t="s">
        <v>35</v>
      </c>
      <c r="G11" s="27" t="s">
        <v>35</v>
      </c>
      <c r="J11" s="104"/>
    </row>
    <row r="12" s="11" customFormat="1" ht="24" customHeight="1" spans="1:21">
      <c r="A12" s="25"/>
      <c r="B12" s="37"/>
      <c r="C12" s="27" t="s">
        <v>36</v>
      </c>
      <c r="D12" s="27" t="s">
        <v>37</v>
      </c>
      <c r="E12" s="27" t="s">
        <v>36</v>
      </c>
      <c r="F12" s="27" t="s">
        <v>37</v>
      </c>
      <c r="G12" s="27" t="s">
        <v>36</v>
      </c>
      <c r="U12" s="163"/>
    </row>
    <row r="13" s="11" customFormat="1" ht="22.5" spans="1:7">
      <c r="A13" s="41"/>
      <c r="B13" s="37"/>
      <c r="C13" s="42" t="s">
        <v>38</v>
      </c>
      <c r="D13" s="43" t="s">
        <v>39</v>
      </c>
      <c r="E13" s="44" t="s">
        <v>40</v>
      </c>
      <c r="F13" s="45" t="s">
        <v>41</v>
      </c>
      <c r="G13" s="46" t="s">
        <v>42</v>
      </c>
    </row>
    <row r="14" s="11" customFormat="1" ht="31.5" customHeight="1" spans="1:7">
      <c r="A14" s="47" t="s">
        <v>43</v>
      </c>
      <c r="B14" s="48"/>
      <c r="C14" s="49" t="s">
        <v>44</v>
      </c>
      <c r="D14" s="50" t="s">
        <v>45</v>
      </c>
      <c r="E14" s="49" t="s">
        <v>44</v>
      </c>
      <c r="F14" s="49" t="s">
        <v>45</v>
      </c>
      <c r="G14" s="49" t="s">
        <v>44</v>
      </c>
    </row>
    <row r="15" s="11" customFormat="1" ht="44.25" spans="1:14">
      <c r="A15" s="51" t="s">
        <v>46</v>
      </c>
      <c r="B15" s="52" t="s">
        <v>8</v>
      </c>
      <c r="C15" s="53" t="s">
        <v>47</v>
      </c>
      <c r="D15" s="54" t="s">
        <v>48</v>
      </c>
      <c r="E15" s="55" t="s">
        <v>49</v>
      </c>
      <c r="F15" s="56" t="s">
        <v>50</v>
      </c>
      <c r="G15" s="56" t="s">
        <v>51</v>
      </c>
      <c r="N15" s="104"/>
    </row>
    <row r="16" s="11" customFormat="1" ht="24" customHeight="1" spans="1:7">
      <c r="A16" s="51"/>
      <c r="B16" s="52"/>
      <c r="C16" s="57" t="s">
        <v>52</v>
      </c>
      <c r="D16" s="58" t="s">
        <v>52</v>
      </c>
      <c r="E16" s="28" t="s">
        <v>53</v>
      </c>
      <c r="F16" s="27" t="s">
        <v>54</v>
      </c>
      <c r="G16" s="27" t="s">
        <v>55</v>
      </c>
    </row>
    <row r="17" s="11" customFormat="1" ht="22.5" spans="1:7">
      <c r="A17" s="51"/>
      <c r="B17" s="52"/>
      <c r="C17" s="53" t="s">
        <v>56</v>
      </c>
      <c r="D17" s="59" t="s">
        <v>57</v>
      </c>
      <c r="E17" s="60" t="s">
        <v>58</v>
      </c>
      <c r="F17" s="29" t="s">
        <v>59</v>
      </c>
      <c r="G17" s="29" t="s">
        <v>60</v>
      </c>
    </row>
    <row r="18" s="11" customFormat="1" ht="24" customHeight="1" spans="1:7">
      <c r="A18" s="51"/>
      <c r="B18" s="52"/>
      <c r="C18" s="53" t="s">
        <v>61</v>
      </c>
      <c r="D18" s="59" t="s">
        <v>62</v>
      </c>
      <c r="E18" s="61" t="s">
        <v>63</v>
      </c>
      <c r="F18" s="62" t="s">
        <v>64</v>
      </c>
      <c r="G18" s="62" t="s">
        <v>65</v>
      </c>
    </row>
    <row r="19" customFormat="1" ht="24" customHeight="1" spans="1:16384">
      <c r="A19" s="51"/>
      <c r="B19" s="52"/>
      <c r="C19" s="53" t="s">
        <v>66</v>
      </c>
      <c r="D19" s="58" t="s">
        <v>67</v>
      </c>
      <c r="E19" s="28" t="s">
        <v>68</v>
      </c>
      <c r="F19" s="62" t="s">
        <v>69</v>
      </c>
      <c r="G19" s="62" t="s">
        <v>70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1"/>
      <c r="B20" s="52"/>
      <c r="C20" s="63" t="s">
        <v>71</v>
      </c>
      <c r="D20" s="64" t="s">
        <v>71</v>
      </c>
      <c r="E20" s="65" t="s">
        <v>71</v>
      </c>
      <c r="F20" s="62" t="s">
        <v>71</v>
      </c>
      <c r="G20" s="62" t="s">
        <v>71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1"/>
      <c r="B21" s="52"/>
      <c r="C21" s="66" t="s">
        <v>72</v>
      </c>
      <c r="D21" s="67" t="s">
        <v>73</v>
      </c>
      <c r="E21" s="68" t="s">
        <v>74</v>
      </c>
      <c r="F21" s="69" t="s">
        <v>75</v>
      </c>
      <c r="G21" s="70" t="s">
        <v>76</v>
      </c>
      <c r="H21" s="11"/>
      <c r="I21" s="11"/>
      <c r="J21" s="11"/>
      <c r="K21" s="11"/>
      <c r="L21" s="14"/>
      <c r="M21" s="14"/>
      <c r="N21" s="160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7">
      <c r="A22" s="51"/>
      <c r="B22" s="71" t="s">
        <v>28</v>
      </c>
      <c r="C22" s="72" t="s">
        <v>77</v>
      </c>
      <c r="D22" s="73" t="s">
        <v>78</v>
      </c>
      <c r="E22" s="74" t="s">
        <v>79</v>
      </c>
      <c r="F22" s="75" t="s">
        <v>80</v>
      </c>
      <c r="G22" s="76" t="s">
        <v>81</v>
      </c>
    </row>
    <row r="23" s="11" customFormat="1" ht="24" customHeight="1" spans="1:7">
      <c r="A23" s="51"/>
      <c r="B23" s="71"/>
      <c r="C23" s="29" t="s">
        <v>82</v>
      </c>
      <c r="D23" s="29" t="s">
        <v>83</v>
      </c>
      <c r="E23" s="57" t="s">
        <v>84</v>
      </c>
      <c r="F23" s="77" t="s">
        <v>85</v>
      </c>
      <c r="G23" s="28" t="s">
        <v>82</v>
      </c>
    </row>
    <row r="24" s="11" customFormat="1" ht="44.25" spans="1:7">
      <c r="A24" s="51"/>
      <c r="B24" s="71"/>
      <c r="C24" s="78" t="s">
        <v>86</v>
      </c>
      <c r="D24" s="69" t="s">
        <v>87</v>
      </c>
      <c r="E24" s="79" t="s">
        <v>88</v>
      </c>
      <c r="F24" s="80" t="s">
        <v>89</v>
      </c>
      <c r="G24" s="81" t="s">
        <v>90</v>
      </c>
    </row>
    <row r="25" s="11" customFormat="1" ht="22.5" spans="1:7">
      <c r="A25" s="51"/>
      <c r="B25" s="71"/>
      <c r="C25" s="82" t="s">
        <v>91</v>
      </c>
      <c r="D25" s="82" t="s">
        <v>92</v>
      </c>
      <c r="E25" s="83" t="s">
        <v>93</v>
      </c>
      <c r="F25" s="84" t="s">
        <v>94</v>
      </c>
      <c r="G25" s="81" t="s">
        <v>95</v>
      </c>
    </row>
    <row r="26" customFormat="1" ht="24" customHeight="1" spans="1:16384">
      <c r="A26" s="51"/>
      <c r="B26" s="71"/>
      <c r="C26" s="85" t="s">
        <v>71</v>
      </c>
      <c r="D26" s="85" t="s">
        <v>71</v>
      </c>
      <c r="E26" s="63" t="s">
        <v>71</v>
      </c>
      <c r="F26" s="86" t="s">
        <v>71</v>
      </c>
      <c r="G26" s="65" t="s">
        <v>71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1"/>
      <c r="B27" s="71"/>
      <c r="C27" s="87" t="s">
        <v>96</v>
      </c>
      <c r="D27" s="88" t="s">
        <v>97</v>
      </c>
      <c r="E27" s="89" t="s">
        <v>98</v>
      </c>
      <c r="F27" s="90" t="s">
        <v>99</v>
      </c>
      <c r="G27" s="91" t="s">
        <v>100</v>
      </c>
      <c r="H27" s="14"/>
      <c r="I27" s="11"/>
      <c r="J27" s="11"/>
      <c r="K27" s="11"/>
      <c r="L27" s="11"/>
      <c r="M27" s="11"/>
      <c r="N27" s="11"/>
      <c r="O27" s="11"/>
      <c r="P27" s="104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1"/>
      <c r="B28" s="92" t="s">
        <v>101</v>
      </c>
      <c r="C28" s="93" t="s">
        <v>102</v>
      </c>
      <c r="D28" s="56"/>
      <c r="E28" s="94" t="s">
        <v>103</v>
      </c>
      <c r="F28" s="95" t="s">
        <v>104</v>
      </c>
      <c r="G28" s="96" t="s">
        <v>105</v>
      </c>
    </row>
    <row r="29" s="11" customFormat="1" ht="24" customHeight="1" spans="1:7">
      <c r="A29" s="51"/>
      <c r="B29" s="97"/>
      <c r="C29" s="98" t="s">
        <v>106</v>
      </c>
      <c r="D29" s="27"/>
      <c r="E29" s="27" t="s">
        <v>107</v>
      </c>
      <c r="F29" s="27" t="s">
        <v>108</v>
      </c>
      <c r="G29" s="30" t="s">
        <v>109</v>
      </c>
    </row>
    <row r="30" s="11" customFormat="1" ht="24" customHeight="1" spans="1:7">
      <c r="A30" s="51"/>
      <c r="B30" s="97"/>
      <c r="C30" s="82" t="s">
        <v>110</v>
      </c>
      <c r="D30" s="29"/>
      <c r="E30" s="29" t="s">
        <v>111</v>
      </c>
      <c r="F30" s="98" t="s">
        <v>112</v>
      </c>
      <c r="G30" s="29" t="s">
        <v>113</v>
      </c>
    </row>
    <row r="31" s="11" customFormat="1" ht="24" customHeight="1" spans="1:7">
      <c r="A31" s="51"/>
      <c r="B31" s="97"/>
      <c r="C31" s="82" t="s">
        <v>114</v>
      </c>
      <c r="D31" s="29"/>
      <c r="E31" s="27" t="s">
        <v>115</v>
      </c>
      <c r="F31" s="98" t="s">
        <v>116</v>
      </c>
      <c r="G31" s="29" t="s">
        <v>117</v>
      </c>
    </row>
    <row r="32" s="11" customFormat="1" ht="24" customHeight="1" spans="1:7">
      <c r="A32" s="51"/>
      <c r="B32" s="97"/>
      <c r="C32" s="82" t="s">
        <v>118</v>
      </c>
      <c r="D32" s="27"/>
      <c r="E32" s="99" t="s">
        <v>119</v>
      </c>
      <c r="F32" s="62" t="s">
        <v>120</v>
      </c>
      <c r="G32" s="62" t="s">
        <v>121</v>
      </c>
    </row>
    <row r="33" s="11" customFormat="1" ht="24" customHeight="1" spans="1:7">
      <c r="A33" s="51"/>
      <c r="B33" s="97"/>
      <c r="C33" s="100" t="s">
        <v>71</v>
      </c>
      <c r="D33" s="82"/>
      <c r="E33" s="82" t="s">
        <v>71</v>
      </c>
      <c r="F33" s="62" t="s">
        <v>71</v>
      </c>
      <c r="G33" s="82" t="s">
        <v>71</v>
      </c>
    </row>
    <row r="34" s="11" customFormat="1" ht="24" customHeight="1" spans="1:9">
      <c r="A34" s="51"/>
      <c r="B34" s="101"/>
      <c r="C34" s="102" t="s">
        <v>122</v>
      </c>
      <c r="D34" s="102"/>
      <c r="E34" s="102" t="s">
        <v>123</v>
      </c>
      <c r="F34" s="103" t="s">
        <v>124</v>
      </c>
      <c r="G34" s="102" t="s">
        <v>125</v>
      </c>
      <c r="H34" s="104"/>
      <c r="I34" s="104"/>
    </row>
    <row r="35" s="11" customFormat="1" ht="24" customHeight="1" spans="1:9">
      <c r="A35" s="51"/>
      <c r="B35" s="37" t="s">
        <v>126</v>
      </c>
      <c r="C35" s="105" t="s">
        <v>127</v>
      </c>
      <c r="D35" s="105" t="s">
        <v>128</v>
      </c>
      <c r="E35" s="105" t="s">
        <v>129</v>
      </c>
      <c r="F35" s="106" t="s">
        <v>130</v>
      </c>
      <c r="G35" s="107" t="s">
        <v>131</v>
      </c>
      <c r="H35" s="104"/>
      <c r="I35" s="104"/>
    </row>
    <row r="36" s="11" customFormat="1" ht="24" customHeight="1" spans="1:11">
      <c r="A36" s="51"/>
      <c r="B36" s="37"/>
      <c r="C36" s="108" t="s">
        <v>132</v>
      </c>
      <c r="D36" s="108" t="s">
        <v>133</v>
      </c>
      <c r="E36" s="108" t="s">
        <v>134</v>
      </c>
      <c r="F36" s="109" t="s">
        <v>135</v>
      </c>
      <c r="G36" s="82" t="s">
        <v>133</v>
      </c>
      <c r="H36" s="104"/>
      <c r="I36" s="104"/>
      <c r="K36" s="161"/>
    </row>
    <row r="37" s="11" customFormat="1" ht="27" customHeight="1" spans="1:9">
      <c r="A37" s="51"/>
      <c r="B37" s="37"/>
      <c r="C37" s="30" t="s">
        <v>136</v>
      </c>
      <c r="D37" s="30" t="s">
        <v>137</v>
      </c>
      <c r="E37" s="30" t="s">
        <v>136</v>
      </c>
      <c r="F37" s="109" t="s">
        <v>138</v>
      </c>
      <c r="G37" s="82" t="s">
        <v>137</v>
      </c>
      <c r="H37" s="104"/>
      <c r="I37" s="104"/>
    </row>
    <row r="38" s="12" customFormat="1" ht="21.75" spans="1:12">
      <c r="A38" s="110"/>
      <c r="B38" s="111"/>
      <c r="C38" s="112" t="s">
        <v>139</v>
      </c>
      <c r="D38" s="108" t="s">
        <v>140</v>
      </c>
      <c r="E38" s="108" t="s">
        <v>141</v>
      </c>
      <c r="F38" s="109" t="s">
        <v>142</v>
      </c>
      <c r="G38" s="100" t="s">
        <v>143</v>
      </c>
      <c r="H38" s="113"/>
      <c r="I38" s="162"/>
      <c r="J38" s="162"/>
      <c r="L38" s="161"/>
    </row>
    <row r="39" s="11" customFormat="1" ht="24" customHeight="1" spans="1:9">
      <c r="A39" s="114"/>
      <c r="B39" s="115"/>
      <c r="C39" s="116" t="s">
        <v>144</v>
      </c>
      <c r="D39" s="116" t="s">
        <v>145</v>
      </c>
      <c r="E39" s="117" t="s">
        <v>146</v>
      </c>
      <c r="F39" s="116" t="s">
        <v>147</v>
      </c>
      <c r="G39" s="116" t="s">
        <v>148</v>
      </c>
      <c r="H39" s="104"/>
      <c r="I39" s="104"/>
    </row>
    <row r="40" s="11" customFormat="1" ht="24" customHeight="1" spans="1:7">
      <c r="A40" s="118" t="s">
        <v>43</v>
      </c>
      <c r="B40" s="119"/>
      <c r="C40" s="50" t="s">
        <v>149</v>
      </c>
      <c r="D40" s="50" t="s">
        <v>149</v>
      </c>
      <c r="E40" s="50" t="s">
        <v>149</v>
      </c>
      <c r="F40" s="50" t="s">
        <v>149</v>
      </c>
      <c r="G40" s="50" t="s">
        <v>149</v>
      </c>
    </row>
    <row r="41" s="11" customFormat="1" ht="24" customHeight="1" spans="1:7">
      <c r="A41" s="120"/>
      <c r="B41" s="121"/>
      <c r="C41" s="122" t="s">
        <v>150</v>
      </c>
      <c r="D41" s="122" t="s">
        <v>150</v>
      </c>
      <c r="E41" s="122" t="s">
        <v>150</v>
      </c>
      <c r="F41" s="122" t="s">
        <v>150</v>
      </c>
      <c r="G41" s="122" t="s">
        <v>150</v>
      </c>
    </row>
    <row r="42" s="11" customFormat="1" ht="24" customHeight="1" spans="1:7">
      <c r="A42" s="120"/>
      <c r="B42" s="121"/>
      <c r="C42" s="122" t="s">
        <v>39</v>
      </c>
      <c r="D42" s="122" t="s">
        <v>151</v>
      </c>
      <c r="E42" s="122" t="s">
        <v>152</v>
      </c>
      <c r="F42" s="123" t="s">
        <v>153</v>
      </c>
      <c r="G42" s="123" t="s">
        <v>39</v>
      </c>
    </row>
    <row r="43" s="11" customFormat="1" ht="22.5" spans="1:7">
      <c r="A43" s="124"/>
      <c r="B43" s="121"/>
      <c r="C43" s="125" t="s">
        <v>154</v>
      </c>
      <c r="D43" s="125" t="s">
        <v>155</v>
      </c>
      <c r="E43" s="125" t="s">
        <v>156</v>
      </c>
      <c r="F43" s="122" t="s">
        <v>157</v>
      </c>
      <c r="G43" s="125" t="s">
        <v>158</v>
      </c>
    </row>
    <row r="44" s="11" customFormat="1" ht="45" spans="1:7">
      <c r="A44" s="126" t="s">
        <v>159</v>
      </c>
      <c r="B44" s="127" t="s">
        <v>160</v>
      </c>
      <c r="C44" s="56" t="s">
        <v>161</v>
      </c>
      <c r="D44" s="56" t="s">
        <v>162</v>
      </c>
      <c r="E44" s="53" t="s">
        <v>163</v>
      </c>
      <c r="F44" s="128" t="s">
        <v>164</v>
      </c>
      <c r="G44" s="55" t="s">
        <v>165</v>
      </c>
    </row>
    <row r="45" s="11" customFormat="1" ht="22.5" spans="1:7">
      <c r="A45" s="129"/>
      <c r="B45" s="130"/>
      <c r="C45" s="27" t="s">
        <v>52</v>
      </c>
      <c r="D45" s="27" t="s">
        <v>55</v>
      </c>
      <c r="E45" s="57" t="s">
        <v>166</v>
      </c>
      <c r="F45" s="131" t="s">
        <v>52</v>
      </c>
      <c r="G45" s="28" t="s">
        <v>167</v>
      </c>
    </row>
    <row r="46" s="11" customFormat="1" ht="24" customHeight="1" spans="1:7">
      <c r="A46" s="129"/>
      <c r="B46" s="130"/>
      <c r="C46" s="132" t="s">
        <v>168</v>
      </c>
      <c r="D46" s="27" t="s">
        <v>169</v>
      </c>
      <c r="E46" s="133" t="s">
        <v>170</v>
      </c>
      <c r="F46" s="131" t="s">
        <v>171</v>
      </c>
      <c r="G46" s="28" t="s">
        <v>172</v>
      </c>
    </row>
    <row r="47" customFormat="1" ht="24" customHeight="1" spans="1:16384">
      <c r="A47" s="129"/>
      <c r="B47" s="130"/>
      <c r="C47" s="27" t="s">
        <v>173</v>
      </c>
      <c r="D47" s="29" t="s">
        <v>174</v>
      </c>
      <c r="E47" s="133" t="s">
        <v>175</v>
      </c>
      <c r="F47" s="134" t="s">
        <v>176</v>
      </c>
      <c r="G47" s="61" t="s">
        <v>177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29"/>
      <c r="B48" s="130"/>
      <c r="C48" s="27" t="s">
        <v>178</v>
      </c>
      <c r="D48" s="29" t="s">
        <v>179</v>
      </c>
      <c r="E48" s="135" t="s">
        <v>91</v>
      </c>
      <c r="F48" s="134" t="s">
        <v>180</v>
      </c>
      <c r="G48" s="61" t="s">
        <v>181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36"/>
      <c r="B49" s="130"/>
      <c r="C49" s="137" t="s">
        <v>182</v>
      </c>
      <c r="D49" s="137" t="s">
        <v>20</v>
      </c>
      <c r="E49" s="138" t="s">
        <v>20</v>
      </c>
      <c r="F49" s="139" t="s">
        <v>182</v>
      </c>
      <c r="G49" s="140" t="s">
        <v>183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36"/>
      <c r="B50" s="141"/>
      <c r="C50" s="142" t="s">
        <v>184</v>
      </c>
      <c r="D50" s="142" t="s">
        <v>185</v>
      </c>
      <c r="E50" s="143" t="s">
        <v>186</v>
      </c>
      <c r="F50" s="144" t="s">
        <v>187</v>
      </c>
      <c r="G50" s="68" t="s">
        <v>188</v>
      </c>
    </row>
    <row r="51" s="11" customFormat="1" ht="24" customHeight="1" spans="1:7">
      <c r="A51" s="110"/>
      <c r="B51" s="145" t="s">
        <v>126</v>
      </c>
      <c r="C51" s="106" t="s">
        <v>131</v>
      </c>
      <c r="D51" s="105" t="s">
        <v>189</v>
      </c>
      <c r="E51" s="105" t="s">
        <v>127</v>
      </c>
      <c r="F51" s="146" t="s">
        <v>190</v>
      </c>
      <c r="G51" s="147" t="s">
        <v>127</v>
      </c>
    </row>
    <row r="52" s="11" customFormat="1" ht="24" customHeight="1" spans="1:7">
      <c r="A52" s="110"/>
      <c r="B52" s="148"/>
      <c r="C52" s="108" t="s">
        <v>133</v>
      </c>
      <c r="D52" s="108" t="s">
        <v>191</v>
      </c>
      <c r="E52" s="108" t="s">
        <v>192</v>
      </c>
      <c r="F52" s="109" t="s">
        <v>193</v>
      </c>
      <c r="G52" s="82" t="s">
        <v>135</v>
      </c>
    </row>
    <row r="53" s="11" customFormat="1" ht="24" customHeight="1" spans="1:7">
      <c r="A53" s="110"/>
      <c r="B53" s="148"/>
      <c r="C53" s="108" t="s">
        <v>194</v>
      </c>
      <c r="D53" s="30" t="s">
        <v>194</v>
      </c>
      <c r="E53" s="30" t="s">
        <v>137</v>
      </c>
      <c r="F53" s="108" t="s">
        <v>195</v>
      </c>
      <c r="G53" s="82" t="s">
        <v>138</v>
      </c>
    </row>
    <row r="54" s="11" customFormat="1" ht="24" customHeight="1" spans="1:7">
      <c r="A54" s="110"/>
      <c r="B54" s="148"/>
      <c r="C54" s="108" t="s">
        <v>142</v>
      </c>
      <c r="D54" s="112" t="s">
        <v>143</v>
      </c>
      <c r="E54" s="112" t="s">
        <v>196</v>
      </c>
      <c r="F54" s="109" t="s">
        <v>197</v>
      </c>
      <c r="G54" s="82" t="s">
        <v>139</v>
      </c>
    </row>
    <row r="55" s="11" customFormat="1" ht="31.5" customHeight="1" spans="1:7">
      <c r="A55" s="114"/>
      <c r="B55" s="149"/>
      <c r="C55" s="150" t="s">
        <v>198</v>
      </c>
      <c r="D55" s="150" t="s">
        <v>199</v>
      </c>
      <c r="E55" s="150" t="s">
        <v>200</v>
      </c>
      <c r="F55" s="150" t="s">
        <v>198</v>
      </c>
      <c r="G55" s="150" t="s">
        <v>201</v>
      </c>
    </row>
    <row r="56" customFormat="1" ht="67.5" customHeight="1" spans="1:16384">
      <c r="A56" s="118" t="s">
        <v>43</v>
      </c>
      <c r="B56" s="151"/>
      <c r="C56" s="152" t="s">
        <v>202</v>
      </c>
      <c r="D56" s="152" t="s">
        <v>203</v>
      </c>
      <c r="E56" s="152" t="s">
        <v>202</v>
      </c>
      <c r="F56" s="152" t="s">
        <v>203</v>
      </c>
      <c r="G56" s="152" t="s">
        <v>202</v>
      </c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53" t="s">
        <v>204</v>
      </c>
      <c r="B57" s="154"/>
      <c r="C57" s="154"/>
      <c r="D57" s="154"/>
      <c r="E57" s="154"/>
      <c r="F57" s="154"/>
      <c r="G57" s="155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56"/>
      <c r="B58" s="156"/>
      <c r="C58" s="157"/>
      <c r="D58" s="158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56"/>
      <c r="B59" s="156"/>
      <c r="C59" s="12"/>
      <c r="D59" s="159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56"/>
      <c r="B60" s="156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56"/>
      <c r="B61" s="156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56"/>
      <c r="B62" s="156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56"/>
      <c r="B63" s="156"/>
      <c r="C63" s="159"/>
      <c r="D63" s="159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56"/>
      <c r="B64" s="156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56"/>
      <c r="B65" s="156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56"/>
      <c r="B66" s="156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56"/>
      <c r="B67" s="156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56"/>
      <c r="B68" s="156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56"/>
      <c r="B69" s="156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56"/>
      <c r="B70" s="156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6:B56"/>
    <mergeCell ref="A57:G57"/>
    <mergeCell ref="A3:A13"/>
    <mergeCell ref="A15:A38"/>
    <mergeCell ref="A44:A54"/>
    <mergeCell ref="B3:B7"/>
    <mergeCell ref="B9:B13"/>
    <mergeCell ref="B15:B21"/>
    <mergeCell ref="B22:B27"/>
    <mergeCell ref="B28:B34"/>
    <mergeCell ref="B35:B38"/>
    <mergeCell ref="B44:B50"/>
    <mergeCell ref="B51:B54"/>
    <mergeCell ref="A40:B43"/>
  </mergeCells>
  <pageMargins left="0.697916666666667" right="0.697916666666667" top="0.75" bottom="0.75" header="0.299305555555556" footer="0.2993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205</v>
      </c>
      <c r="C2" s="8">
        <f>DATEVALUE(SUBSTITUTE(SUBSTITUTE(LEFT(input!D2,6),"일",""),"월 ","-"))-1</f>
        <v>42065</v>
      </c>
      <c r="D2" s="9"/>
    </row>
    <row r="3" ht="192.75" customHeight="1" spans="1:7">
      <c r="A3" t="s">
        <v>206</v>
      </c>
      <c r="B3" t="s">
        <v>207</v>
      </c>
      <c r="C3" s="8" t="str">
        <f>$B3&amp;CHAR(10)&amp;input!C3&amp;CHAR(10)&amp;input!C4&amp;CHAR(10)&amp;input!C5&amp;CHAR(10)&amp;input!C6&amp;CHAR(10)&amp;input!C7</f>
        <v>[한식]
들깨수제비국
삼곡밥
진미채양배추무침
포기김치
762kcal</v>
      </c>
      <c r="D3" s="8" t="str">
        <f>$B3&amp;CHAR(10)&amp;input!D3&amp;CHAR(10)&amp;input!D4&amp;CHAR(10)&amp;input!D5&amp;CHAR(10)&amp;input!D6&amp;CHAR(10)&amp;input!D7</f>
        <v>[한식]
무채어묵국(갈치:수입산)
삼곡밥
깻잎양념무침
포기김치
749kcal</v>
      </c>
      <c r="E3" s="8" t="str">
        <f>$B3&amp;CHAR(10)&amp;input!E3&amp;CHAR(10)&amp;input!E4&amp;CHAR(10)&amp;input!E5&amp;CHAR(10)&amp;input!E6&amp;CHAR(10)&amp;input!E7</f>
        <v>[한식]
호박고추장찌개
삼곡밥
메추리알어묵조림(갈치:수입산)
포기김치
750kcal</v>
      </c>
      <c r="F3" s="8" t="str">
        <f>$B3&amp;CHAR(10)&amp;input!F3&amp;CHAR(10)&amp;input!F4&amp;CHAR(10)&amp;input!F5&amp;CHAR(10)&amp;input!F6&amp;CHAR(10)&amp;input!F7</f>
        <v>[한식]
사골우거지국(소:호주산,뉴질랜드산)
삼곡밥
멸치풋고추볶음
포기김치
760kcal</v>
      </c>
      <c r="G3" s="8" t="str">
        <f>$B3&amp;CHAR(10)&amp;input!G3&amp;CHAR(10)&amp;input!G4&amp;CHAR(10)&amp;input!G5&amp;CHAR(10)&amp;input!G6&amp;CHAR(10)&amp;input!G7</f>
        <v>[한식]
참치두부찌개
삼곡밥
감자전
포기김치
753kcal</v>
      </c>
    </row>
    <row r="4" ht="31.5" spans="1:7">
      <c r="A4" t="s">
        <v>206</v>
      </c>
      <c r="B4" t="s">
        <v>208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94.5" spans="1:7">
      <c r="A5" t="s">
        <v>206</v>
      </c>
      <c r="B5" t="s">
        <v>209</v>
      </c>
      <c r="C5" s="8" t="str">
        <f>$B5&amp;CHAR(10)&amp;input!C9&amp;CHAR(10)&amp;input!C10&amp;CHAR(10)&amp;input!C11&amp;CHAR(10)&amp;input!C12&amp;CHAR(10)&amp;input!C13</f>
        <v>[일품]
곡물식빵*부시맥브레드/딸기잼*버터
그린샐러드*키위D
우유
스크램블에그
고구마샐러드</v>
      </c>
      <c r="D5" s="8" t="str">
        <f>$B5&amp;CHAR(10)&amp;input!D9&amp;CHAR(10)&amp;input!D10&amp;CHAR(10)&amp;input!D11&amp;CHAR(10)&amp;input!D12&amp;CHAR(10)&amp;input!D13</f>
        <v>[일품]
토스트식빵*미니와플/딸기잼*버터
그린샐러드*키위D
우유
계란후라이
씨리얼</v>
      </c>
      <c r="E5" s="8" t="str">
        <f>$B5&amp;CHAR(10)&amp;input!E9&amp;CHAR(10)&amp;input!E10&amp;CHAR(10)&amp;input!E11&amp;CHAR(10)&amp;input!E12&amp;CHAR(10)&amp;input!E13</f>
        <v>[일품]
곡물식빵*모닝빵/딸기잼*버터
그린샐러드*키위D
우유
스크램블에그
줄무늬감자튀김</v>
      </c>
      <c r="F5" s="8" t="str">
        <f>$B5&amp;CHAR(10)&amp;input!F9&amp;CHAR(10)&amp;input!F10&amp;CHAR(10)&amp;input!F11&amp;CHAR(10)&amp;input!F12&amp;CHAR(10)&amp;input!F13</f>
        <v>[일품]
토스트식빵*참깨롤빵/딸기잼*버터
그린샐러드*키위D
우유
계란후라이
햄구이</v>
      </c>
      <c r="G5" s="8" t="str">
        <f>$B5&amp;CHAR(10)&amp;input!G9&amp;CHAR(10)&amp;input!G10&amp;CHAR(10)&amp;input!G11&amp;CHAR(10)&amp;input!G12&amp;CHAR(10)&amp;input!G13</f>
        <v>[일품]
곡물식빵*핫케익/딸기잼*버터
그린샐러드*키위D
우유
스크램블에그
알감자버터구이</v>
      </c>
    </row>
    <row r="6" ht="31.5" spans="1:7">
      <c r="A6" t="s">
        <v>206</v>
      </c>
      <c r="B6" t="s">
        <v>210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211</v>
      </c>
      <c r="B7" t="s">
        <v>207</v>
      </c>
      <c r="C7" s="8" t="str">
        <f>$B7&amp;CHAR(10)&amp;input!C15&amp;CHAR(10)&amp;input!C16&amp;CHAR(10)&amp;input!C17&amp;CHAR(10)&amp;input!C18&amp;CHAR(10)&amp;input!C19&amp;CHAR(10)&amp;input!C20&amp;CHAR(10)&amp;input!C21</f>
        <v>[한식]
뚝배기불고기*당면사리
(소:호주산)
쌀밥
두부김치국
삼색밀전병*겨자소스
깐마늘마늘쫑무침
포기김치/석박지
990kcal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철판고추장삼겹살구이*파무침
(돼지:칠레산)
쌀밥
조랑떡미역국
두부계란지짐*양념장
봄동달래유자무침
포기김치/석박지
999kcal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숯불제육간장불고기
(돼지:국내산)
보리밥
콩비지김치찌개(돼지:스페인산)
감자채당근볶음
통깨건파래볶음
포기김치/석박지
986kcal</v>
      </c>
      <c r="F7" s="8" t="str">
        <f>$B7&amp;CHAR(10)&amp;input!F15&amp;CHAR(10)&amp;input!F16&amp;CHAR(10)&amp;input!F17&amp;CHAR(10)&amp;input!F18&amp;CHAR(10)&amp;input!F19&amp;CHAR(10)&amp;input!F20&amp;CHAR(10)&amp;input!F21</f>
        <v>[한식]
[새마을식당]7분김치찌개*조미김가루(돼지:스페인산)
수수밥
야채계란말이
궁중떡볶음
치커리사과초무침
포기김치/석박지
993kcal</v>
      </c>
      <c r="G7" s="8" t="str">
        <f>$B7&amp;CHAR(10)&amp;input!G15&amp;CHAR(10)&amp;input!G16&amp;CHAR(10)&amp;input!G17&amp;CHAR(10)&amp;input!G18&amp;CHAR(10)&amp;input!G19&amp;CHAR(10)&amp;input!G20&amp;CHAR(10)&amp;input!G21</f>
        <v>[한식]
매콤닭볶음탕*치즈사리
(닭:국내산)
흑향미밥
맑은콩나물국
비엔나야채볶음
새콤미역오이초무침
포기김치/석박지
1002kcal</v>
      </c>
    </row>
    <row r="8" ht="126" spans="1:7">
      <c r="A8" t="s">
        <v>211</v>
      </c>
      <c r="B8" t="s">
        <v>209</v>
      </c>
      <c r="C8" s="8" t="str">
        <f>$B8&amp;CHAR(10)&amp;input!C22&amp;CHAR(10)&amp;input!C23&amp;CHAR(10)&amp;input!C24&amp;CHAR(10)&amp;input!C25&amp;CHAR(10)&amp;input!C26&amp;CHAR(10)&amp;input!C27</f>
        <v>[일품]
스팸마요덮밥
맑은우동국물
국물떡볶이*삶은계란
(갈치:수입산)
오복채무침
포기김치/석박지
1011kcal</v>
      </c>
      <c r="D8" s="8" t="str">
        <f>$B8&amp;CHAR(10)&amp;input!D22&amp;CHAR(10)&amp;input!D23&amp;CHAR(10)&amp;input!D24&amp;CHAR(10)&amp;input!D25&amp;CHAR(10)&amp;input!D26&amp;CHAR(10)&amp;input!D27</f>
        <v>[일품]
[아웃백]투움바파스타
스프라이트/야채볶음밥
하와이안치즈피자
생오이피클*할라페뇨
포기김치/석박지
1028kcal</v>
      </c>
      <c r="E8" s="8" t="str">
        <f>$B8&amp;CHAR(10)&amp;input!E22&amp;CHAR(10)&amp;input!E23&amp;CHAR(10)&amp;input!E24&amp;CHAR(10)&amp;input!E25&amp;CHAR(10)&amp;input!E26&amp;CHAR(10)&amp;input!E27</f>
        <v>[일품]
비프할라페뇨볶음밥*칠리치즈S
(소:호주산)
팽이버섯된장국
치킨또띠아*사워크림&amp;구아카몰
(닭:미국산,국내산)
야채피클
포기김치/석박지
1021kcal</v>
      </c>
      <c r="F8" s="8" t="str">
        <f>$B8&amp;CHAR(10)&amp;input!F22&amp;CHAR(10)&amp;input!F23&amp;CHAR(10)&amp;input!F24&amp;CHAR(10)&amp;input!F25&amp;CHAR(10)&amp;input!F26&amp;CHAR(10)&amp;input!F27</f>
        <v>[일품]
[즉석]중화잡채덮밥
(돼지:스페인산)
미니짬뽕국
튀김만두
단무지부추무침
포기김치/석박지
1013kcal</v>
      </c>
      <c r="G8" s="8" t="str">
        <f>$B8&amp;CHAR(10)&amp;input!G22&amp;CHAR(10)&amp;input!G23&amp;CHAR(10)&amp;input!G24&amp;CHAR(10)&amp;input!G25&amp;CHAR(10)&amp;input!G26&amp;CHAR(10)&amp;input!G27</f>
        <v>[일품]
가츠동[일식돈까스덮밥]
(돼지:국내산)
맑은우동국물
연두부토마토샐러드
일식치자단무지*초생강
포기김치/석박지
1006kcal</v>
      </c>
    </row>
    <row r="9" ht="110.25" spans="1:7">
      <c r="A9" t="s">
        <v>211</v>
      </c>
      <c r="B9" s="1" t="s">
        <v>212</v>
      </c>
      <c r="C9" s="8" t="str">
        <f>IF(input!C28="","",$B9&amp;CHAR(10)&amp;input!C28&amp;CHAR(10)&amp;input!C29&amp;CHAR(10)&amp;input!C30&amp;CHAR(10)&amp;input!C31&amp;CHAR(10)&amp;input!C32&amp;CHAR(10)&amp;input!C33)</f>
        <v>[네이쳐데이]
[봄나물로 입맛돋우기]
현미녹두밥
냉이순두부맑은국
불고기참나물냉채(소:호주산)
연근조림/깐마늘마늘쫑무침
포기김치/석박지</v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[네이처데이]
취나물밥*토마토들깨양념장
삼색수제비국
가지두부굴소스볶음
매실청오이지무침/파래김구이
포기김치/석박지</v>
      </c>
      <c r="F9" s="8" t="str">
        <f>IF(input!F28="","",$B9&amp;CHAR(10)&amp;input!F28&amp;CHAR(10)&amp;input!F29&amp;CHAR(10)&amp;input!F30&amp;CHAR(10)&amp;input!F31&amp;CHAR(10)&amp;input!F32&amp;CHAR(10)&amp;input!F33)</f>
        <v>[네이쳐데이]
[정월대보름]
찰보리오곡밥
쇠고기두부탕국(소:호주산)
조기구이
이색나물/치커리사과초무침
포기김치/석박지</v>
      </c>
      <c r="G9" s="8" t="str">
        <f>IF(input!G28="","",$B9&amp;CHAR(10)&amp;input!G28&amp;CHAR(10)&amp;input!G29&amp;CHAR(10)&amp;input!G30&amp;CHAR(10)&amp;input!G31&amp;CHAR(10)&amp;input!G32&amp;CHAR(10)&amp;input!G33)</f>
        <v>[네이쳐데이]
[저염식데이]
표고버섯영양밥*달래양념장
저염콩나물국
유자소스고등어구이(고등어:국내산)
연근시금치튀김/우엉견과류볶음
포기김치/석박지</v>
      </c>
    </row>
    <row r="10" ht="94.5" spans="1:7">
      <c r="A10" t="s">
        <v>211</v>
      </c>
      <c r="B10" t="s">
        <v>213</v>
      </c>
      <c r="C10" s="8" t="str">
        <f>$B10&amp;CHAR(10)&amp;input!C34&amp;CHAR(10)&amp;input!C35&amp;CHAR(10)&amp;input!C36&amp;CHAR(10)&amp;input!C37&amp;CHAR(10)&amp;input!C38</f>
        <v>[건강도시락]
836kcal
그린샐러드*닭가슴살(닭:국내산)
고구마찜/메추리알
야채스틱/바나나/토마토
두유/참깨롤빵</v>
      </c>
      <c r="D10" s="8" t="str">
        <f>$B10&amp;CHAR(10)&amp;input!D34&amp;CHAR(10)&amp;input!D35&amp;CHAR(10)&amp;input!D36&amp;CHAR(10)&amp;input!D37&amp;CHAR(10)&amp;input!D38</f>
        <v>[건강도시락]
그린샐러드*토마토카프레제
통감자구이/삶은계란
야채스틱/바나나/오렌지
두유/흑미멸치주먹밥</v>
      </c>
      <c r="E10" s="8" t="str">
        <f>$B10&amp;CHAR(10)&amp;input!E34&amp;CHAR(10)&amp;input!E35&amp;CHAR(10)&amp;input!E36&amp;CHAR(10)&amp;input!E37&amp;CHAR(10)&amp;input!E38</f>
        <v>[건강도시락]
840kcal
그린샐러드*참치키드빈
단호박구이/메추리알
야채스틱/바나나/토마토
두유/모닝빵</v>
      </c>
      <c r="F10" s="8" t="str">
        <f>$B10&amp;CHAR(10)&amp;input!F34&amp;CHAR(10)&amp;input!F35&amp;CHAR(10)&amp;input!F36&amp;CHAR(10)&amp;input!F37&amp;CHAR(10)&amp;input!F38</f>
        <v>[건강도시락]
851kcal
그린샐러드*올리브계란
고구마찜/연두부샐러드
야채스틱/바나나/방울토마토
두유/현미후리가케주먹밥</v>
      </c>
      <c r="G10" s="8" t="str">
        <f>$B10&amp;CHAR(10)&amp;input!G34&amp;CHAR(10)&amp;input!G35&amp;CHAR(10)&amp;input!G36&amp;CHAR(10)&amp;input!G37&amp;CHAR(10)&amp;input!G38</f>
        <v>[건강도시락]
839kcal
그린샐러드*흑임자두부
통감자구이/삶은계란
야채스틱/바나나/오렌지
두유/부시맥브레드</v>
      </c>
    </row>
    <row r="11" ht="78.75" spans="1:7">
      <c r="A11" t="s">
        <v>211</v>
      </c>
      <c r="B11" t="s">
        <v>210</v>
      </c>
      <c r="C11" s="8" t="str">
        <f>$B11&amp;CHAR(10)&amp;input!C39&amp;CHAR(10)&amp;input!C40&amp;CHAR(10)&amp;input!C41&amp;CHAR(10)&amp;input!C42</f>
        <v>[플러스메뉴]
515kcal
현미밥/볶음고추장(소:호주산)
그린샐러드
씨리얼</v>
      </c>
      <c r="D11" s="8" t="str">
        <f>$B11&amp;CHAR(10)&amp;input!D39&amp;CHAR(10)&amp;input!D40&amp;CHAR(10)&amp;input!D41&amp;CHAR(10)&amp;input!D42</f>
        <v>[플러스메뉴]
519kcal
현미밥/볶음고추장(소:호주산)
그린샐러드
견과류</v>
      </c>
      <c r="E11" s="8" t="str">
        <f>$B11&amp;CHAR(10)&amp;input!E39&amp;CHAR(10)&amp;input!E40&amp;CHAR(10)&amp;input!E41&amp;CHAR(10)&amp;input!E42</f>
        <v>[플러스메뉴]
523kcal
현미밥/볶음고추장(소:호주산)
그린샐러드
스위트콘,빈스</v>
      </c>
      <c r="F11" s="8" t="str">
        <f>$B11&amp;CHAR(10)&amp;input!F39&amp;CHAR(10)&amp;input!F40&amp;CHAR(10)&amp;input!F41&amp;CHAR(10)&amp;input!F42</f>
        <v>[플러스메뉴]
514kcal
현미밥/볶음고추장(소:호주산)
그린샐러드
크루통</v>
      </c>
      <c r="G11" s="8" t="str">
        <f>$B11&amp;CHAR(10)&amp;input!G39&amp;CHAR(10)&amp;input!G40&amp;CHAR(10)&amp;input!G41&amp;CHAR(10)&amp;input!G42</f>
        <v>[플러스메뉴]
520kcal
현미밥/볶음고추장(소:호주산)
그린샐러드
씨리얼</v>
      </c>
    </row>
    <row r="12" ht="157.5" spans="1:7">
      <c r="A12" t="s">
        <v>214</v>
      </c>
      <c r="B12" t="s">
        <v>215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아몬드D/오리엔탈D
[즉석]냄비닭칼국수*부추무침
(닭:국내산)
쌀밥
찹쌀단호박*고구마튀김
도토리묵야채무침
검은콩조림
배추겉절이김치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요거트D/오리엔탈D
진한사골부대찌개*치즈사리
(소:호주산)
흑향미밥
해물떡편완자전
청양풍잡채
브로컬리*컬리플라워&amp;초장
포기김치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흑임자D/오리엔탈D
단호박강황카레라이스
미니유부우동(갈치:수입산)
감자고로케*케찹
과일요거트샐러드
오복채무침
포기김치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유자레몬D/오리엔탈D
담백한멸치떡국
쌀밥
오징어야채초무침
쑥갓생두부무침
견과류고구마맛탕
배추겉절이김치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포도D/오리엔탈D
제육김치두루치기*두부찜
(돼지:국내산)
기장밥
얼갈이된장국
호박맛살야채볶음
검은깨명엽채볶음
알타리김치</v>
      </c>
    </row>
    <row r="13" ht="94.5" spans="1:7">
      <c r="A13" t="s">
        <v>214</v>
      </c>
      <c r="B13" t="s">
        <v>213</v>
      </c>
      <c r="C13" s="8" t="str">
        <f>$B13&amp;CHAR(10)&amp;input!C50&amp;CHAR(10)&amp;input!C51&amp;CHAR(10)&amp;input!C52&amp;CHAR(10)&amp;input!C53&amp;CHAR(10)&amp;input!C54</f>
        <v>[건강도시락]
1001kcal
그린샐러드*흑임자두부
통감자구이/삶은계란
야채스틱/바나나/자몽
두유/현미후리가케주먹밥</v>
      </c>
      <c r="D13" s="8" t="str">
        <f>$B13&amp;CHAR(10)&amp;input!D50&amp;CHAR(10)&amp;input!D51&amp;CHAR(10)&amp;input!D52&amp;CHAR(10)&amp;input!D53&amp;CHAR(10)&amp;input!D54</f>
        <v>[건강도시락]
1005kcal
그린샐러드*옥수수베이컨
고구마찜/삶은계란
야채스틱/바나나/자몽
두유/부시맥브레드</v>
      </c>
      <c r="E13" s="8" t="str">
        <f>$B13&amp;CHAR(10)&amp;input!E50&amp;CHAR(10)&amp;input!E51&amp;CHAR(10)&amp;input!E52&amp;CHAR(10)&amp;input!E53&amp;CHAR(10)&amp;input!E54</f>
        <v>[건강도시락]
1012kcal
그린샐러드*닭가슴살(닭:국내산)
통감자구이/메추리알
야채스틱/바나나/오렌지
두유/쇠고기장조림주먹밥(소:호주산)</v>
      </c>
      <c r="F13" s="8" t="str">
        <f>$B13&amp;CHAR(10)&amp;input!F50&amp;CHAR(10)&amp;input!F51&amp;CHAR(10)&amp;input!F52&amp;CHAR(10)&amp;input!F53&amp;CHAR(10)&amp;input!F54</f>
        <v>[건강도시락]
998kcal
그린샐러드*견과류올린구운야채
단호박구이/삶은계란
야채스틱/바나나/토마토/두유
떡갈비주먹밥(돼지:국내산,닭:국내산)</v>
      </c>
      <c r="G13" s="8" t="str">
        <f>$B13&amp;CHAR(10)&amp;input!G50&amp;CHAR(10)&amp;input!G51&amp;CHAR(10)&amp;input!G52&amp;CHAR(10)&amp;input!G53&amp;CHAR(10)&amp;input!G54</f>
        <v>[건강도시락]
994kcal
그린샐러드*닭가슴살(닭:국내산)
고구마찜/연두부샐러드
야채스틱/바나나/방울토마토
두유/참깨롤빵</v>
      </c>
    </row>
    <row r="14" ht="31.5" spans="1:7">
      <c r="A14" t="s">
        <v>214</v>
      </c>
      <c r="B14" t="s">
        <v>210</v>
      </c>
      <c r="C14" s="8" t="str">
        <f>$B14&amp;CHAR(10)&amp;input!C55</f>
        <v>[플러스메뉴]
516kcal</v>
      </c>
      <c r="D14" s="8" t="str">
        <f>$B14&amp;CHAR(10)&amp;input!D55</f>
        <v>[플러스메뉴]
522kcal</v>
      </c>
      <c r="E14" s="8" t="str">
        <f>$B14&amp;CHAR(10)&amp;input!E55</f>
        <v>[플러스메뉴]
518kcal</v>
      </c>
      <c r="F14" s="8" t="str">
        <f>$B14&amp;CHAR(10)&amp;input!F55</f>
        <v>[플러스메뉴]
516kcal</v>
      </c>
      <c r="G14" s="8" t="str">
        <f>$B14&amp;CHAR(10)&amp;input!G55</f>
        <v>[플러스메뉴]
517kcal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C2" sqref="C2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216</v>
      </c>
      <c r="B1" s="3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2" t="s">
        <v>222</v>
      </c>
      <c r="H1" s="2" t="s">
        <v>223</v>
      </c>
      <c r="I1" s="2" t="s">
        <v>224</v>
      </c>
      <c r="J1" s="2" t="s">
        <v>225</v>
      </c>
      <c r="K1" s="2" t="s">
        <v>226</v>
      </c>
      <c r="L1" s="2" t="s">
        <v>227</v>
      </c>
      <c r="M1" s="2" t="s">
        <v>228</v>
      </c>
      <c r="N1" s="2" t="s">
        <v>229</v>
      </c>
      <c r="O1" s="2" t="s">
        <v>230</v>
      </c>
      <c r="P1" s="2" t="s">
        <v>231</v>
      </c>
      <c r="Q1" s="7" t="s">
        <v>232</v>
      </c>
      <c r="R1" s="2" t="s">
        <v>233</v>
      </c>
      <c r="S1" s="2" t="s">
        <v>234</v>
      </c>
      <c r="T1" s="2" t="s">
        <v>235</v>
      </c>
      <c r="U1" s="2" t="s">
        <v>236</v>
      </c>
      <c r="V1" s="2" t="s">
        <v>237</v>
      </c>
    </row>
    <row r="2" ht="256.5" spans="1:22">
      <c r="A2" s="2" t="s">
        <v>238</v>
      </c>
      <c r="B2" s="3">
        <f>converter_phase1!C2</f>
        <v>42065</v>
      </c>
      <c r="C2" s="4">
        <f>IF(A2="점심메뉴",TIME(11,30,0),IF(A2="저녁메뉴",TIME(17,30,0),TIME(7,30,0)))</f>
        <v>0.3125</v>
      </c>
      <c r="D2" s="3">
        <f>B2</f>
        <v>42065</v>
      </c>
      <c r="E2" s="4">
        <f>C2+TIME(1,30,0)</f>
        <v>0.375</v>
      </c>
      <c r="F2" s="2" t="b">
        <v>0</v>
      </c>
      <c r="G2" s="2" t="b">
        <v>0</v>
      </c>
      <c r="H2" s="3">
        <f>B2</f>
        <v>42065</v>
      </c>
      <c r="I2" s="5">
        <f>C2-TIME(0,15,0)</f>
        <v>0.302083333333333</v>
      </c>
      <c r="J2" s="6" t="s">
        <v>239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들깨수제비국
삼곡밥
진미채양배추무침
포기김치
762kcal
[즉석]
즉석해장라면/삼곡밥/김치
[일품]
곡물식빵*부시맥브레드/딸기잼*버터
그린샐러드*키위D
우유
스크램블에그
고구마샐러드
[플러스메뉴]
누룽지/김구이</v>
      </c>
      <c r="R2" s="2" t="b">
        <v>0</v>
      </c>
      <c r="S2" s="2">
        <v>2</v>
      </c>
      <c r="T2" s="2" t="s">
        <v>240</v>
      </c>
      <c r="U2" s="2" t="s">
        <v>241</v>
      </c>
      <c r="V2" s="2"/>
    </row>
    <row r="3" ht="409.5" spans="1:22">
      <c r="A3" s="2" t="s">
        <v>242</v>
      </c>
      <c r="B3" s="3">
        <f>B2</f>
        <v>42065</v>
      </c>
      <c r="C3" s="4">
        <f t="shared" ref="C3:C4" si="0">IF(A3="점심메뉴",TIME(11,30,0),IF(A3="저녁메뉴",TIME(17,30,0),TIME(7,30,0)))</f>
        <v>0.479166666666667</v>
      </c>
      <c r="D3" s="3">
        <f>B3</f>
        <v>42065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42065</v>
      </c>
      <c r="I3" s="5">
        <f t="shared" ref="I3:I4" si="3">C3-TIME(0,15,0)</f>
        <v>0.46875</v>
      </c>
      <c r="J3" s="6" t="s">
        <v>239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뚝배기불고기*당면사리
(소:호주산)
쌀밥
두부김치국
삼색밀전병*겨자소스
깐마늘마늘쫑무침
포기김치/석박지
990kcal
[일품]
스팸마요덮밥
맑은우동국물
국물떡볶이*삶은계란
(갈치:수입산)
오복채무침
포기김치/석박지
1011kcal
[네이쳐데이]
[봄나물로 입맛돋우기]
현미녹두밥
냉이순두부맑은국
불고기참나물냉채(소:호주산)
연근조림/깐마늘마늘쫑무침
포기김치/석박지
[건강도시락]
836kcal
그린샐러드*닭가슴살(닭:국내산)
고구마찜/메추리알
야채스틱/바나나/토마토
두유/참깨롤빵
[플러스메뉴]
515kcal
현미밥/볶음고추장(소:호주산)
그린샐러드
씨리얼</v>
      </c>
      <c r="R3" s="2" t="b">
        <v>0</v>
      </c>
      <c r="S3" s="2">
        <v>2</v>
      </c>
      <c r="T3" s="2" t="s">
        <v>240</v>
      </c>
      <c r="U3" s="2" t="s">
        <v>241</v>
      </c>
      <c r="V3" s="2"/>
    </row>
    <row r="4" ht="270" spans="1:22">
      <c r="A4" s="2" t="s">
        <v>243</v>
      </c>
      <c r="B4" s="3">
        <f>B2</f>
        <v>42065</v>
      </c>
      <c r="C4" s="4">
        <f>IF(A4="점심메뉴",TIME(11,30,0),IF(A4="저녁메뉴",TIME(17,30,0),TIME(7,30,0)))</f>
        <v>0.729166666666667</v>
      </c>
      <c r="D4" s="3">
        <f>B4</f>
        <v>42065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42065</v>
      </c>
      <c r="I4" s="5">
        <f>C4-TIME(0,15,0)</f>
        <v>0.71875</v>
      </c>
      <c r="J4" s="6" t="s">
        <v>239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아몬드D/오리엔탈D
[즉석]냄비닭칼국수*부추무침
(닭:국내산)
쌀밥
찹쌀단호박*고구마튀김
도토리묵야채무침
검은콩조림
배추겉절이김치
[건강도시락]
1001kcal
그린샐러드*흑임자두부
통감자구이/삶은계란
야채스틱/바나나/자몽
두유/현미후리가케주먹밥
[플러스메뉴]
516kcal</v>
      </c>
      <c r="R4" s="2" t="b">
        <v>0</v>
      </c>
      <c r="S4" s="2">
        <v>2</v>
      </c>
      <c r="T4" s="2" t="s">
        <v>240</v>
      </c>
      <c r="U4" s="2" t="s">
        <v>241</v>
      </c>
      <c r="V4" s="2"/>
    </row>
    <row r="5" ht="256.5" spans="1:22">
      <c r="A5" s="2" t="s">
        <v>238</v>
      </c>
      <c r="B5" s="3">
        <f>B2+1</f>
        <v>42066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42066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42066</v>
      </c>
      <c r="I5" s="5">
        <f t="shared" ref="I5:I7" si="8">C5-TIME(0,15,0)</f>
        <v>0.302083333333333</v>
      </c>
      <c r="J5" s="6" t="s">
        <v>239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무채어묵국(갈치:수입산)
삼곡밥
깻잎양념무침
포기김치
749kcal
[즉석]
즉석해장라면/삼곡밥/김치
[일품]
토스트식빵*미니와플/딸기잼*버터
그린샐러드*키위D
우유
계란후라이
씨리얼
[플러스메뉴]
누룽지/계란후라이</v>
      </c>
      <c r="R5" s="2" t="b">
        <v>0</v>
      </c>
      <c r="S5" s="2">
        <v>2</v>
      </c>
      <c r="T5" s="2" t="s">
        <v>240</v>
      </c>
      <c r="U5" s="2" t="s">
        <v>241</v>
      </c>
      <c r="V5" s="2"/>
    </row>
    <row r="6" ht="409.5" spans="1:22">
      <c r="A6" s="2" t="s">
        <v>242</v>
      </c>
      <c r="B6" s="3">
        <f t="shared" ref="B6:B16" si="9">B3+1</f>
        <v>42066</v>
      </c>
      <c r="C6" s="4">
        <f>IF(A6="점심메뉴",TIME(11,30,0),IF(A6="저녁메뉴",TIME(17,30,0),TIME(7,30,0)))</f>
        <v>0.479166666666667</v>
      </c>
      <c r="D6" s="3">
        <f>B6</f>
        <v>42066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42066</v>
      </c>
      <c r="I6" s="5">
        <f>C6-TIME(0,15,0)</f>
        <v>0.46875</v>
      </c>
      <c r="J6" s="6" t="s">
        <v>239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철판고추장삼겹살구이*파무침
(돼지:칠레산)
쌀밥
조랑떡미역국
두부계란지짐*양념장
봄동달래유자무침
포기김치/석박지
999kcal
[일품]
[아웃백]투움바파스타
스프라이트/야채볶음밥
하와이안치즈피자
생오이피클*할라페뇨
포기김치/석박지
1028kcal
[건강도시락]
그린샐러드*토마토카프레제
통감자구이/삶은계란
야채스틱/바나나/오렌지
두유/흑미멸치주먹밥
[플러스메뉴]
519kcal
현미밥/볶음고추장(소:호주산)
그린샐러드
견과류</v>
      </c>
      <c r="R6" s="2" t="b">
        <v>0</v>
      </c>
      <c r="S6" s="2">
        <v>2</v>
      </c>
      <c r="T6" s="2" t="s">
        <v>240</v>
      </c>
      <c r="U6" s="2" t="s">
        <v>241</v>
      </c>
      <c r="V6" s="2"/>
    </row>
    <row r="7" ht="256.5" spans="1:22">
      <c r="A7" s="2" t="s">
        <v>243</v>
      </c>
      <c r="B7" s="3">
        <f>B4+1</f>
        <v>42066</v>
      </c>
      <c r="C7" s="4">
        <f>IF(A7="점심메뉴",TIME(11,30,0),IF(A7="저녁메뉴",TIME(17,30,0),TIME(7,30,0)))</f>
        <v>0.729166666666667</v>
      </c>
      <c r="D7" s="3">
        <f>B7</f>
        <v>42066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42066</v>
      </c>
      <c r="I7" s="5">
        <f>C7-TIME(0,15,0)</f>
        <v>0.71875</v>
      </c>
      <c r="J7" s="6" t="s">
        <v>239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요거트D/오리엔탈D
진한사골부대찌개*치즈사리
(소:호주산)
흑향미밥
해물떡편완자전
청양풍잡채
브로컬리*컬리플라워&amp;초장
포기김치
[건강도시락]
1005kcal
그린샐러드*옥수수베이컨
고구마찜/삶은계란
야채스틱/바나나/자몽
두유/부시맥브레드
[플러스메뉴]
522kcal</v>
      </c>
      <c r="R7" s="2" t="b">
        <v>0</v>
      </c>
      <c r="S7" s="2">
        <v>2</v>
      </c>
      <c r="T7" s="2" t="s">
        <v>240</v>
      </c>
      <c r="U7" s="2" t="s">
        <v>241</v>
      </c>
      <c r="V7" s="2"/>
    </row>
    <row r="8" ht="270" spans="1:22">
      <c r="A8" s="2" t="s">
        <v>238</v>
      </c>
      <c r="B8" s="3">
        <f>B5+1</f>
        <v>42067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42067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42067</v>
      </c>
      <c r="I8" s="5">
        <f t="shared" ref="I8:I16" si="14">C8-TIME(0,15,0)</f>
        <v>0.302083333333333</v>
      </c>
      <c r="J8" s="6" t="s">
        <v>239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호박고추장찌개
삼곡밥
메추리알어묵조림(갈치:수입산)
포기김치
750kcal
[즉석]
즉석해장라면/삼곡밥/김치
[일품]
곡물식빵*모닝빵/딸기잼*버터
그린샐러드*키위D
우유
스크램블에그
줄무늬감자튀김
[플러스메뉴]
누룽지/김구이</v>
      </c>
      <c r="R8" s="2" t="b">
        <v>0</v>
      </c>
      <c r="S8" s="2">
        <v>2</v>
      </c>
      <c r="T8" s="2" t="s">
        <v>240</v>
      </c>
      <c r="U8" s="2" t="s">
        <v>241</v>
      </c>
      <c r="V8" s="2"/>
    </row>
    <row r="9" ht="409.5" spans="1:22">
      <c r="A9" s="2" t="s">
        <v>242</v>
      </c>
      <c r="B9" s="3">
        <f>B6+1</f>
        <v>42067</v>
      </c>
      <c r="C9" s="4">
        <f>IF(A9="점심메뉴",TIME(11,30,0),IF(A9="저녁메뉴",TIME(17,30,0),TIME(7,30,0)))</f>
        <v>0.479166666666667</v>
      </c>
      <c r="D9" s="3">
        <f>B9</f>
        <v>42067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42067</v>
      </c>
      <c r="I9" s="5">
        <f>C9-TIME(0,15,0)</f>
        <v>0.46875</v>
      </c>
      <c r="J9" s="6" t="s">
        <v>239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숯불제육간장불고기
(돼지:국내산)
보리밥
콩비지김치찌개(돼지:스페인산)
감자채당근볶음
통깨건파래볶음
포기김치/석박지
986kcal
[일품]
비프할라페뇨볶음밥*칠리치즈S
(소:호주산)
팽이버섯된장국
치킨또띠아*사워크림&amp;구아카몰
(닭:미국산,국내산)
야채피클
포기김치/석박지
1021kcal
[네이쳐데이]
[네이처데이]
취나물밥*토마토들깨양념장
삼색수제비국
가지두부굴소스볶음
매실청오이지무침/파래김구이
포기김치/석박지
[건강도시락]
840kcal
그린샐러드*참치키드빈
단호박구이/메추리알
야채스틱/바나나/토마토
두유/모닝빵
[플러스메뉴]
523kcal
현미밥/볶음고추장(소:호주산)
그린샐러드
스위트콘,빈스</v>
      </c>
      <c r="R9" s="2" t="b">
        <v>0</v>
      </c>
      <c r="S9" s="2">
        <v>2</v>
      </c>
      <c r="T9" s="2" t="s">
        <v>240</v>
      </c>
      <c r="U9" s="2" t="s">
        <v>241</v>
      </c>
      <c r="V9" s="2"/>
    </row>
    <row r="10" ht="270" spans="1:22">
      <c r="A10" s="2" t="s">
        <v>243</v>
      </c>
      <c r="B10" s="3">
        <f>B7+1</f>
        <v>42067</v>
      </c>
      <c r="C10" s="4">
        <f>IF(A10="점심메뉴",TIME(11,30,0),IF(A10="저녁메뉴",TIME(17,30,0),TIME(7,30,0)))</f>
        <v>0.729166666666667</v>
      </c>
      <c r="D10" s="3">
        <f>B10</f>
        <v>42067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42067</v>
      </c>
      <c r="I10" s="5">
        <f>C10-TIME(0,15,0)</f>
        <v>0.71875</v>
      </c>
      <c r="J10" s="6" t="s">
        <v>239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흑임자D/오리엔탈D
단호박강황카레라이스
미니유부우동(갈치:수입산)
감자고로케*케찹
과일요거트샐러드
오복채무침
포기김치
[건강도시락]
1012kcal
그린샐러드*닭가슴살(닭:국내산)
통감자구이/메추리알
야채스틱/바나나/오렌지
두유/쇠고기장조림주먹밥(소:호주산)
[플러스메뉴]
518kcal</v>
      </c>
      <c r="R10" s="2" t="b">
        <v>0</v>
      </c>
      <c r="S10" s="2">
        <v>2</v>
      </c>
      <c r="T10" s="2" t="s">
        <v>240</v>
      </c>
      <c r="U10" s="2" t="s">
        <v>241</v>
      </c>
      <c r="V10" s="2"/>
    </row>
    <row r="11" ht="270" spans="1:22">
      <c r="A11" s="2" t="s">
        <v>238</v>
      </c>
      <c r="B11" s="3">
        <f>B8+1</f>
        <v>42068</v>
      </c>
      <c r="C11" s="4">
        <f>IF(A11="점심메뉴",TIME(11,30,0),IF(A11="저녁메뉴",TIME(17,30,0),TIME(7,30,0)))</f>
        <v>0.3125</v>
      </c>
      <c r="D11" s="3">
        <f>B11</f>
        <v>42068</v>
      </c>
      <c r="E11" s="4">
        <f>C11+TIME(1,30,0)</f>
        <v>0.375</v>
      </c>
      <c r="F11" s="2" t="b">
        <v>0</v>
      </c>
      <c r="G11" s="2" t="b">
        <v>0</v>
      </c>
      <c r="H11" s="3">
        <f>B11</f>
        <v>42068</v>
      </c>
      <c r="I11" s="5">
        <f>C11-TIME(0,15,0)</f>
        <v>0.302083333333333</v>
      </c>
      <c r="J11" s="6" t="s">
        <v>239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사골우거지국(소:호주산,뉴질랜드산)
삼곡밥
멸치풋고추볶음
포기김치
760kcal
[즉석]
즉석해장라면/삼곡밥/김치
[일품]
토스트식빵*참깨롤빵/딸기잼*버터
그린샐러드*키위D
우유
계란후라이
햄구이
[플러스메뉴]
누룽지/계란후라이</v>
      </c>
      <c r="R11" s="2" t="b">
        <v>0</v>
      </c>
      <c r="S11" s="2">
        <v>2</v>
      </c>
      <c r="T11" s="2" t="s">
        <v>240</v>
      </c>
      <c r="U11" s="2" t="s">
        <v>241</v>
      </c>
      <c r="V11" s="2"/>
    </row>
    <row r="12" ht="409.5" spans="1:22">
      <c r="A12" s="2" t="s">
        <v>242</v>
      </c>
      <c r="B12" s="3">
        <f>B9+1</f>
        <v>42068</v>
      </c>
      <c r="C12" s="4">
        <f>IF(A12="점심메뉴",TIME(11,30,0),IF(A12="저녁메뉴",TIME(17,30,0),TIME(7,30,0)))</f>
        <v>0.479166666666667</v>
      </c>
      <c r="D12" s="3">
        <f>B12</f>
        <v>42068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42068</v>
      </c>
      <c r="I12" s="5">
        <f>C12-TIME(0,15,0)</f>
        <v>0.46875</v>
      </c>
      <c r="J12" s="6" t="s">
        <v>239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[새마을식당]7분김치찌개*조미김가루(돼지:스페인산)
수수밥
야채계란말이
궁중떡볶음
치커리사과초무침
포기김치/석박지
993kcal
[일품]
[즉석]중화잡채덮밥
(돼지:스페인산)
미니짬뽕국
튀김만두
단무지부추무침
포기김치/석박지
1013kcal
[네이쳐데이]
[정월대보름]
찰보리오곡밥
쇠고기두부탕국(소:호주산)
조기구이
이색나물/치커리사과초무침
포기김치/석박지
[건강도시락]
851kcal
그린샐러드*올리브계란
고구마찜/연두부샐러드
야채스틱/바나나/방울토마토
두유/현미후리가케주먹밥
[플러스메뉴]
514kcal
현미밥/볶음고추장(소:호주산)
그린샐러드
크루통</v>
      </c>
      <c r="R12" s="2" t="b">
        <v>0</v>
      </c>
      <c r="S12" s="2">
        <v>2</v>
      </c>
      <c r="T12" s="2" t="s">
        <v>240</v>
      </c>
      <c r="U12" s="2" t="s">
        <v>241</v>
      </c>
      <c r="V12" s="2"/>
    </row>
    <row r="13" ht="243" spans="1:22">
      <c r="A13" s="2" t="s">
        <v>243</v>
      </c>
      <c r="B13" s="3">
        <f>B10+1</f>
        <v>42068</v>
      </c>
      <c r="C13" s="4">
        <f>IF(A13="점심메뉴",TIME(11,30,0),IF(A13="저녁메뉴",TIME(17,30,0),TIME(7,30,0)))</f>
        <v>0.729166666666667</v>
      </c>
      <c r="D13" s="3">
        <f>B13</f>
        <v>42068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42068</v>
      </c>
      <c r="I13" s="5">
        <f>C13-TIME(0,15,0)</f>
        <v>0.71875</v>
      </c>
      <c r="J13" s="6" t="s">
        <v>239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유자레몬D/오리엔탈D
담백한멸치떡국
쌀밥
오징어야채초무침
쑥갓생두부무침
견과류고구마맛탕
배추겉절이김치
[건강도시락]
998kcal
그린샐러드*견과류올린구운야채
단호박구이/삶은계란
야채스틱/바나나/토마토/두유
떡갈비주먹밥(돼지:국내산,닭:국내산)
[플러스메뉴]
516kcal</v>
      </c>
      <c r="R13" s="2" t="b">
        <v>0</v>
      </c>
      <c r="S13" s="2">
        <v>2</v>
      </c>
      <c r="T13" s="2" t="s">
        <v>240</v>
      </c>
      <c r="U13" s="2" t="s">
        <v>241</v>
      </c>
      <c r="V13" s="2"/>
    </row>
    <row r="14" ht="270" spans="1:22">
      <c r="A14" s="2" t="s">
        <v>238</v>
      </c>
      <c r="B14" s="3">
        <f>B11+1</f>
        <v>42069</v>
      </c>
      <c r="C14" s="4">
        <f>IF(A14="점심메뉴",TIME(11,30,0),IF(A14="저녁메뉴",TIME(17,30,0),TIME(7,30,0)))</f>
        <v>0.3125</v>
      </c>
      <c r="D14" s="3">
        <f>B14</f>
        <v>42069</v>
      </c>
      <c r="E14" s="4">
        <f>C14+TIME(1,30,0)</f>
        <v>0.375</v>
      </c>
      <c r="F14" s="2" t="b">
        <v>0</v>
      </c>
      <c r="G14" s="2" t="b">
        <v>0</v>
      </c>
      <c r="H14" s="3">
        <f>B14</f>
        <v>42069</v>
      </c>
      <c r="I14" s="5">
        <f>C14-TIME(0,15,0)</f>
        <v>0.302083333333333</v>
      </c>
      <c r="J14" s="6" t="s">
        <v>239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참치두부찌개
삼곡밥
감자전
포기김치
753kcal
[즉석]
즉석해장라면/삼곡밥/김치
[일품]
곡물식빵*핫케익/딸기잼*버터
그린샐러드*키위D
우유
스크램블에그
알감자버터구이
[플러스메뉴]
누룽지/김구이</v>
      </c>
      <c r="R14" s="2" t="b">
        <v>0</v>
      </c>
      <c r="S14" s="2">
        <v>2</v>
      </c>
      <c r="T14" s="2" t="s">
        <v>240</v>
      </c>
      <c r="U14" s="2" t="s">
        <v>241</v>
      </c>
      <c r="V14" s="2"/>
    </row>
    <row r="15" ht="409.5" spans="1:22">
      <c r="A15" s="2" t="s">
        <v>242</v>
      </c>
      <c r="B15" s="3">
        <f>B12+1</f>
        <v>42069</v>
      </c>
      <c r="C15" s="4">
        <f>IF(A15="점심메뉴",TIME(11,30,0),IF(A15="저녁메뉴",TIME(17,30,0),TIME(7,30,0)))</f>
        <v>0.479166666666667</v>
      </c>
      <c r="D15" s="3">
        <f>B15</f>
        <v>42069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42069</v>
      </c>
      <c r="I15" s="5">
        <f>C15-TIME(0,15,0)</f>
        <v>0.46875</v>
      </c>
      <c r="J15" s="6" t="s">
        <v>239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매콤닭볶음탕*치즈사리
(닭:국내산)
흑향미밥
맑은콩나물국
비엔나야채볶음
새콤미역오이초무침
포기김치/석박지
1002kcal
[일품]
가츠동[일식돈까스덮밥]
(돼지:국내산)
맑은우동국물
연두부토마토샐러드
일식치자단무지*초생강
포기김치/석박지
1006kcal
[네이쳐데이]
[저염식데이]
표고버섯영양밥*달래양념장
저염콩나물국
유자소스고등어구이(고등어:국내산)
연근시금치튀김/우엉견과류볶음
포기김치/석박지
[건강도시락]
839kcal
그린샐러드*흑임자두부
통감자구이/삶은계란
야채스틱/바나나/오렌지
두유/부시맥브레드
[플러스메뉴]
520kcal
현미밥/볶음고추장(소:호주산)
그린샐러드
씨리얼</v>
      </c>
      <c r="R15" s="2" t="b">
        <v>0</v>
      </c>
      <c r="S15" s="2">
        <v>2</v>
      </c>
      <c r="T15" s="2" t="s">
        <v>240</v>
      </c>
      <c r="U15" s="2" t="s">
        <v>241</v>
      </c>
      <c r="V15" s="2"/>
    </row>
    <row r="16" ht="256.5" spans="1:22">
      <c r="A16" s="2" t="s">
        <v>243</v>
      </c>
      <c r="B16" s="3">
        <f>B13+1</f>
        <v>42069</v>
      </c>
      <c r="C16" s="4">
        <f>IF(A16="점심메뉴",TIME(11,30,0),IF(A16="저녁메뉴",TIME(17,30,0),TIME(7,30,0)))</f>
        <v>0.729166666666667</v>
      </c>
      <c r="D16" s="3">
        <f>B16</f>
        <v>42069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42069</v>
      </c>
      <c r="I16" s="5">
        <f>C16-TIME(0,15,0)</f>
        <v>0.71875</v>
      </c>
      <c r="J16" s="6" t="s">
        <v>239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포도D/오리엔탈D
제육김치두루치기*두부찜
(돼지:국내산)
기장밥
얼갈이된장국
호박맛살야채볶음
검은깨명엽채볶음
알타리김치
[건강도시락]
994kcal
그린샐러드*닭가슴살(닭:국내산)
고구마찜/연두부샐러드
야채스틱/바나나/방울토마토
두유/참깨롤빵
[플러스메뉴]
517kcal</v>
      </c>
      <c r="R16" s="2" t="b">
        <v>0</v>
      </c>
      <c r="S16" s="2">
        <v>2</v>
      </c>
      <c r="T16" s="2" t="s">
        <v>240</v>
      </c>
      <c r="U16" s="2" t="s">
        <v>241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2015-02-27T19:02:46Z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