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X:\repo\ahnapp\menu\"/>
    </mc:Choice>
  </mc:AlternateContent>
  <bookViews>
    <workbookView xWindow="0" yWindow="0" windowWidth="28800" windowHeight="13440"/>
  </bookViews>
  <sheets>
    <sheet name="input" sheetId="1" r:id="rId1"/>
    <sheet name="converter_phase1" sheetId="2" r:id="rId2"/>
    <sheet name="csv_export" sheetId="3" r:id="rId3"/>
  </sheets>
  <definedNames>
    <definedName name="제목">csv_export!$A$1:$V$16</definedName>
  </definedNames>
  <calcPr calcId="152511"/>
</workbook>
</file>

<file path=xl/calcChain.xml><?xml version="1.0" encoding="utf-8"?>
<calcChain xmlns="http://schemas.openxmlformats.org/spreadsheetml/2006/main">
  <c r="G7" i="2" l="1"/>
  <c r="C2" i="2" l="1"/>
  <c r="B2" i="3"/>
  <c r="E9" i="2"/>
  <c r="G9" i="2"/>
  <c r="F9" i="2"/>
  <c r="D9" i="2"/>
  <c r="C9" i="2"/>
  <c r="C7" i="3"/>
  <c r="I7" i="3"/>
  <c r="C6" i="3"/>
  <c r="I6" i="3"/>
  <c r="C5" i="3"/>
  <c r="I5" i="3"/>
  <c r="C16" i="3"/>
  <c r="I16" i="3"/>
  <c r="C15" i="3"/>
  <c r="I15" i="3"/>
  <c r="C14" i="3"/>
  <c r="I14" i="3"/>
  <c r="C13" i="3"/>
  <c r="I13" i="3"/>
  <c r="C12" i="3"/>
  <c r="I12" i="3"/>
  <c r="C11" i="3"/>
  <c r="I11" i="3"/>
  <c r="C10" i="3"/>
  <c r="I10" i="3"/>
  <c r="C9" i="3"/>
  <c r="I9" i="3"/>
  <c r="C8" i="3"/>
  <c r="I8" i="3"/>
  <c r="C4" i="3"/>
  <c r="I4" i="3"/>
  <c r="C3" i="3"/>
  <c r="I3" i="3"/>
  <c r="C2" i="3"/>
  <c r="I2" i="3"/>
  <c r="B4" i="3"/>
  <c r="B7" i="3"/>
  <c r="H7" i="3"/>
  <c r="H2" i="3"/>
  <c r="B5" i="3"/>
  <c r="H5" i="3"/>
  <c r="B3" i="3"/>
  <c r="B6" i="3"/>
  <c r="H6" i="3"/>
  <c r="D2" i="3"/>
  <c r="D6" i="3"/>
  <c r="E6" i="3"/>
  <c r="E5" i="3"/>
  <c r="E7" i="3"/>
  <c r="E9" i="3"/>
  <c r="E11" i="3"/>
  <c r="E13" i="3"/>
  <c r="E15" i="3"/>
  <c r="E8" i="3"/>
  <c r="E10" i="3"/>
  <c r="E12" i="3"/>
  <c r="E14" i="3"/>
  <c r="E16" i="3"/>
  <c r="E3" i="3"/>
  <c r="E4" i="3"/>
  <c r="E2" i="3"/>
  <c r="G14" i="2"/>
  <c r="G13" i="2"/>
  <c r="G12" i="2"/>
  <c r="G11" i="2"/>
  <c r="G10" i="2"/>
  <c r="G8" i="2"/>
  <c r="G6" i="2"/>
  <c r="G5" i="2"/>
  <c r="G4" i="2"/>
  <c r="G3" i="2"/>
  <c r="F14" i="2"/>
  <c r="F13" i="2"/>
  <c r="F12" i="2"/>
  <c r="F11" i="2"/>
  <c r="F10" i="2"/>
  <c r="F8" i="2"/>
  <c r="F7" i="2"/>
  <c r="F6" i="2"/>
  <c r="F5" i="2"/>
  <c r="F4" i="2"/>
  <c r="F3" i="2"/>
  <c r="E14" i="2"/>
  <c r="E13" i="2"/>
  <c r="E12" i="2"/>
  <c r="E11" i="2"/>
  <c r="E10" i="2"/>
  <c r="E8" i="2"/>
  <c r="E7" i="2"/>
  <c r="E6" i="2"/>
  <c r="E5" i="2"/>
  <c r="E4" i="2"/>
  <c r="E3" i="2"/>
  <c r="D14" i="2"/>
  <c r="D13" i="2"/>
  <c r="D12" i="2"/>
  <c r="D11" i="2"/>
  <c r="D10" i="2"/>
  <c r="D8" i="2"/>
  <c r="D7" i="2"/>
  <c r="D6" i="2"/>
  <c r="D5" i="2"/>
  <c r="D4" i="2"/>
  <c r="D3" i="2"/>
  <c r="C14" i="2"/>
  <c r="C13" i="2"/>
  <c r="C12" i="2"/>
  <c r="C11" i="2"/>
  <c r="C10" i="2"/>
  <c r="C8" i="2"/>
  <c r="C7" i="2"/>
  <c r="C6" i="2"/>
  <c r="C5" i="2"/>
  <c r="C4" i="2"/>
  <c r="C3" i="2"/>
  <c r="H3" i="3"/>
  <c r="B9" i="3"/>
  <c r="H9" i="3"/>
  <c r="Q2" i="3"/>
  <c r="Q3" i="3"/>
  <c r="Q4" i="3"/>
  <c r="Q9" i="3"/>
  <c r="Q10" i="3"/>
  <c r="Q14" i="3"/>
  <c r="Q15" i="3"/>
  <c r="Q16" i="3"/>
  <c r="Q8" i="3"/>
  <c r="B10" i="3"/>
  <c r="D10" i="3"/>
  <c r="Q5" i="3"/>
  <c r="Q6" i="3"/>
  <c r="Q7" i="3"/>
  <c r="Q11" i="3"/>
  <c r="Q12" i="3"/>
  <c r="Q13" i="3"/>
  <c r="D4" i="3"/>
  <c r="D7" i="3"/>
  <c r="H4" i="3"/>
  <c r="B8" i="3"/>
  <c r="D8" i="3"/>
  <c r="D5" i="3"/>
  <c r="D3" i="3"/>
  <c r="B12" i="3"/>
  <c r="H12" i="3"/>
  <c r="D9" i="3"/>
  <c r="H10" i="3"/>
  <c r="B13" i="3"/>
  <c r="H13" i="3"/>
  <c r="H8" i="3"/>
  <c r="B11" i="3"/>
  <c r="H11" i="3"/>
  <c r="D12" i="3"/>
  <c r="B15" i="3"/>
  <c r="B16" i="3"/>
  <c r="H16" i="3"/>
  <c r="B14" i="3"/>
  <c r="H14" i="3"/>
  <c r="D13" i="3"/>
  <c r="D11" i="3"/>
  <c r="D16" i="3"/>
  <c r="H15" i="3"/>
  <c r="D15" i="3"/>
  <c r="D14" i="3"/>
</calcChain>
</file>

<file path=xl/sharedStrings.xml><?xml version="1.0" encoding="utf-8"?>
<sst xmlns="http://schemas.openxmlformats.org/spreadsheetml/2006/main" count="313" uniqueCount="192">
  <si>
    <t>구분</t>
  </si>
  <si>
    <t>한식</t>
  </si>
  <si>
    <t>[한식]</t>
    <phoneticPr fontId="18" type="noConversion"/>
  </si>
  <si>
    <t>[즉석]</t>
    <phoneticPr fontId="18" type="noConversion"/>
  </si>
  <si>
    <t>[일품]</t>
    <phoneticPr fontId="18" type="noConversion"/>
  </si>
  <si>
    <t>[플러스메뉴]</t>
    <phoneticPr fontId="18" type="noConversion"/>
  </si>
  <si>
    <t>아침</t>
    <phoneticPr fontId="18" type="noConversion"/>
  </si>
  <si>
    <t>점심</t>
    <phoneticPr fontId="18" type="noConversion"/>
  </si>
  <si>
    <t>[네이쳐데이]</t>
    <phoneticPr fontId="18" type="noConversion"/>
  </si>
  <si>
    <t>[건강도시락]</t>
    <phoneticPr fontId="18" type="noConversion"/>
  </si>
  <si>
    <t>저녁</t>
    <phoneticPr fontId="18" type="noConversion"/>
  </si>
  <si>
    <t>[한식or일품]</t>
    <phoneticPr fontId="18" type="noConversion"/>
  </si>
  <si>
    <t>제목</t>
  </si>
  <si>
    <t>시작 날짜</t>
  </si>
  <si>
    <t>시작 시간</t>
  </si>
  <si>
    <t>끝 날짜</t>
  </si>
  <si>
    <t>끝 시간</t>
  </si>
  <si>
    <t>하루 종일</t>
  </si>
  <si>
    <t>미리 알림 설정/해제</t>
  </si>
  <si>
    <t>미리 알림 날짜</t>
  </si>
  <si>
    <t>미리 알림 시간</t>
  </si>
  <si>
    <t>모임 이끌이</t>
  </si>
  <si>
    <t>필수 참석자</t>
  </si>
  <si>
    <t>선택 참석자</t>
  </si>
  <si>
    <t>모임 리소스</t>
  </si>
  <si>
    <t>거리</t>
  </si>
  <si>
    <t>범주 항목</t>
  </si>
  <si>
    <t>비용 정보</t>
  </si>
  <si>
    <t>설명</t>
  </si>
  <si>
    <t>숨김</t>
  </si>
  <si>
    <t>시간 상태 보기</t>
  </si>
  <si>
    <t>우선 순위</t>
  </si>
  <si>
    <t>우편물 종류</t>
  </si>
  <si>
    <t>장소</t>
  </si>
  <si>
    <t>아침메뉴</t>
    <phoneticPr fontId="19" type="noConversion"/>
  </si>
  <si>
    <t>중간</t>
    <phoneticPr fontId="19" type="noConversion"/>
  </si>
  <si>
    <t>보통</t>
    <phoneticPr fontId="19" type="noConversion"/>
  </si>
  <si>
    <t>중간</t>
    <phoneticPr fontId="19" type="noConversion"/>
  </si>
  <si>
    <t>보통</t>
    <phoneticPr fontId="19" type="noConversion"/>
  </si>
  <si>
    <t>점심메뉴</t>
    <phoneticPr fontId="19" type="noConversion"/>
  </si>
  <si>
    <t>중간</t>
    <phoneticPr fontId="19" type="noConversion"/>
  </si>
  <si>
    <t>보통</t>
    <phoneticPr fontId="19" type="noConversion"/>
  </si>
  <si>
    <t>저녁메뉴</t>
    <phoneticPr fontId="19" type="noConversion"/>
  </si>
  <si>
    <t>conv.date</t>
    <phoneticPr fontId="18" type="noConversion"/>
  </si>
  <si>
    <t>Nine2Six</t>
  </si>
  <si>
    <r>
      <rPr>
        <b/>
        <sz val="22"/>
        <rFont val="맑은 고딕"/>
        <family val="3"/>
        <charset val="129"/>
      </rPr>
      <t xml:space="preserve">2014' 안랩분당점
</t>
    </r>
    <r>
      <rPr>
        <b/>
        <sz val="14"/>
        <rFont val="맑은 고딕"/>
        <family val="3"/>
        <charset val="129"/>
      </rPr>
      <t xml:space="preserve">
</t>
    </r>
    <r>
      <rPr>
        <b/>
        <sz val="15"/>
        <rFont val="맑은 고딕"/>
        <family val="3"/>
        <charset val="129"/>
      </rPr>
      <t>지점장 : 문민경 / 조리실장 : 박노훈 / 영양사 : 정민경</t>
    </r>
  </si>
  <si>
    <t>8월 12일 (화)</t>
  </si>
  <si>
    <t>8월 13일 (수)</t>
  </si>
  <si>
    <t>8월 14일 (목)</t>
  </si>
  <si>
    <t>8월 15일 (금)</t>
  </si>
  <si>
    <t>아침
 07:30
~08:30</t>
  </si>
  <si>
    <t>속풀이해장국(소:호주산)</t>
  </si>
  <si>
    <t>건새우시금치국</t>
  </si>
  <si>
    <t>경상도식쇠고기무국(소:호주산)</t>
  </si>
  <si>
    <t>북어채감자국</t>
  </si>
  <si>
    <t>삼곡밥</t>
  </si>
  <si>
    <t>두부계란지짐*양념장</t>
  </si>
  <si>
    <t>볼어묵야채볶음(갈치:수입산)</t>
  </si>
  <si>
    <t>청경채나물</t>
  </si>
  <si>
    <t>호박새우젓볶음</t>
  </si>
  <si>
    <t>포기김치</t>
  </si>
  <si>
    <t>즉석</t>
  </si>
  <si>
    <t>즉석해장라면/삼곡밥/김치</t>
  </si>
  <si>
    <t>일품</t>
  </si>
  <si>
    <t>곡물식빵*토스트식빵/딸기잼*버터</t>
  </si>
  <si>
    <t>곡물식빵*미니크로와상/딸기잼*버터</t>
  </si>
  <si>
    <t>토스트식빵*미니참깨롤빵/딸기잼*버터</t>
  </si>
  <si>
    <t>토스트식빵*부시맥브레드/딸기잼*버터</t>
  </si>
  <si>
    <t>그린샐러드*키위D</t>
  </si>
  <si>
    <t>우유</t>
  </si>
  <si>
    <t>스크램블에그</t>
  </si>
  <si>
    <t>계란후라이</t>
  </si>
  <si>
    <t>후르트링</t>
  </si>
  <si>
    <t>양념감자튀김</t>
  </si>
  <si>
    <t>햄구이</t>
  </si>
  <si>
    <t>감자볼튀김</t>
  </si>
  <si>
    <t>플러스메뉴</t>
  </si>
  <si>
    <t>누룽지/계란후라이</t>
  </si>
  <si>
    <t>누룽지/김구이</t>
  </si>
  <si>
    <t>점심
11:30
~13:00</t>
  </si>
  <si>
    <t>흑마늘삼겹보쌈*두부찜*절임배추SET
(돼지:미국산)</t>
  </si>
  <si>
    <t>쇠고기만두버섯전골
(소:호주산)</t>
  </si>
  <si>
    <t>뚝배기심슨탕*라면사리
(소:호주산)</t>
  </si>
  <si>
    <t>봉추찜닭*모짜렐라치즈사리
(닭:국내산)</t>
  </si>
  <si>
    <t>수수밥</t>
  </si>
  <si>
    <t>흑향미밥</t>
  </si>
  <si>
    <t>쌀밥/버터밥</t>
  </si>
  <si>
    <t>기장밥</t>
  </si>
  <si>
    <t>들깨미역국</t>
  </si>
  <si>
    <t>야채계란말이</t>
  </si>
  <si>
    <t>고기완자전(돼지:국내산)</t>
  </si>
  <si>
    <t>얼갈이된장국</t>
  </si>
  <si>
    <t>감자풋고추조림</t>
  </si>
  <si>
    <t>참나물들깨겉절이</t>
  </si>
  <si>
    <t>콩나물무침</t>
  </si>
  <si>
    <t>맛살야채볶음</t>
  </si>
  <si>
    <t>치커리파인소스무침</t>
  </si>
  <si>
    <t>쥐어채무침(갈치:수입산)</t>
  </si>
  <si>
    <t>연근땅콩조림</t>
  </si>
  <si>
    <t>쑥갓두부무침</t>
  </si>
  <si>
    <t>포기김치/석박지</t>
  </si>
  <si>
    <t>순살등심돈까스*데미s
(돼지:국내산)</t>
  </si>
  <si>
    <t>팟타이[베트남식볶음쌀국수]</t>
  </si>
  <si>
    <t>치킨마요덮밥
(닭:수입산,국내산)</t>
  </si>
  <si>
    <t>옛날짜장면
(돼지:국내산)</t>
  </si>
  <si>
    <t>검정깨밥/당근크림스프</t>
  </si>
  <si>
    <t>미니카오팟꿍[새우볶음밥]/쌀국수육수</t>
  </si>
  <si>
    <t>팽이버섯된장국</t>
  </si>
  <si>
    <t>야채볶음밥/계란파국</t>
  </si>
  <si>
    <t>카라멜생크림와플/줄무늬감자튀김</t>
  </si>
  <si>
    <t>모듬춘권튀김</t>
  </si>
  <si>
    <t>고구마퀘사디아*사워크림,구아카몰</t>
  </si>
  <si>
    <t>칠리깐쇼새우</t>
  </si>
  <si>
    <t>적채무비트피클</t>
  </si>
  <si>
    <t>짜샤이무침</t>
  </si>
  <si>
    <t>오복채무침</t>
  </si>
  <si>
    <t>단무지&amp;양파*춘장</t>
  </si>
  <si>
    <t>네이쳐데이</t>
  </si>
  <si>
    <t>두부곤약비빔국수</t>
  </si>
  <si>
    <t>호박두부스테이크*양송이데미S</t>
  </si>
  <si>
    <t>연근흑임자샐러드/흑미찐빵</t>
  </si>
  <si>
    <t>건강도시락</t>
  </si>
  <si>
    <t>그린샐러드*올리브계란</t>
  </si>
  <si>
    <t>그린샐러드*닭가슴살(닭:국내산)</t>
  </si>
  <si>
    <t>그린샐러드*흑임자두부</t>
  </si>
  <si>
    <t>통감자구이/브로커리꽃맛살</t>
  </si>
  <si>
    <t>단호박구이/삶은계란</t>
  </si>
  <si>
    <t>고구마찜/메추리알</t>
  </si>
  <si>
    <t>통감자구이/삶은계란</t>
  </si>
  <si>
    <t>야채스틱/바나나/레드글로브</t>
  </si>
  <si>
    <t>야채스틱/바나나/오렌지</t>
  </si>
  <si>
    <t>야채스틱/바나나/방울토마토</t>
  </si>
  <si>
    <t>두유/떡갈비주먹밥(돼지:국내산)</t>
  </si>
  <si>
    <t>두유/모닝빵</t>
  </si>
  <si>
    <t>두유/흑미멸치땡초주먹밥</t>
  </si>
  <si>
    <t>두유/부시맥브레드</t>
  </si>
  <si>
    <t>현미밥/볶음고추장(소:호주산)</t>
  </si>
  <si>
    <t>그린샐러드</t>
  </si>
  <si>
    <t>견과류</t>
  </si>
  <si>
    <t>스위트콘,빈스</t>
  </si>
  <si>
    <t>크루통</t>
  </si>
  <si>
    <t>씨리얼</t>
  </si>
  <si>
    <t>유자레몬D/오리엔탈D</t>
  </si>
  <si>
    <t>파인애플D/오리엔탈D</t>
  </si>
  <si>
    <t>흑임자D/오리엔탈D</t>
  </si>
  <si>
    <t>땅콩버터D/오리엔탈D</t>
  </si>
  <si>
    <t>저녁
 17:30
~19:00</t>
  </si>
  <si>
    <t>한식
or
일품</t>
  </si>
  <si>
    <t>설렁탕*소면사리
(소:호주산)</t>
  </si>
  <si>
    <t>아삭한 숙주올린 제육불고기
(돼지:국내산)</t>
  </si>
  <si>
    <t>왕새우튀김오므라이스</t>
  </si>
  <si>
    <t>얼큰한육개장칼국수
(소:호주산,국내산(육우))</t>
  </si>
  <si>
    <t>쌀밥</t>
  </si>
  <si>
    <t>잡곡밥</t>
  </si>
  <si>
    <t>맑은우동국물</t>
  </si>
  <si>
    <t>섭산적구이(돼지:국내산)*부추무침</t>
  </si>
  <si>
    <t>두부김치국</t>
  </si>
  <si>
    <t>야채고로케*케찹</t>
  </si>
  <si>
    <t>만두찜*초간장</t>
  </si>
  <si>
    <t>오이도라지무침</t>
  </si>
  <si>
    <t>비엔나브로커리볶음</t>
  </si>
  <si>
    <t>미니샐러드파스타</t>
  </si>
  <si>
    <t>어묵야채볶음(갈치:수입산)</t>
  </si>
  <si>
    <t>검은콩조림</t>
  </si>
  <si>
    <t>깐마늘마늘쫑무침</t>
  </si>
  <si>
    <t>생오이피클*할라페뇨</t>
  </si>
  <si>
    <t>무말랭이깻잎무침</t>
  </si>
  <si>
    <t>알타리김치</t>
  </si>
  <si>
    <t>배추겉절이김치</t>
  </si>
  <si>
    <t>그린샐러드*견과류올린구운야채</t>
  </si>
  <si>
    <t>그린샐러드*올리브참치</t>
  </si>
  <si>
    <t>그린샐러드*토마토카프레제</t>
  </si>
  <si>
    <t>통감자구이/새싹연두부</t>
  </si>
  <si>
    <t>야채스틱/바나나/토마토</t>
  </si>
  <si>
    <t>야채스틱/바나나/새싹연두부</t>
  </si>
  <si>
    <t>두유/참깨롤빵</t>
  </si>
  <si>
    <t>두유/장조림주먹밥(소:호주산)</t>
  </si>
  <si>
    <t>그린샐러드*견과류*오리엔탈D</t>
  </si>
  <si>
    <t>그린샐러드*씨리얼*오리엔탈D</t>
  </si>
  <si>
    <t>* 식품수급 상황에 따라 메뉴 및 원산지가 변경될 수 있으니 양해바랍니다.
* 쌀 : 국내산, 배추김치(배추:국내산, 고춧가루:중국산)을 사용합니다. (식당사무실 : ☎ 070-7500-6851 )</t>
  </si>
  <si>
    <t>8월 11일 (월)</t>
    <phoneticPr fontId="18" type="noConversion"/>
  </si>
  <si>
    <t>광복절(光復節)은 1945년 8월 15일, 제2차 세계 대전에서 일본이 연합군에 패하여 항복하게 되어 한반도가 일제의 일제 강점기에서 해방된 날을 기념하는 날이다.</t>
    <phoneticPr fontId="18" type="noConversion"/>
  </si>
  <si>
    <t xml:space="preserve"> 광복은 문자 그대로는 “빛을 되찾음”을 의미하고 국권을 되찾았다는 뜻으로 쓰인다. 특히 대한민국에서는 1948년 8월 15일의 대한민국의 건국을 기념하는 날이기도 하다.</t>
  </si>
  <si>
    <t xml:space="preserve">서울 필동에 위치한 한국의 집에서 </t>
    <phoneticPr fontId="18" type="noConversion"/>
  </si>
  <si>
    <t>1945년 8월 15일, 아침에 여운형이 총독부로부터 치안권과 행정권을 이양받았다.</t>
    <phoneticPr fontId="18" type="noConversion"/>
  </si>
  <si>
    <t>from 위키피디아</t>
    <phoneticPr fontId="18" type="noConversion"/>
  </si>
  <si>
    <t>http://ko.wikipedia.org/wiki/광복절</t>
    <phoneticPr fontId="18" type="noConversion"/>
  </si>
  <si>
    <t>광복절인 오늘은</t>
    <phoneticPr fontId="18" type="noConversion"/>
  </si>
  <si>
    <t>충청남도 천안시 동남구 목천읍 삼방로 95(남화리 230)에 있는 독립기념관(獨立紀念館)을 방문해 보시는것은 어떠신가요?</t>
    <phoneticPr fontId="18" type="noConversion"/>
  </si>
  <si>
    <t>1982년 일본의 역사교과서 왜곡에 대응하며, 국민모금을 통하여 1987년 개관했다. 2012년 기준 83명의 임직원이 근무하고 있다.</t>
    <phoneticPr fontId="18" type="noConversion"/>
  </si>
  <si>
    <t>http://ko.wikipedia.org/wiki/독립기념관_(대한민국)</t>
    <phoneticPr fontId="18" type="noConversion"/>
  </si>
  <si>
    <t>국기게양하세요~</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</si>
</sst>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 #,##0_-;_-* &quot;-&quot;_-;_-@_-"/>
    <numFmt numFmtId="176" formatCode="mm&quot;월&quot;\ dd&quot;일&quot;"/>
    <numFmt numFmtId="177" formatCode="0_ "/>
    <numFmt numFmtId="178" formatCode="#\ &quot;Kcal&quot;"/>
    <numFmt numFmtId="180" formatCode="_-* #,##0_-;\-* #,##0_-;_-* &quot;-&quot;_-;_-@_-"/>
  </numFmts>
  <fonts count="37">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8"/>
      <name val="맑은 고딕"/>
      <family val="3"/>
      <charset val="129"/>
      <scheme val="minor"/>
    </font>
    <font>
      <sz val="10"/>
      <color theme="1"/>
      <name val="맑은 고딕"/>
      <family val="2"/>
      <charset val="129"/>
      <scheme val="minor"/>
    </font>
    <font>
      <sz val="10"/>
      <color theme="1"/>
      <name val="맑은 고딕"/>
      <family val="3"/>
      <charset val="129"/>
      <scheme val="minor"/>
    </font>
    <font>
      <b/>
      <sz val="24"/>
      <color indexed="19"/>
      <name val="맑은 고딕"/>
      <family val="3"/>
      <charset val="129"/>
    </font>
    <font>
      <b/>
      <sz val="14"/>
      <name val="맑은 고딕"/>
      <family val="3"/>
      <charset val="129"/>
    </font>
    <font>
      <b/>
      <sz val="22"/>
      <name val="맑은 고딕"/>
      <family val="3"/>
      <charset val="129"/>
    </font>
    <font>
      <b/>
      <sz val="15"/>
      <name val="맑은 고딕"/>
      <family val="3"/>
      <charset val="129"/>
    </font>
    <font>
      <b/>
      <sz val="16"/>
      <name val="맑은 고딕"/>
      <family val="3"/>
      <charset val="129"/>
    </font>
    <font>
      <sz val="11"/>
      <name val="돋움"/>
      <family val="3"/>
      <charset val="129"/>
    </font>
    <font>
      <b/>
      <sz val="16"/>
      <name val="맑은 고딕"/>
      <family val="3"/>
      <charset val="129"/>
      <scheme val="major"/>
    </font>
    <font>
      <sz val="11"/>
      <color theme="1"/>
      <name val="맑은 고딕"/>
      <family val="3"/>
      <charset val="129"/>
      <scheme val="minor"/>
    </font>
    <font>
      <sz val="11"/>
      <color indexed="8"/>
      <name val="맑은 고딕"/>
      <family val="3"/>
      <charset val="129"/>
    </font>
    <font>
      <b/>
      <sz val="15"/>
      <color indexed="9"/>
      <name val="맑은 고딕"/>
      <family val="3"/>
      <charset val="129"/>
    </font>
    <font>
      <b/>
      <sz val="18"/>
      <name val="맑은 고딕"/>
      <family val="3"/>
      <charset val="129"/>
    </font>
    <font>
      <b/>
      <sz val="18"/>
      <color indexed="8"/>
      <name val="맑은 고딕"/>
      <family val="3"/>
      <charset val="129"/>
      <scheme val="major"/>
    </font>
    <font>
      <u/>
      <sz val="11"/>
      <color theme="10"/>
      <name val="맑은 고딕"/>
      <family val="2"/>
      <charset val="129"/>
      <scheme val="minor"/>
    </font>
    <font>
      <u/>
      <sz val="11"/>
      <color theme="11"/>
      <name val="맑은 고딕"/>
      <family val="2"/>
      <charset val="129"/>
      <scheme val="minor"/>
    </font>
    <font>
      <sz val="10"/>
      <color theme="1"/>
      <name val="MDAlong"/>
      <family val="2"/>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2" tint="-9.9978637043366805E-2"/>
        <bgColor indexed="19"/>
      </patternFill>
    </fill>
    <fill>
      <patternFill patternType="solid">
        <fgColor theme="6" tint="0.79998168889431442"/>
        <bgColor indexed="43"/>
      </patternFill>
    </fill>
    <fill>
      <patternFill patternType="solid">
        <fgColor indexed="43"/>
        <bgColor indexed="9"/>
      </patternFill>
    </fill>
    <fill>
      <patternFill patternType="solid">
        <fgColor theme="6" tint="0.59999389629810485"/>
        <bgColor indexed="9"/>
      </patternFill>
    </fill>
    <fill>
      <patternFill patternType="solid">
        <fgColor theme="6" tint="0.59999389629810485"/>
        <bgColor indexed="64"/>
      </patternFill>
    </fill>
    <fill>
      <patternFill patternType="solid">
        <fgColor theme="6" tint="0.39997558519241921"/>
        <bgColor indexed="9"/>
      </patternFill>
    </fill>
    <fill>
      <patternFill patternType="solid">
        <fgColor rgb="FF3F8D41"/>
        <bgColor indexed="19"/>
      </patternFill>
    </fill>
    <fill>
      <patternFill patternType="solid">
        <fgColor rgb="FF3F8D41"/>
        <bgColor indexed="64"/>
      </patternFill>
    </fill>
    <fill>
      <patternFill patternType="solid">
        <fgColor indexed="43"/>
        <bgColor indexed="43"/>
      </patternFill>
    </fill>
    <fill>
      <patternFill patternType="solid">
        <fgColor theme="6" tint="0.39997558519241921"/>
        <bgColor indexed="19"/>
      </patternFill>
    </fill>
    <fill>
      <patternFill patternType="solid">
        <fgColor rgb="FFA8EEA4"/>
        <bgColor indexed="9"/>
      </patternFill>
    </fill>
    <fill>
      <patternFill patternType="solid">
        <fgColor indexed="43"/>
        <bgColor indexed="64"/>
      </patternFill>
    </fill>
    <fill>
      <patternFill patternType="solid">
        <fgColor rgb="FFA8EEA4"/>
        <bgColor indexed="64"/>
      </patternFill>
    </fill>
    <fill>
      <patternFill patternType="solid">
        <fgColor theme="0"/>
        <bgColor indexed="64"/>
      </patternFill>
    </fill>
  </fills>
  <borders count="8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249977111117893"/>
      </top>
      <bottom/>
      <diagonal/>
    </border>
    <border>
      <left/>
      <right style="medium">
        <color theme="0" tint="-0.249977111117893"/>
      </right>
      <top style="medium">
        <color theme="0" tint="-0.249977111117893"/>
      </top>
      <bottom/>
      <diagonal/>
    </border>
    <border>
      <left style="medium">
        <color indexed="9"/>
      </left>
      <right style="thick">
        <color indexed="9"/>
      </right>
      <top style="medium">
        <color indexed="9"/>
      </top>
      <bottom style="medium">
        <color indexed="9"/>
      </bottom>
      <diagonal/>
    </border>
    <border>
      <left style="thick">
        <color indexed="9"/>
      </left>
      <right style="thick">
        <color indexed="9"/>
      </right>
      <top style="medium">
        <color indexed="9"/>
      </top>
      <bottom style="medium">
        <color indexed="9"/>
      </bottom>
      <diagonal/>
    </border>
    <border>
      <left style="thick">
        <color indexed="9"/>
      </left>
      <right style="medium">
        <color theme="0" tint="-0.249977111117893"/>
      </right>
      <top style="medium">
        <color indexed="9"/>
      </top>
      <bottom style="medium">
        <color indexed="9"/>
      </bottom>
      <diagonal/>
    </border>
    <border>
      <left style="medium">
        <color theme="0" tint="-0.249977111117893"/>
      </left>
      <right style="medium">
        <color indexed="9"/>
      </right>
      <top/>
      <bottom/>
      <diagonal/>
    </border>
    <border>
      <left style="medium">
        <color indexed="9"/>
      </left>
      <right style="medium">
        <color theme="0" tint="-0.249977111117893"/>
      </right>
      <top style="medium">
        <color indexed="9"/>
      </top>
      <bottom style="medium">
        <color indexed="9"/>
      </bottom>
      <diagonal/>
    </border>
    <border>
      <left/>
      <right style="medium">
        <color indexed="22"/>
      </right>
      <top/>
      <bottom/>
      <diagonal/>
    </border>
    <border>
      <left style="medium">
        <color indexed="22"/>
      </left>
      <right style="medium">
        <color indexed="22"/>
      </right>
      <top/>
      <bottom/>
      <diagonal/>
    </border>
    <border>
      <left/>
      <right style="medium">
        <color theme="0" tint="-0.249977111117893"/>
      </right>
      <top/>
      <bottom/>
      <diagonal/>
    </border>
    <border>
      <left style="medium">
        <color indexed="22"/>
      </left>
      <right style="medium">
        <color theme="0" tint="-0.249977111117893"/>
      </right>
      <top/>
      <bottom/>
      <diagonal/>
    </border>
    <border>
      <left style="medium">
        <color theme="0" tint="-0.249977111117893"/>
      </left>
      <right style="medium">
        <color indexed="22"/>
      </right>
      <top/>
      <bottom style="thick">
        <color indexed="9"/>
      </bottom>
      <diagonal/>
    </border>
    <border>
      <left style="medium">
        <color indexed="22"/>
      </left>
      <right style="medium">
        <color indexed="22"/>
      </right>
      <top/>
      <bottom style="thick">
        <color indexed="9"/>
      </bottom>
      <diagonal/>
    </border>
    <border>
      <left style="medium">
        <color indexed="9"/>
      </left>
      <right style="medium">
        <color indexed="22"/>
      </right>
      <top/>
      <bottom style="thick">
        <color indexed="9"/>
      </bottom>
      <diagonal/>
    </border>
    <border>
      <left/>
      <right style="medium">
        <color theme="0" tint="-0.249977111117893"/>
      </right>
      <top/>
      <bottom style="thick">
        <color indexed="9"/>
      </bottom>
      <diagonal/>
    </border>
    <border>
      <left style="thick">
        <color indexed="9"/>
      </left>
      <right style="thick">
        <color indexed="9"/>
      </right>
      <top style="thick">
        <color indexed="9"/>
      </top>
      <bottom style="thick">
        <color indexed="9"/>
      </bottom>
      <diagonal/>
    </border>
    <border>
      <left style="medium">
        <color indexed="22"/>
      </left>
      <right style="medium">
        <color indexed="22"/>
      </right>
      <top style="thick">
        <color indexed="9"/>
      </top>
      <bottom/>
      <diagonal/>
    </border>
    <border>
      <left style="medium">
        <color theme="0" tint="-0.249977111117893"/>
      </left>
      <right style="medium">
        <color indexed="22"/>
      </right>
      <top/>
      <bottom/>
      <diagonal/>
    </border>
    <border>
      <left style="medium">
        <color theme="0" tint="-0.249977111117893"/>
      </left>
      <right style="medium">
        <color indexed="9"/>
      </right>
      <top/>
      <bottom style="medium">
        <color indexed="9"/>
      </bottom>
      <diagonal/>
    </border>
    <border>
      <left style="medium">
        <color indexed="22"/>
      </left>
      <right style="medium">
        <color theme="0" tint="-0.249977111117893"/>
      </right>
      <top/>
      <bottom style="medium">
        <color theme="0"/>
      </bottom>
      <diagonal/>
    </border>
    <border>
      <left style="medium">
        <color theme="0"/>
      </left>
      <right style="medium">
        <color theme="0"/>
      </right>
      <top style="medium">
        <color theme="0"/>
      </top>
      <bottom/>
      <diagonal/>
    </border>
    <border>
      <left style="medium">
        <color theme="0"/>
      </left>
      <right style="medium">
        <color theme="0"/>
      </right>
      <top style="medium">
        <color theme="0"/>
      </top>
      <bottom style="medium">
        <color theme="0"/>
      </bottom>
      <diagonal/>
    </border>
    <border>
      <left style="medium">
        <color theme="0" tint="-0.249977111117893"/>
      </left>
      <right style="medium">
        <color indexed="9"/>
      </right>
      <top style="medium">
        <color indexed="9"/>
      </top>
      <bottom/>
      <diagonal/>
    </border>
    <border>
      <left/>
      <right style="medium">
        <color theme="0" tint="-0.24994659260841701"/>
      </right>
      <top/>
      <bottom/>
      <diagonal/>
    </border>
    <border>
      <left style="medium">
        <color theme="0" tint="-0.24994659260841701"/>
      </left>
      <right style="medium">
        <color theme="0" tint="-0.24994659260841701"/>
      </right>
      <top/>
      <bottom/>
      <diagonal/>
    </border>
    <border>
      <left style="medium">
        <color theme="0" tint="-0.249977111117893"/>
      </left>
      <right style="medium">
        <color theme="0" tint="-0.249977111117893"/>
      </right>
      <top/>
      <bottom/>
      <diagonal/>
    </border>
    <border>
      <left style="medium">
        <color indexed="9"/>
      </left>
      <right/>
      <top style="medium">
        <color indexed="9"/>
      </top>
      <bottom/>
      <diagonal/>
    </border>
    <border>
      <left style="medium">
        <color indexed="9"/>
      </left>
      <right/>
      <top/>
      <bottom/>
      <diagonal/>
    </border>
    <border>
      <left style="medium">
        <color indexed="9"/>
      </left>
      <right/>
      <top/>
      <bottom style="medium">
        <color indexed="9"/>
      </bottom>
      <diagonal/>
    </border>
    <border>
      <left style="medium">
        <color indexed="22"/>
      </left>
      <right style="medium">
        <color theme="0" tint="-0.249977111117893"/>
      </right>
      <top style="thick">
        <color theme="0" tint="-0.14996795556505021"/>
      </top>
      <bottom/>
      <diagonal/>
    </border>
    <border>
      <left/>
      <right style="medium">
        <color theme="0"/>
      </right>
      <top/>
      <bottom/>
      <diagonal/>
    </border>
    <border>
      <left style="medium">
        <color theme="0"/>
      </left>
      <right style="medium">
        <color theme="0"/>
      </right>
      <top/>
      <bottom/>
      <diagonal/>
    </border>
    <border>
      <left style="medium">
        <color theme="0" tint="-0.249977111117893"/>
      </left>
      <right/>
      <top style="medium">
        <color indexed="9"/>
      </top>
      <bottom/>
      <diagonal/>
    </border>
    <border>
      <left style="medium">
        <color theme="0" tint="-0.249977111117893"/>
      </left>
      <right style="medium">
        <color theme="0" tint="-0.249977111117893"/>
      </right>
      <top style="medium">
        <color theme="0" tint="-0.249977111117893"/>
      </top>
      <bottom/>
      <diagonal/>
    </border>
    <border>
      <left style="medium">
        <color indexed="9"/>
      </left>
      <right style="medium">
        <color theme="0" tint="-0.249977111117893"/>
      </right>
      <top style="thick">
        <color indexed="9"/>
      </top>
      <bottom/>
      <diagonal/>
    </border>
    <border>
      <left style="medium">
        <color indexed="9"/>
      </left>
      <right style="medium">
        <color theme="0" tint="-0.249977111117893"/>
      </right>
      <top/>
      <bottom/>
      <diagonal/>
    </border>
    <border>
      <left style="medium">
        <color theme="0" tint="-0.249977111117893"/>
      </left>
      <right/>
      <top/>
      <bottom style="medium">
        <color indexed="9"/>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right style="medium">
        <color indexed="22"/>
      </right>
      <top/>
      <bottom style="thick">
        <color indexed="9"/>
      </bottom>
      <diagonal/>
    </border>
    <border>
      <left/>
      <right style="thick">
        <color indexed="9"/>
      </right>
      <top style="thick">
        <color indexed="9"/>
      </top>
      <bottom style="thick">
        <color indexed="9"/>
      </bottom>
      <diagonal/>
    </border>
    <border>
      <left/>
      <right style="medium">
        <color indexed="22"/>
      </right>
      <top style="thick">
        <color indexed="9"/>
      </top>
      <bottom/>
      <diagonal/>
    </border>
    <border>
      <left style="medium">
        <color indexed="22"/>
      </left>
      <right style="medium">
        <color theme="0" tint="-0.249977111117893"/>
      </right>
      <top/>
      <bottom style="thick">
        <color indexed="9"/>
      </bottom>
      <diagonal/>
    </border>
    <border>
      <left style="medium">
        <color indexed="22"/>
      </left>
      <right/>
      <top/>
      <bottom/>
      <diagonal/>
    </border>
    <border>
      <left style="medium">
        <color theme="0" tint="-0.249977111117893"/>
      </left>
      <right/>
      <top style="medium">
        <color indexed="9"/>
      </top>
      <bottom style="medium">
        <color indexed="9"/>
      </bottom>
      <diagonal/>
    </border>
    <border>
      <left/>
      <right style="thin">
        <color indexed="9"/>
      </right>
      <top/>
      <bottom/>
      <diagonal/>
    </border>
    <border>
      <left/>
      <right/>
      <top/>
      <bottom style="thick">
        <color indexed="9"/>
      </bottom>
      <diagonal/>
    </border>
    <border>
      <left/>
      <right style="medium">
        <color theme="0" tint="-0.249977111117893"/>
      </right>
      <top style="thin">
        <color theme="0"/>
      </top>
      <bottom style="thin">
        <color theme="0"/>
      </bottom>
      <diagonal/>
    </border>
    <border>
      <left/>
      <right style="thin">
        <color theme="0"/>
      </right>
      <top/>
      <bottom/>
      <diagonal/>
    </border>
    <border>
      <left/>
      <right style="medium">
        <color theme="0" tint="-0.249977111117893"/>
      </right>
      <top/>
      <bottom style="thick">
        <color theme="0" tint="-0.14996795556505021"/>
      </bottom>
      <diagonal/>
    </border>
    <border>
      <left style="medium">
        <color theme="0" tint="-0.24994659260841701"/>
      </left>
      <right style="medium">
        <color theme="0" tint="-0.24994659260841701"/>
      </right>
      <top/>
      <bottom style="medium">
        <color theme="0" tint="-0.249977111117893"/>
      </bottom>
      <diagonal/>
    </border>
    <border>
      <left style="medium">
        <color theme="0" tint="-0.249977111117893"/>
      </left>
      <right style="medium">
        <color theme="0" tint="-0.249977111117893"/>
      </right>
      <top/>
      <bottom style="thick">
        <color indexed="9"/>
      </bottom>
      <diagonal/>
    </border>
    <border>
      <left style="medium">
        <color theme="0"/>
      </left>
      <right style="medium">
        <color indexed="22"/>
      </right>
      <top style="medium">
        <color theme="0" tint="-0.249977111117893"/>
      </top>
      <bottom/>
      <diagonal/>
    </border>
    <border>
      <left style="medium">
        <color theme="0"/>
      </left>
      <right style="medium">
        <color theme="0" tint="-0.249977111117893"/>
      </right>
      <top/>
      <bottom/>
      <diagonal/>
    </border>
    <border>
      <left style="medium">
        <color theme="0"/>
      </left>
      <right style="medium">
        <color theme="0"/>
      </right>
      <top style="thick">
        <color indexed="9"/>
      </top>
      <bottom/>
      <diagonal/>
    </border>
    <border>
      <left style="medium">
        <color theme="0" tint="-0.24994659260841701"/>
      </left>
      <right style="medium">
        <color theme="0" tint="-0.24994659260841701"/>
      </right>
      <top style="medium">
        <color theme="0"/>
      </top>
      <bottom/>
      <diagonal/>
    </border>
    <border>
      <left style="thick">
        <color indexed="9"/>
      </left>
      <right style="medium">
        <color theme="0"/>
      </right>
      <top/>
      <bottom/>
      <diagonal/>
    </border>
    <border>
      <left style="medium">
        <color theme="0"/>
      </left>
      <right style="medium">
        <color theme="0"/>
      </right>
      <top/>
      <bottom style="medium">
        <color theme="0"/>
      </bottom>
      <diagonal/>
    </border>
    <border>
      <left style="medium">
        <color theme="0" tint="-0.249977111117893"/>
      </left>
      <right/>
      <top style="medium">
        <color theme="0" tint="-0.249977111117893"/>
      </top>
      <bottom/>
      <diagonal/>
    </border>
    <border>
      <left style="medium">
        <color theme="0" tint="-0.249977111117893"/>
      </left>
      <right style="medium">
        <color indexed="22"/>
      </right>
      <top style="medium">
        <color indexed="9"/>
      </top>
      <bottom style="medium">
        <color indexed="9"/>
      </bottom>
      <diagonal/>
    </border>
    <border>
      <left style="medium">
        <color indexed="22"/>
      </left>
      <right style="medium">
        <color indexed="9"/>
      </right>
      <top style="medium">
        <color indexed="9"/>
      </top>
      <bottom style="medium">
        <color indexed="9"/>
      </bottom>
      <diagonal/>
    </border>
    <border>
      <left style="medium">
        <color theme="0" tint="-0.249977111117893"/>
      </left>
      <right style="medium">
        <color indexed="9"/>
      </right>
      <top style="medium">
        <color indexed="9"/>
      </top>
      <bottom style="medium">
        <color indexed="9"/>
      </bottom>
      <diagonal/>
    </border>
    <border>
      <left style="medium">
        <color indexed="9"/>
      </left>
      <right/>
      <top style="medium">
        <color indexed="9"/>
      </top>
      <bottom style="medium">
        <color indexed="9"/>
      </bottom>
      <diagonal/>
    </border>
    <border>
      <left style="medium">
        <color theme="0" tint="-0.249977111117893"/>
      </left>
      <right style="medium">
        <color theme="0" tint="-0.249977111117893"/>
      </right>
      <top/>
      <bottom style="medium">
        <color theme="0" tint="-0.249977111117893"/>
      </bottom>
      <diagonal/>
    </border>
    <border>
      <left style="medium">
        <color indexed="9"/>
      </left>
      <right style="medium">
        <color theme="0"/>
      </right>
      <top style="medium">
        <color indexed="9"/>
      </top>
      <bottom/>
      <diagonal/>
    </border>
    <border>
      <left style="medium">
        <color indexed="9"/>
      </left>
      <right style="medium">
        <color theme="0"/>
      </right>
      <top/>
      <bottom/>
      <diagonal/>
    </border>
    <border>
      <left style="thick">
        <color indexed="9"/>
      </left>
      <right/>
      <top style="thick">
        <color indexed="9"/>
      </top>
      <bottom/>
      <diagonal/>
    </border>
    <border>
      <left style="thick">
        <color indexed="9"/>
      </left>
      <right/>
      <top/>
      <bottom/>
      <diagonal/>
    </border>
    <border>
      <left style="thick">
        <color indexed="9"/>
      </left>
      <right/>
      <top/>
      <bottom style="thick">
        <color indexed="9"/>
      </bottom>
      <diagonal/>
    </border>
    <border>
      <left style="medium">
        <color indexed="9"/>
      </left>
      <right/>
      <top/>
      <bottom style="thin">
        <color indexed="9"/>
      </bottom>
      <diagonal/>
    </border>
    <border>
      <left style="medium">
        <color indexed="9"/>
      </left>
      <right style="medium">
        <color indexed="9"/>
      </right>
      <top/>
      <bottom/>
      <diagonal/>
    </border>
    <border>
      <left style="medium">
        <color theme="0" tint="-0.24994659260841701"/>
      </left>
      <right style="medium">
        <color theme="0" tint="-0.24994659260841701"/>
      </right>
      <top style="thick">
        <color indexed="9"/>
      </top>
      <bottom/>
      <diagonal/>
    </border>
    <border>
      <left/>
      <right style="medium">
        <color theme="0" tint="-0.249977111117893"/>
      </right>
      <top/>
      <bottom style="medium">
        <color theme="0" tint="-0.249977111117893"/>
      </bottom>
      <diagonal/>
    </border>
    <border>
      <left style="medium">
        <color theme="0" tint="-0.249977111117893"/>
      </left>
      <right style="medium">
        <color indexed="22"/>
      </right>
      <top style="medium">
        <color theme="0" tint="-0.249977111117893"/>
      </top>
      <bottom/>
      <diagonal/>
    </border>
  </borders>
  <cellStyleXfs count="61">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7" fillId="0" borderId="0">
      <alignment vertical="center"/>
    </xf>
    <xf numFmtId="0" fontId="29" fillId="0" borderId="0">
      <alignment vertical="center"/>
    </xf>
    <xf numFmtId="41" fontId="30" fillId="0" borderId="0" applyFont="0" applyFill="0" applyBorder="0" applyAlignment="0" applyProtection="0">
      <alignment vertical="center"/>
    </xf>
    <xf numFmtId="41" fontId="30" fillId="0" borderId="0" applyFont="0" applyFill="0" applyBorder="0" applyAlignment="0" applyProtection="0">
      <alignment vertical="center"/>
    </xf>
    <xf numFmtId="41" fontId="30" fillId="0" borderId="0" applyFont="0" applyFill="0" applyBorder="0" applyAlignment="0" applyProtection="0">
      <alignment vertical="center"/>
    </xf>
    <xf numFmtId="41" fontId="30" fillId="0" borderId="0" applyFont="0" applyFill="0" applyBorder="0" applyAlignment="0" applyProtection="0">
      <alignment vertical="center"/>
    </xf>
    <xf numFmtId="41" fontId="30" fillId="0" borderId="0" applyFont="0" applyFill="0" applyBorder="0" applyAlignment="0" applyProtection="0">
      <alignment vertical="center"/>
    </xf>
    <xf numFmtId="41" fontId="30" fillId="0" borderId="0" applyFont="0" applyFill="0" applyBorder="0" applyAlignment="0" applyProtection="0">
      <alignment vertical="center"/>
    </xf>
    <xf numFmtId="41" fontId="30" fillId="0" borderId="0" applyFon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180" fontId="30" fillId="0" borderId="0" applyFont="0" applyFill="0" applyBorder="0" applyAlignment="0" applyProtection="0">
      <alignment vertical="center"/>
    </xf>
    <xf numFmtId="0" fontId="34" fillId="0" borderId="0" applyNumberFormat="0" applyFill="0" applyBorder="0" applyAlignment="0" applyProtection="0">
      <alignment vertical="center"/>
    </xf>
  </cellStyleXfs>
  <cellXfs count="136">
    <xf numFmtId="0" fontId="0" fillId="0" borderId="0" xfId="0">
      <alignment vertical="center"/>
    </xf>
    <xf numFmtId="0" fontId="0" fillId="0" borderId="0" xfId="0" applyAlignment="1">
      <alignment vertical="center" wrapText="1"/>
    </xf>
    <xf numFmtId="0" fontId="0" fillId="0" borderId="0" xfId="0" applyNumberFormat="1" applyAlignment="1">
      <alignment vertical="center" wrapText="1"/>
    </xf>
    <xf numFmtId="14" fontId="0" fillId="0" borderId="0" xfId="0" applyNumberFormat="1">
      <alignment vertical="center"/>
    </xf>
    <xf numFmtId="0" fontId="20" fillId="0" borderId="0" xfId="0" applyFont="1">
      <alignment vertical="center"/>
    </xf>
    <xf numFmtId="14" fontId="21" fillId="0" borderId="0" xfId="0" applyNumberFormat="1" applyFont="1">
      <alignment vertical="center"/>
    </xf>
    <xf numFmtId="0" fontId="21" fillId="0" borderId="0" xfId="0" applyFont="1" applyAlignment="1">
      <alignment vertical="center" wrapText="1"/>
    </xf>
    <xf numFmtId="21" fontId="21" fillId="0" borderId="0" xfId="0" applyNumberFormat="1" applyFont="1">
      <alignment vertical="center"/>
    </xf>
    <xf numFmtId="18" fontId="21" fillId="0" borderId="0" xfId="0" applyNumberFormat="1" applyFont="1">
      <alignment vertical="center"/>
    </xf>
    <xf numFmtId="0" fontId="29" fillId="0" borderId="0" xfId="43">
      <alignment vertical="center"/>
    </xf>
    <xf numFmtId="0" fontId="23" fillId="0" borderId="0" xfId="43" applyFont="1" applyBorder="1" applyAlignment="1">
      <alignment horizontal="center" vertical="center"/>
    </xf>
    <xf numFmtId="0" fontId="31" fillId="0" borderId="0" xfId="43" applyFont="1" applyBorder="1" applyAlignment="1">
      <alignment horizontal="center" vertical="center"/>
    </xf>
    <xf numFmtId="0" fontId="31" fillId="0" borderId="0" xfId="43" applyFont="1" applyAlignment="1">
      <alignment horizontal="center" vertical="center"/>
    </xf>
    <xf numFmtId="0" fontId="28" fillId="0" borderId="0" xfId="42" applyFont="1" applyFill="1" applyBorder="1" applyAlignment="1">
      <alignment horizontal="center" vertical="center"/>
    </xf>
    <xf numFmtId="0" fontId="23" fillId="47" borderId="0" xfId="43" applyFont="1" applyFill="1" applyBorder="1" applyAlignment="1">
      <alignment horizontal="center" vertical="center"/>
    </xf>
    <xf numFmtId="0" fontId="23" fillId="0" borderId="56" xfId="43" applyFont="1" applyBorder="1" applyAlignment="1">
      <alignment horizontal="center" vertical="center"/>
    </xf>
    <xf numFmtId="0" fontId="23" fillId="0" borderId="57" xfId="43" applyFont="1" applyBorder="1" applyAlignment="1">
      <alignment horizontal="center" vertical="center"/>
    </xf>
    <xf numFmtId="0" fontId="28" fillId="47" borderId="0" xfId="42" applyFont="1" applyFill="1" applyBorder="1" applyAlignment="1">
      <alignment horizontal="center" vertical="center"/>
    </xf>
    <xf numFmtId="177" fontId="28" fillId="0" borderId="0" xfId="45" applyNumberFormat="1" applyFont="1" applyBorder="1" applyAlignment="1">
      <alignment horizontal="center" vertical="center" wrapText="1" readingOrder="1"/>
    </xf>
    <xf numFmtId="0" fontId="28" fillId="0" borderId="11" xfId="43" applyFont="1" applyBorder="1" applyAlignment="1">
      <alignment horizontal="center" vertical="center" wrapText="1"/>
    </xf>
    <xf numFmtId="0" fontId="28" fillId="0" borderId="19" xfId="43" applyFont="1" applyBorder="1" applyAlignment="1">
      <alignment horizontal="center" vertical="center"/>
    </xf>
    <xf numFmtId="0" fontId="28" fillId="0" borderId="19" xfId="43" applyFont="1" applyBorder="1" applyAlignment="1">
      <alignment horizontal="center" vertical="center" wrapText="1"/>
    </xf>
    <xf numFmtId="0" fontId="28" fillId="0" borderId="58" xfId="42" applyFont="1" applyFill="1" applyBorder="1" applyAlignment="1">
      <alignment horizontal="center" vertical="center"/>
    </xf>
    <xf numFmtId="0" fontId="32" fillId="0" borderId="54" xfId="43" applyFont="1" applyBorder="1" applyAlignment="1">
      <alignment horizontal="center" vertical="center"/>
    </xf>
    <xf numFmtId="0" fontId="32" fillId="0" borderId="0" xfId="43" applyFont="1" applyBorder="1" applyAlignment="1">
      <alignment horizontal="center" vertical="center"/>
    </xf>
    <xf numFmtId="0" fontId="26" fillId="0" borderId="0" xfId="43" applyFont="1" applyBorder="1" applyAlignment="1">
      <alignment horizontal="center" vertical="center"/>
    </xf>
    <xf numFmtId="0" fontId="23" fillId="0" borderId="59" xfId="43" applyFont="1" applyBorder="1" applyAlignment="1">
      <alignment horizontal="center" vertical="center"/>
    </xf>
    <xf numFmtId="0" fontId="26" fillId="0" borderId="0" xfId="42" applyFont="1" applyFill="1" applyBorder="1" applyAlignment="1">
      <alignment horizontal="center" vertical="center" wrapText="1"/>
    </xf>
    <xf numFmtId="0" fontId="28" fillId="0" borderId="0" xfId="42" applyFont="1" applyFill="1" applyBorder="1" applyAlignment="1">
      <alignment horizontal="center" vertical="center" wrapText="1"/>
    </xf>
    <xf numFmtId="0" fontId="28" fillId="0" borderId="0" xfId="43" applyFont="1" applyBorder="1" applyAlignment="1">
      <alignment horizontal="center" vertical="center" wrapText="1"/>
    </xf>
    <xf numFmtId="0" fontId="28" fillId="0" borderId="0" xfId="43" applyFont="1" applyBorder="1" applyAlignment="1">
      <alignment horizontal="center" vertical="center"/>
    </xf>
    <xf numFmtId="0" fontId="36" fillId="0" borderId="0" xfId="0" applyFont="1">
      <alignment vertical="center"/>
    </xf>
    <xf numFmtId="0" fontId="22" fillId="33" borderId="10" xfId="43" applyFont="1" applyFill="1" applyBorder="1" applyAlignment="1">
      <alignment horizontal="left" vertical="center" wrapText="1"/>
    </xf>
    <xf numFmtId="0" fontId="22" fillId="33" borderId="69" xfId="43" applyFont="1" applyFill="1" applyBorder="1" applyAlignment="1">
      <alignment horizontal="left" vertical="center" wrapText="1"/>
    </xf>
    <xf numFmtId="0" fontId="23" fillId="33" borderId="10" xfId="43" applyFont="1" applyFill="1" applyBorder="1" applyAlignment="1">
      <alignment horizontal="center" vertical="center"/>
    </xf>
    <xf numFmtId="176" fontId="28" fillId="34" borderId="12" xfId="42" applyNumberFormat="1" applyFont="1" applyFill="1" applyBorder="1" applyAlignment="1">
      <alignment horizontal="center" vertical="center"/>
    </xf>
    <xf numFmtId="176" fontId="28" fillId="34" borderId="13" xfId="42" applyNumberFormat="1" applyFont="1" applyFill="1" applyBorder="1" applyAlignment="1">
      <alignment horizontal="center" vertical="center"/>
    </xf>
    <xf numFmtId="176" fontId="28" fillId="34" borderId="14" xfId="42" applyNumberFormat="1" applyFont="1" applyFill="1" applyBorder="1" applyAlignment="1">
      <alignment horizontal="center" vertical="center"/>
    </xf>
    <xf numFmtId="0" fontId="28" fillId="0" borderId="17" xfId="42" applyFont="1" applyFill="1" applyBorder="1" applyAlignment="1">
      <alignment horizontal="center" vertical="center"/>
    </xf>
    <xf numFmtId="0" fontId="28" fillId="0" borderId="18" xfId="42" applyFont="1" applyFill="1" applyBorder="1" applyAlignment="1">
      <alignment horizontal="center" vertical="center"/>
    </xf>
    <xf numFmtId="0" fontId="28" fillId="0" borderId="19" xfId="42" applyFont="1" applyFill="1" applyBorder="1" applyAlignment="1">
      <alignment horizontal="center" vertical="center"/>
    </xf>
    <xf numFmtId="0" fontId="28" fillId="0" borderId="20" xfId="43" applyFont="1" applyFill="1" applyBorder="1" applyAlignment="1">
      <alignment horizontal="center" vertical="center"/>
    </xf>
    <xf numFmtId="177" fontId="28" fillId="0" borderId="50" xfId="59" applyNumberFormat="1" applyFont="1" applyBorder="1" applyAlignment="1">
      <alignment horizontal="center" vertical="center" wrapText="1" readingOrder="1"/>
    </xf>
    <xf numFmtId="177" fontId="28" fillId="0" borderId="22" xfId="59" applyNumberFormat="1" applyFont="1" applyBorder="1" applyAlignment="1">
      <alignment horizontal="center" vertical="center" wrapText="1" readingOrder="1"/>
    </xf>
    <xf numFmtId="177" fontId="28" fillId="0" borderId="23" xfId="59" applyNumberFormat="1" applyFont="1" applyBorder="1" applyAlignment="1">
      <alignment horizontal="center" vertical="center" wrapText="1" readingOrder="1"/>
    </xf>
    <xf numFmtId="177" fontId="28" fillId="0" borderId="24" xfId="59" applyNumberFormat="1" applyFont="1" applyBorder="1" applyAlignment="1">
      <alignment horizontal="center" vertical="center" wrapText="1" readingOrder="1"/>
    </xf>
    <xf numFmtId="0" fontId="26" fillId="37" borderId="16" xfId="43" applyFont="1" applyFill="1" applyBorder="1" applyAlignment="1">
      <alignment horizontal="center" vertical="center" wrapText="1"/>
    </xf>
    <xf numFmtId="0" fontId="28" fillId="38" borderId="51" xfId="42" applyFont="1" applyFill="1" applyBorder="1" applyAlignment="1">
      <alignment horizontal="center" vertical="center"/>
    </xf>
    <xf numFmtId="0" fontId="28" fillId="38" borderId="25" xfId="42" applyFont="1" applyFill="1" applyBorder="1" applyAlignment="1">
      <alignment horizontal="center" vertical="center"/>
    </xf>
    <xf numFmtId="0" fontId="28" fillId="0" borderId="52" xfId="42" applyFont="1" applyFill="1" applyBorder="1" applyAlignment="1">
      <alignment horizontal="center" vertical="center"/>
    </xf>
    <xf numFmtId="0" fontId="28" fillId="0" borderId="26" xfId="42" applyFont="1" applyFill="1" applyBorder="1" applyAlignment="1">
      <alignment horizontal="center" vertical="center"/>
    </xf>
    <xf numFmtId="0" fontId="28" fillId="0" borderId="0" xfId="42" applyFont="1" applyFill="1" applyBorder="1" applyAlignment="1">
      <alignment horizontal="center" vertical="center"/>
    </xf>
    <xf numFmtId="0" fontId="28" fillId="0" borderId="20" xfId="42" applyFont="1" applyFill="1" applyBorder="1" applyAlignment="1">
      <alignment horizontal="center" vertical="center"/>
    </xf>
    <xf numFmtId="0" fontId="28" fillId="0" borderId="27" xfId="42" applyFont="1" applyFill="1" applyBorder="1" applyAlignment="1">
      <alignment horizontal="center" vertical="center"/>
    </xf>
    <xf numFmtId="178" fontId="28" fillId="0" borderId="50" xfId="59" applyNumberFormat="1" applyFont="1" applyBorder="1" applyAlignment="1">
      <alignment horizontal="center" vertical="center" wrapText="1" readingOrder="1"/>
    </xf>
    <xf numFmtId="178" fontId="28" fillId="0" borderId="18" xfId="59" applyNumberFormat="1" applyFont="1" applyBorder="1" applyAlignment="1">
      <alignment horizontal="center" vertical="center" wrapText="1" readingOrder="1"/>
    </xf>
    <xf numFmtId="178" fontId="28" fillId="0" borderId="22" xfId="59" applyNumberFormat="1" applyFont="1" applyBorder="1" applyAlignment="1">
      <alignment horizontal="center" vertical="center" wrapText="1" readingOrder="1"/>
    </xf>
    <xf numFmtId="178" fontId="28" fillId="0" borderId="0" xfId="59" applyNumberFormat="1" applyFont="1" applyBorder="1" applyAlignment="1">
      <alignment horizontal="center" vertical="center" wrapText="1" readingOrder="1"/>
    </xf>
    <xf numFmtId="178" fontId="28" fillId="0" borderId="29" xfId="59" applyNumberFormat="1" applyFont="1" applyBorder="1" applyAlignment="1">
      <alignment horizontal="center" vertical="center" wrapText="1" readingOrder="1"/>
    </xf>
    <xf numFmtId="0" fontId="28" fillId="41" borderId="31" xfId="42" applyFont="1" applyFill="1" applyBorder="1" applyAlignment="1">
      <alignment horizontal="center" vertical="center"/>
    </xf>
    <xf numFmtId="0" fontId="28" fillId="0" borderId="82" xfId="42" applyFont="1" applyFill="1" applyBorder="1" applyAlignment="1">
      <alignment horizontal="center" vertical="center" wrapText="1"/>
    </xf>
    <xf numFmtId="0" fontId="28" fillId="0" borderId="66" xfId="42" applyFont="1" applyFill="1" applyBorder="1" applyAlignment="1">
      <alignment horizontal="center" vertical="center" wrapText="1"/>
    </xf>
    <xf numFmtId="0" fontId="28" fillId="0" borderId="34" xfId="42" applyFont="1" applyFill="1" applyBorder="1" applyAlignment="1">
      <alignment horizontal="center" vertical="center" wrapText="1"/>
    </xf>
    <xf numFmtId="0" fontId="28" fillId="0" borderId="64" xfId="42" applyFont="1" applyFill="1" applyBorder="1" applyAlignment="1">
      <alignment horizontal="center" vertical="center" wrapText="1"/>
    </xf>
    <xf numFmtId="0" fontId="26" fillId="0" borderId="34" xfId="43" applyFont="1" applyBorder="1" applyAlignment="1">
      <alignment horizontal="center" vertical="center"/>
    </xf>
    <xf numFmtId="0" fontId="28" fillId="0" borderId="34" xfId="43" applyFont="1" applyFill="1" applyBorder="1" applyAlignment="1">
      <alignment horizontal="center" vertical="center"/>
    </xf>
    <xf numFmtId="0" fontId="28" fillId="0" borderId="64" xfId="43" applyFont="1" applyBorder="1" applyAlignment="1">
      <alignment horizontal="center" vertical="center"/>
    </xf>
    <xf numFmtId="0" fontId="28" fillId="0" borderId="34" xfId="43" applyFont="1" applyBorder="1" applyAlignment="1">
      <alignment horizontal="center" vertical="center"/>
    </xf>
    <xf numFmtId="177" fontId="28" fillId="0" borderId="61" xfId="59" applyNumberFormat="1" applyFont="1" applyBorder="1" applyAlignment="1">
      <alignment horizontal="center" vertical="center" wrapText="1" readingOrder="1"/>
    </xf>
    <xf numFmtId="177" fontId="28" fillId="0" borderId="61" xfId="59" applyNumberFormat="1" applyFont="1" applyFill="1" applyBorder="1" applyAlignment="1">
      <alignment horizontal="center" vertical="center" wrapText="1" readingOrder="1"/>
    </xf>
    <xf numFmtId="0" fontId="28" fillId="0" borderId="61" xfId="43" applyFont="1" applyFill="1" applyBorder="1" applyAlignment="1">
      <alignment horizontal="center" vertical="center"/>
    </xf>
    <xf numFmtId="177" fontId="28" fillId="0" borderId="61" xfId="42" applyNumberFormat="1" applyFont="1" applyFill="1" applyBorder="1" applyAlignment="1">
      <alignment horizontal="center" vertical="center"/>
    </xf>
    <xf numFmtId="0" fontId="26" fillId="0" borderId="43" xfId="43" applyFont="1" applyFill="1" applyBorder="1" applyAlignment="1">
      <alignment horizontal="center" vertical="center" wrapText="1"/>
    </xf>
    <xf numFmtId="0" fontId="26" fillId="0" borderId="11" xfId="43" applyFont="1" applyFill="1" applyBorder="1" applyAlignment="1">
      <alignment horizontal="center" vertical="center" wrapText="1"/>
    </xf>
    <xf numFmtId="0" fontId="28" fillId="0" borderId="11" xfId="42" applyFont="1" applyFill="1" applyBorder="1" applyAlignment="1">
      <alignment horizontal="center" vertical="center" wrapText="1"/>
    </xf>
    <xf numFmtId="0" fontId="28" fillId="0" borderId="35" xfId="42" applyFont="1" applyFill="1" applyBorder="1" applyAlignment="1">
      <alignment horizontal="center" vertical="center"/>
    </xf>
    <xf numFmtId="0" fontId="26" fillId="0" borderId="19" xfId="43" applyFont="1" applyFill="1" applyBorder="1" applyAlignment="1">
      <alignment horizontal="center" vertical="center"/>
    </xf>
    <xf numFmtId="0" fontId="28" fillId="0" borderId="35" xfId="42" applyFont="1" applyFill="1" applyBorder="1" applyAlignment="1">
      <alignment horizontal="center" vertical="center" wrapText="1"/>
    </xf>
    <xf numFmtId="0" fontId="28" fillId="0" borderId="19" xfId="42" applyFont="1" applyFill="1" applyBorder="1" applyAlignment="1">
      <alignment horizontal="center" vertical="center" wrapText="1"/>
    </xf>
    <xf numFmtId="0" fontId="28" fillId="0" borderId="35" xfId="43" applyFont="1" applyBorder="1" applyAlignment="1">
      <alignment horizontal="center" vertical="center"/>
    </xf>
    <xf numFmtId="0" fontId="28" fillId="0" borderId="33" xfId="43" applyFont="1" applyBorder="1" applyAlignment="1">
      <alignment horizontal="center" vertical="center"/>
    </xf>
    <xf numFmtId="0" fontId="28" fillId="0" borderId="74" xfId="43" applyFont="1" applyBorder="1" applyAlignment="1">
      <alignment horizontal="center" vertical="center"/>
    </xf>
    <xf numFmtId="0" fontId="28" fillId="0" borderId="83" xfId="42" applyFont="1" applyFill="1" applyBorder="1" applyAlignment="1">
      <alignment horizontal="center" vertical="center"/>
    </xf>
    <xf numFmtId="0" fontId="26" fillId="0" borderId="35" xfId="43" applyFont="1" applyBorder="1" applyAlignment="1">
      <alignment horizontal="center" vertical="center"/>
    </xf>
    <xf numFmtId="0" fontId="28" fillId="0" borderId="84" xfId="42" applyFont="1" applyFill="1" applyBorder="1" applyAlignment="1">
      <alignment horizontal="center" vertical="center"/>
    </xf>
    <xf numFmtId="0" fontId="28" fillId="0" borderId="63" xfId="42" applyFont="1" applyFill="1" applyBorder="1" applyAlignment="1">
      <alignment horizontal="center" vertical="center" wrapText="1"/>
    </xf>
    <xf numFmtId="0" fontId="28" fillId="0" borderId="60" xfId="42" applyFont="1" applyFill="1" applyBorder="1" applyAlignment="1">
      <alignment horizontal="center" vertical="center"/>
    </xf>
    <xf numFmtId="0" fontId="28" fillId="0" borderId="39" xfId="42" applyFont="1" applyFill="1" applyBorder="1" applyAlignment="1">
      <alignment horizontal="center" vertical="center"/>
    </xf>
    <xf numFmtId="0" fontId="28" fillId="0" borderId="21" xfId="42" applyFont="1" applyFill="1" applyBorder="1" applyAlignment="1">
      <alignment horizontal="center" vertical="center"/>
    </xf>
    <xf numFmtId="0" fontId="28" fillId="0" borderId="22" xfId="42" applyFont="1" applyFill="1" applyBorder="1" applyAlignment="1">
      <alignment horizontal="center" vertical="center"/>
    </xf>
    <xf numFmtId="0" fontId="28" fillId="0" borderId="53" xfId="42" applyFont="1" applyFill="1" applyBorder="1" applyAlignment="1">
      <alignment horizontal="center" vertical="center"/>
    </xf>
    <xf numFmtId="0" fontId="28" fillId="0" borderId="62" xfId="42" applyFont="1" applyFill="1" applyBorder="1" applyAlignment="1">
      <alignment horizontal="center" vertical="center"/>
    </xf>
    <xf numFmtId="0" fontId="28" fillId="41" borderId="65" xfId="42" applyFont="1" applyFill="1" applyBorder="1" applyAlignment="1">
      <alignment horizontal="center" vertical="center" wrapText="1"/>
    </xf>
    <xf numFmtId="0" fontId="28" fillId="41" borderId="30" xfId="42" applyFont="1" applyFill="1" applyBorder="1" applyAlignment="1">
      <alignment horizontal="center" vertical="center"/>
    </xf>
    <xf numFmtId="0" fontId="28" fillId="41" borderId="40" xfId="42" applyFont="1" applyFill="1" applyBorder="1" applyAlignment="1">
      <alignment horizontal="center" vertical="center"/>
    </xf>
    <xf numFmtId="0" fontId="28" fillId="41" borderId="41" xfId="42" applyFont="1" applyFill="1" applyBorder="1" applyAlignment="1">
      <alignment horizontal="center" vertical="center"/>
    </xf>
    <xf numFmtId="0" fontId="28" fillId="41" borderId="68" xfId="42" applyFont="1" applyFill="1" applyBorder="1" applyAlignment="1">
      <alignment horizontal="center" vertical="center"/>
    </xf>
    <xf numFmtId="0" fontId="28" fillId="0" borderId="43" xfId="42" applyFont="1" applyFill="1" applyBorder="1" applyAlignment="1">
      <alignment horizontal="center" vertical="center"/>
    </xf>
    <xf numFmtId="0" fontId="28" fillId="41" borderId="37" xfId="42" applyFont="1" applyFill="1" applyBorder="1" applyAlignment="1">
      <alignment horizontal="center" vertical="center"/>
    </xf>
    <xf numFmtId="0" fontId="28" fillId="41" borderId="67" xfId="42" applyFont="1" applyFill="1" applyBorder="1" applyAlignment="1">
      <alignment horizontal="center" vertical="center"/>
    </xf>
    <xf numFmtId="0" fontId="23" fillId="33" borderId="10" xfId="43" applyFont="1" applyFill="1" applyBorder="1" applyAlignment="1">
      <alignment horizontal="right" vertical="center" wrapText="1"/>
    </xf>
    <xf numFmtId="0" fontId="23" fillId="33" borderId="11" xfId="43" applyFont="1" applyFill="1" applyBorder="1" applyAlignment="1">
      <alignment horizontal="right" vertical="center" wrapText="1"/>
    </xf>
    <xf numFmtId="0" fontId="26" fillId="34" borderId="70" xfId="43" applyFont="1" applyFill="1" applyBorder="1" applyAlignment="1">
      <alignment horizontal="center" vertical="center"/>
    </xf>
    <xf numFmtId="0" fontId="26" fillId="34" borderId="71" xfId="43" applyFont="1" applyFill="1" applyBorder="1" applyAlignment="1">
      <alignment horizontal="center" vertical="center"/>
    </xf>
    <xf numFmtId="0" fontId="26" fillId="35" borderId="15" xfId="43" applyFont="1" applyFill="1" applyBorder="1" applyAlignment="1">
      <alignment horizontal="center" vertical="center" wrapText="1"/>
    </xf>
    <xf numFmtId="0" fontId="26" fillId="35" borderId="28" xfId="43" applyFont="1" applyFill="1" applyBorder="1" applyAlignment="1">
      <alignment horizontal="center" vertical="center" wrapText="1"/>
    </xf>
    <xf numFmtId="0" fontId="26" fillId="36" borderId="16" xfId="43" applyFont="1" applyFill="1" applyBorder="1" applyAlignment="1">
      <alignment horizontal="center" vertical="center" wrapText="1"/>
    </xf>
    <xf numFmtId="0" fontId="26" fillId="39" borderId="16" xfId="43" applyFont="1" applyFill="1" applyBorder="1" applyAlignment="1">
      <alignment horizontal="center" vertical="center" wrapText="1"/>
    </xf>
    <xf numFmtId="0" fontId="33" fillId="0" borderId="47" xfId="43" applyFont="1" applyBorder="1" applyAlignment="1">
      <alignment vertical="center" wrapText="1"/>
    </xf>
    <xf numFmtId="0" fontId="33" fillId="0" borderId="48" xfId="43" applyFont="1" applyBorder="1" applyAlignment="1">
      <alignment vertical="center" wrapText="1"/>
    </xf>
    <xf numFmtId="0" fontId="33" fillId="0" borderId="49" xfId="43" applyFont="1" applyBorder="1" applyAlignment="1">
      <alignment vertical="center" wrapText="1"/>
    </xf>
    <xf numFmtId="0" fontId="26" fillId="40" borderId="72" xfId="43" applyFont="1" applyFill="1" applyBorder="1" applyAlignment="1">
      <alignment horizontal="center" vertical="center"/>
    </xf>
    <xf numFmtId="0" fontId="26" fillId="40" borderId="73" xfId="43" applyFont="1" applyFill="1" applyBorder="1" applyAlignment="1">
      <alignment horizontal="center" vertical="center"/>
    </xf>
    <xf numFmtId="0" fontId="26" fillId="35" borderId="32" xfId="43" applyFont="1" applyFill="1" applyBorder="1" applyAlignment="1">
      <alignment horizontal="center" vertical="center" wrapText="1"/>
    </xf>
    <xf numFmtId="0" fontId="26" fillId="42" borderId="73" xfId="43" applyFont="1" applyFill="1" applyBorder="1" applyAlignment="1">
      <alignment horizontal="center" vertical="center"/>
    </xf>
    <xf numFmtId="0" fontId="26" fillId="43" borderId="73" xfId="43" applyFont="1" applyFill="1" applyBorder="1" applyAlignment="1">
      <alignment horizontal="center" vertical="center"/>
    </xf>
    <xf numFmtId="0" fontId="26" fillId="44" borderId="36" xfId="43" applyFont="1" applyFill="1" applyBorder="1" applyAlignment="1">
      <alignment horizontal="center" vertical="center" wrapText="1"/>
    </xf>
    <xf numFmtId="0" fontId="26" fillId="44" borderId="37" xfId="43" applyFont="1" applyFill="1" applyBorder="1" applyAlignment="1">
      <alignment horizontal="center" vertical="center" wrapText="1"/>
    </xf>
    <xf numFmtId="0" fontId="26" fillId="44" borderId="38" xfId="43" applyFont="1" applyFill="1" applyBorder="1" applyAlignment="1">
      <alignment horizontal="center" vertical="center" wrapText="1"/>
    </xf>
    <xf numFmtId="0" fontId="26" fillId="40" borderId="32" xfId="43" applyFont="1" applyFill="1" applyBorder="1" applyAlignment="1">
      <alignment horizontal="center" vertical="center"/>
    </xf>
    <xf numFmtId="0" fontId="26" fillId="40" borderId="75" xfId="43" applyFont="1" applyFill="1" applyBorder="1" applyAlignment="1">
      <alignment horizontal="center" vertical="center"/>
    </xf>
    <xf numFmtId="0" fontId="26" fillId="40" borderId="15" xfId="43" applyFont="1" applyFill="1" applyBorder="1" applyAlignment="1">
      <alignment horizontal="center" vertical="center"/>
    </xf>
    <xf numFmtId="0" fontId="26" fillId="40" borderId="76" xfId="43" applyFont="1" applyFill="1" applyBorder="1" applyAlignment="1">
      <alignment horizontal="center" vertical="center"/>
    </xf>
    <xf numFmtId="0" fontId="26" fillId="40" borderId="28" xfId="43" applyFont="1" applyFill="1" applyBorder="1" applyAlignment="1">
      <alignment horizontal="center" vertical="center"/>
    </xf>
    <xf numFmtId="0" fontId="26" fillId="35" borderId="46" xfId="43" applyFont="1" applyFill="1" applyBorder="1" applyAlignment="1">
      <alignment horizontal="center" vertical="center" wrapText="1"/>
    </xf>
    <xf numFmtId="0" fontId="26" fillId="35" borderId="55" xfId="43" applyFont="1" applyFill="1" applyBorder="1" applyAlignment="1">
      <alignment horizontal="center" vertical="center" wrapText="1"/>
    </xf>
    <xf numFmtId="0" fontId="26" fillId="35" borderId="42" xfId="43" applyFont="1" applyFill="1" applyBorder="1" applyAlignment="1">
      <alignment horizontal="center" vertical="center" wrapText="1"/>
    </xf>
    <xf numFmtId="0" fontId="26" fillId="35" borderId="72" xfId="43" applyFont="1" applyFill="1" applyBorder="1" applyAlignment="1">
      <alignment horizontal="center" vertical="center" wrapText="1"/>
    </xf>
    <xf numFmtId="0" fontId="26" fillId="45" borderId="77" xfId="43" applyFont="1" applyFill="1" applyBorder="1" applyAlignment="1">
      <alignment horizontal="center" vertical="center" wrapText="1"/>
    </xf>
    <xf numFmtId="0" fontId="26" fillId="45" borderId="78" xfId="43" applyFont="1" applyFill="1" applyBorder="1" applyAlignment="1">
      <alignment horizontal="center" vertical="center"/>
    </xf>
    <xf numFmtId="0" fontId="26" fillId="45" borderId="79" xfId="43" applyFont="1" applyFill="1" applyBorder="1" applyAlignment="1">
      <alignment horizontal="center" vertical="center"/>
    </xf>
    <xf numFmtId="0" fontId="26" fillId="46" borderId="44" xfId="43" applyFont="1" applyFill="1" applyBorder="1" applyAlignment="1">
      <alignment horizontal="center" vertical="center"/>
    </xf>
    <xf numFmtId="0" fontId="26" fillId="46" borderId="45" xfId="43" applyFont="1" applyFill="1" applyBorder="1" applyAlignment="1">
      <alignment horizontal="center" vertical="center"/>
    </xf>
    <xf numFmtId="0" fontId="26" fillId="46" borderId="80" xfId="43" applyFont="1" applyFill="1" applyBorder="1" applyAlignment="1">
      <alignment horizontal="center" vertical="center"/>
    </xf>
    <xf numFmtId="0" fontId="26" fillId="40" borderId="81" xfId="43" applyFont="1" applyFill="1" applyBorder="1" applyAlignment="1">
      <alignment horizontal="center" vertical="center"/>
    </xf>
    <xf numFmtId="0" fontId="34" fillId="0" borderId="17" xfId="60" applyFill="1" applyBorder="1" applyAlignment="1">
      <alignment horizontal="center" vertical="center"/>
    </xf>
  </cellXfs>
  <cellStyles count="61">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쉼표 [0] 2" xfId="44"/>
    <cellStyle name="쉼표 [0] 3" xfId="45"/>
    <cellStyle name="쉼표 [0] 4" xfId="46"/>
    <cellStyle name="쉼표 [0] 5" xfId="47"/>
    <cellStyle name="쉼표 [0] 6" xfId="48"/>
    <cellStyle name="쉼표 [0] 7" xfId="49"/>
    <cellStyle name="쉼표 [0] 8" xfId="50"/>
    <cellStyle name="쉼표 [0] 9" xfId="59"/>
    <cellStyle name="연결된 셀" xfId="12" builtinId="24" customBuiltin="1"/>
    <cellStyle name="열어 본 하이퍼링크" xfId="52" builtinId="9" hidden="1"/>
    <cellStyle name="열어 본 하이퍼링크" xfId="54" builtinId="9" hidden="1"/>
    <cellStyle name="열어 본 하이퍼링크" xfId="56" builtinId="9" hidden="1"/>
    <cellStyle name="열어 본 하이퍼링크" xfId="58" builtinId="9" hidde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 name="표준 2" xfId="43"/>
    <cellStyle name="표준_신메뉴(1)" xfId="42"/>
    <cellStyle name="하이퍼링크" xfId="51" builtinId="8" hidden="1"/>
    <cellStyle name="하이퍼링크" xfId="53" builtinId="8" hidden="1"/>
    <cellStyle name="하이퍼링크" xfId="55" builtinId="8" hidden="1"/>
    <cellStyle name="하이퍼링크" xfId="57" builtinId="8" hidden="1"/>
    <cellStyle name="하이퍼링크" xfId="60"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ko.wikipedia.org/wiki/&#46021;&#47549;&#44592;&#45392;&#44288;_(&#45824;&#54620;&#48124;&#44397;)" TargetMode="External"/><Relationship Id="rId2" Type="http://schemas.openxmlformats.org/officeDocument/2006/relationships/hyperlink" Target="http://ko.wikipedia.org/wiki/&#44305;&#48373;&#51208;" TargetMode="External"/><Relationship Id="rId1" Type="http://schemas.openxmlformats.org/officeDocument/2006/relationships/hyperlink" Target="http://ko.wikipedia.org/wiki/&#44305;&#48373;&#512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78"/>
  <sheetViews>
    <sheetView tabSelected="1" zoomScale="70" zoomScaleNormal="70" zoomScalePageLayoutView="70" workbookViewId="0">
      <selection activeCell="G9" sqref="G9"/>
    </sheetView>
  </sheetViews>
  <sheetFormatPr defaultColWidth="8.875" defaultRowHeight="16.5"/>
  <cols>
    <col min="1" max="2" width="11" bestFit="1" customWidth="1"/>
    <col min="3" max="3" width="34.375" bestFit="1" customWidth="1"/>
    <col min="4" max="4" width="32.625" bestFit="1" customWidth="1"/>
    <col min="5" max="5" width="36.125" bestFit="1" customWidth="1"/>
    <col min="6" max="6" width="34.375" bestFit="1" customWidth="1"/>
    <col min="7" max="7" width="32.125" bestFit="1" customWidth="1"/>
    <col min="11" max="11" width="1.875" bestFit="1" customWidth="1"/>
  </cols>
  <sheetData>
    <row r="1" spans="1:22" ht="39" customHeight="1" thickBot="1">
      <c r="A1" s="33"/>
      <c r="B1" s="32"/>
      <c r="C1" s="32"/>
      <c r="D1" s="34"/>
      <c r="E1" s="100" t="s">
        <v>45</v>
      </c>
      <c r="F1" s="100"/>
      <c r="G1" s="101"/>
      <c r="H1" s="10"/>
      <c r="I1" s="10"/>
      <c r="J1" s="10"/>
      <c r="K1" s="10"/>
      <c r="L1" s="10"/>
      <c r="M1" s="9"/>
      <c r="N1" s="9"/>
      <c r="O1" s="9"/>
      <c r="P1" s="9"/>
      <c r="Q1" s="9"/>
      <c r="R1" s="9"/>
      <c r="S1" s="9"/>
      <c r="T1" s="9"/>
      <c r="U1" s="9"/>
      <c r="V1" s="9"/>
    </row>
    <row r="2" spans="1:22" ht="27" thickBot="1">
      <c r="A2" s="102" t="s">
        <v>0</v>
      </c>
      <c r="B2" s="103"/>
      <c r="C2" s="35" t="s">
        <v>180</v>
      </c>
      <c r="D2" s="36" t="s">
        <v>46</v>
      </c>
      <c r="E2" s="36" t="s">
        <v>47</v>
      </c>
      <c r="F2" s="36" t="s">
        <v>48</v>
      </c>
      <c r="G2" s="37" t="s">
        <v>49</v>
      </c>
      <c r="H2" s="11"/>
      <c r="I2" s="11"/>
      <c r="J2" s="11"/>
      <c r="K2" s="11"/>
      <c r="L2" s="11"/>
      <c r="M2" s="12"/>
      <c r="N2" s="12"/>
      <c r="O2" s="12"/>
      <c r="P2" s="12"/>
      <c r="Q2" s="12"/>
      <c r="R2" s="12"/>
      <c r="S2" s="12"/>
      <c r="T2" s="12"/>
      <c r="U2" s="12"/>
      <c r="V2" s="12"/>
    </row>
    <row r="3" spans="1:22" ht="27" customHeight="1" thickBot="1">
      <c r="A3" s="104" t="s">
        <v>50</v>
      </c>
      <c r="B3" s="106" t="s">
        <v>1</v>
      </c>
      <c r="C3" s="38" t="s">
        <v>51</v>
      </c>
      <c r="D3" s="38" t="s">
        <v>52</v>
      </c>
      <c r="E3" s="39" t="s">
        <v>53</v>
      </c>
      <c r="F3" s="40" t="s">
        <v>54</v>
      </c>
      <c r="G3" s="40" t="s">
        <v>181</v>
      </c>
      <c r="H3" s="10"/>
      <c r="I3" s="10"/>
      <c r="J3" s="10"/>
      <c r="K3" s="10"/>
      <c r="L3" s="10"/>
      <c r="M3" s="10"/>
      <c r="N3" s="10"/>
      <c r="O3" s="10"/>
      <c r="P3" s="10"/>
      <c r="Q3" s="10"/>
      <c r="R3" s="10"/>
      <c r="S3" s="10"/>
      <c r="T3" s="10"/>
      <c r="U3" s="10"/>
      <c r="V3" s="10"/>
    </row>
    <row r="4" spans="1:22" ht="21.95" customHeight="1" thickBot="1">
      <c r="A4" s="104"/>
      <c r="B4" s="106"/>
      <c r="C4" s="38" t="s">
        <v>55</v>
      </c>
      <c r="D4" s="38" t="s">
        <v>55</v>
      </c>
      <c r="E4" s="38" t="s">
        <v>55</v>
      </c>
      <c r="F4" s="38" t="s">
        <v>55</v>
      </c>
      <c r="G4" s="38" t="s">
        <v>182</v>
      </c>
      <c r="H4" s="10"/>
      <c r="I4" s="10"/>
      <c r="J4" s="10"/>
      <c r="K4" s="10"/>
      <c r="L4" s="10"/>
      <c r="M4" s="10"/>
      <c r="N4" s="10"/>
      <c r="O4" s="10"/>
      <c r="P4" s="10"/>
      <c r="Q4" s="10"/>
      <c r="R4" s="10"/>
      <c r="S4" s="10"/>
      <c r="T4" s="10"/>
      <c r="U4" s="10"/>
      <c r="V4" s="10"/>
    </row>
    <row r="5" spans="1:22" ht="21.95" customHeight="1" thickBot="1">
      <c r="A5" s="104"/>
      <c r="B5" s="106"/>
      <c r="C5" s="38" t="s">
        <v>56</v>
      </c>
      <c r="D5" s="38" t="s">
        <v>57</v>
      </c>
      <c r="E5" s="41" t="s">
        <v>58</v>
      </c>
      <c r="F5" s="38" t="s">
        <v>59</v>
      </c>
      <c r="G5" s="40" t="s">
        <v>185</v>
      </c>
      <c r="H5" s="10"/>
      <c r="I5" s="10"/>
      <c r="J5" s="10"/>
      <c r="K5" s="10"/>
      <c r="L5" s="10"/>
      <c r="M5" s="10"/>
      <c r="N5" s="10"/>
      <c r="O5" s="10"/>
      <c r="P5" s="10"/>
      <c r="Q5" s="10"/>
      <c r="R5" s="10"/>
      <c r="S5" s="10"/>
      <c r="T5" s="10"/>
      <c r="U5" s="10"/>
      <c r="V5" s="10"/>
    </row>
    <row r="6" spans="1:22" ht="21.95" customHeight="1" thickBot="1">
      <c r="A6" s="104"/>
      <c r="B6" s="106"/>
      <c r="C6" s="38" t="s">
        <v>60</v>
      </c>
      <c r="D6" s="38" t="s">
        <v>60</v>
      </c>
      <c r="E6" s="38" t="s">
        <v>60</v>
      </c>
      <c r="F6" s="38" t="s">
        <v>60</v>
      </c>
      <c r="G6" s="135" t="s">
        <v>186</v>
      </c>
      <c r="H6" s="10"/>
      <c r="I6" s="10"/>
      <c r="J6" s="10"/>
      <c r="K6" s="10"/>
      <c r="L6" s="10"/>
      <c r="M6" s="10"/>
      <c r="N6" s="10"/>
      <c r="O6" s="10"/>
      <c r="P6" s="10"/>
      <c r="Q6" s="10"/>
      <c r="R6" s="10"/>
      <c r="S6" s="10"/>
      <c r="T6" s="10"/>
      <c r="U6" s="10"/>
      <c r="V6" s="10"/>
    </row>
    <row r="7" spans="1:22" ht="21.95" customHeight="1" thickBot="1">
      <c r="A7" s="104"/>
      <c r="B7" s="106"/>
      <c r="C7" s="42"/>
      <c r="D7" s="43"/>
      <c r="E7" s="43"/>
      <c r="F7" s="44"/>
      <c r="G7" s="45"/>
      <c r="H7" s="10"/>
      <c r="I7" s="10"/>
      <c r="J7" s="10"/>
      <c r="K7" s="10"/>
      <c r="L7" s="10"/>
      <c r="M7" s="10"/>
      <c r="N7" s="10"/>
      <c r="O7" s="10"/>
      <c r="P7" s="10"/>
      <c r="Q7" s="10"/>
      <c r="R7" s="10"/>
      <c r="S7" s="10"/>
      <c r="T7" s="10"/>
      <c r="U7" s="10"/>
      <c r="V7" s="10"/>
    </row>
    <row r="8" spans="1:22" ht="27.75" thickTop="1" thickBot="1">
      <c r="A8" s="104"/>
      <c r="B8" s="46" t="s">
        <v>61</v>
      </c>
      <c r="C8" s="47" t="s">
        <v>62</v>
      </c>
      <c r="D8" s="48" t="s">
        <v>62</v>
      </c>
      <c r="E8" s="48" t="s">
        <v>62</v>
      </c>
      <c r="F8" s="48" t="s">
        <v>62</v>
      </c>
      <c r="G8" s="48" t="s">
        <v>191</v>
      </c>
      <c r="H8" s="10"/>
      <c r="I8" s="10"/>
      <c r="J8" s="10"/>
      <c r="K8" s="10"/>
      <c r="L8" s="10"/>
      <c r="M8" s="10"/>
      <c r="N8" s="10"/>
      <c r="O8" s="10"/>
      <c r="P8" s="10"/>
      <c r="Q8" s="10"/>
      <c r="R8" s="10"/>
      <c r="S8" s="10"/>
      <c r="T8" s="10"/>
      <c r="U8" s="10"/>
      <c r="V8" s="10"/>
    </row>
    <row r="9" spans="1:22" ht="23.1" customHeight="1" thickTop="1" thickBot="1">
      <c r="A9" s="104"/>
      <c r="B9" s="107" t="s">
        <v>63</v>
      </c>
      <c r="C9" s="49" t="s">
        <v>64</v>
      </c>
      <c r="D9" s="50" t="s">
        <v>65</v>
      </c>
      <c r="E9" s="50" t="s">
        <v>66</v>
      </c>
      <c r="F9" s="51" t="s">
        <v>67</v>
      </c>
      <c r="G9" s="52"/>
      <c r="H9" s="10"/>
      <c r="I9" s="10"/>
      <c r="J9" s="10"/>
      <c r="K9" s="10"/>
      <c r="L9" s="10"/>
      <c r="M9" s="10"/>
      <c r="N9" s="10"/>
      <c r="O9" s="10"/>
      <c r="P9" s="10"/>
      <c r="Q9" s="10"/>
      <c r="R9" s="10"/>
      <c r="S9" s="10"/>
      <c r="T9" s="10"/>
      <c r="U9" s="10"/>
      <c r="V9" s="10"/>
    </row>
    <row r="10" spans="1:22" ht="21.95" customHeight="1" thickBot="1">
      <c r="A10" s="104"/>
      <c r="B10" s="107"/>
      <c r="C10" s="38" t="s">
        <v>68</v>
      </c>
      <c r="D10" s="38" t="s">
        <v>68</v>
      </c>
      <c r="E10" s="38" t="s">
        <v>68</v>
      </c>
      <c r="F10" s="38" t="s">
        <v>68</v>
      </c>
      <c r="G10" s="38"/>
      <c r="H10" s="10"/>
      <c r="I10" s="10"/>
      <c r="J10" s="10"/>
      <c r="K10" s="10"/>
      <c r="L10" s="10"/>
      <c r="M10" s="10"/>
      <c r="N10" s="10"/>
      <c r="O10" s="10"/>
      <c r="P10" s="10"/>
      <c r="Q10" s="10"/>
      <c r="R10" s="10"/>
      <c r="S10" s="10"/>
      <c r="T10" s="10"/>
      <c r="U10" s="10"/>
      <c r="V10" s="10"/>
    </row>
    <row r="11" spans="1:22" ht="21.95" customHeight="1" thickBot="1">
      <c r="A11" s="104"/>
      <c r="B11" s="107"/>
      <c r="C11" s="38" t="s">
        <v>69</v>
      </c>
      <c r="D11" s="53" t="s">
        <v>69</v>
      </c>
      <c r="E11" s="53" t="s">
        <v>69</v>
      </c>
      <c r="F11" s="53" t="s">
        <v>69</v>
      </c>
      <c r="G11" s="53"/>
      <c r="H11" s="10"/>
      <c r="I11" s="10"/>
      <c r="J11" s="10"/>
      <c r="K11" s="14"/>
      <c r="L11" s="10"/>
      <c r="M11" s="10"/>
      <c r="N11" s="10"/>
      <c r="O11" s="10"/>
      <c r="P11" s="10"/>
      <c r="Q11" s="10"/>
      <c r="R11" s="10"/>
      <c r="S11" s="10"/>
      <c r="T11" s="10"/>
      <c r="U11" s="10"/>
      <c r="V11" s="10"/>
    </row>
    <row r="12" spans="1:22" ht="21.95" customHeight="1" thickBot="1">
      <c r="A12" s="104"/>
      <c r="B12" s="107"/>
      <c r="C12" s="38" t="s">
        <v>70</v>
      </c>
      <c r="D12" s="39" t="s">
        <v>71</v>
      </c>
      <c r="E12" s="39" t="s">
        <v>70</v>
      </c>
      <c r="F12" s="39" t="s">
        <v>71</v>
      </c>
      <c r="G12" s="39"/>
      <c r="H12" s="10"/>
      <c r="I12" s="10"/>
      <c r="J12" s="10"/>
      <c r="K12" s="10"/>
      <c r="L12" s="10"/>
      <c r="M12" s="10"/>
      <c r="N12" s="10"/>
      <c r="O12" s="10"/>
      <c r="P12" s="10"/>
      <c r="Q12" s="10"/>
      <c r="R12" s="10"/>
      <c r="S12" s="10"/>
      <c r="T12" s="10"/>
      <c r="U12" s="10"/>
      <c r="V12" s="15"/>
    </row>
    <row r="13" spans="1:22" ht="21.95" customHeight="1" thickBot="1">
      <c r="A13" s="105"/>
      <c r="B13" s="107"/>
      <c r="C13" s="54" t="s">
        <v>72</v>
      </c>
      <c r="D13" s="55" t="s">
        <v>73</v>
      </c>
      <c r="E13" s="56" t="s">
        <v>74</v>
      </c>
      <c r="F13" s="57" t="s">
        <v>75</v>
      </c>
      <c r="G13" s="58"/>
      <c r="H13" s="10"/>
      <c r="I13" s="10"/>
      <c r="J13" s="10"/>
      <c r="K13" s="10"/>
      <c r="L13" s="10"/>
      <c r="M13" s="10"/>
      <c r="N13" s="10"/>
      <c r="O13" s="10"/>
      <c r="P13" s="10"/>
      <c r="Q13" s="10"/>
      <c r="R13" s="10"/>
      <c r="S13" s="10"/>
      <c r="T13" s="10"/>
      <c r="U13" s="10"/>
      <c r="V13" s="10"/>
    </row>
    <row r="14" spans="1:22" ht="27" thickBot="1">
      <c r="A14" s="111" t="s">
        <v>76</v>
      </c>
      <c r="B14" s="112"/>
      <c r="C14" s="59" t="s">
        <v>77</v>
      </c>
      <c r="D14" s="59" t="s">
        <v>77</v>
      </c>
      <c r="E14" s="59" t="s">
        <v>78</v>
      </c>
      <c r="F14" s="59" t="s">
        <v>77</v>
      </c>
      <c r="G14" s="59"/>
      <c r="H14" s="10"/>
      <c r="I14" s="10"/>
      <c r="J14" s="10"/>
      <c r="K14" s="10"/>
      <c r="L14" s="10"/>
      <c r="M14" s="10"/>
      <c r="N14" s="10"/>
      <c r="O14" s="10"/>
      <c r="P14" s="10"/>
      <c r="Q14" s="10"/>
      <c r="R14" s="10"/>
      <c r="S14" s="10"/>
      <c r="T14" s="10"/>
      <c r="U14" s="10"/>
      <c r="V14" s="10"/>
    </row>
    <row r="15" spans="1:22" ht="54" customHeight="1" thickTop="1" thickBot="1">
      <c r="A15" s="113" t="s">
        <v>79</v>
      </c>
      <c r="B15" s="114" t="s">
        <v>1</v>
      </c>
      <c r="C15" s="60" t="s">
        <v>80</v>
      </c>
      <c r="D15" s="61" t="s">
        <v>81</v>
      </c>
      <c r="E15" s="61" t="s">
        <v>82</v>
      </c>
      <c r="F15" s="61" t="s">
        <v>83</v>
      </c>
      <c r="G15" s="40" t="s">
        <v>187</v>
      </c>
      <c r="H15" s="10"/>
      <c r="I15" s="10"/>
      <c r="J15" s="10"/>
      <c r="K15" s="10"/>
      <c r="L15" s="10"/>
      <c r="M15" s="10"/>
      <c r="N15" s="10"/>
      <c r="O15" s="14"/>
      <c r="P15" s="10"/>
      <c r="Q15" s="10"/>
      <c r="R15" s="10"/>
      <c r="S15" s="10"/>
      <c r="T15" s="10"/>
      <c r="U15" s="10"/>
      <c r="V15" s="10"/>
    </row>
    <row r="16" spans="1:22" ht="27" customHeight="1" thickBot="1">
      <c r="A16" s="104"/>
      <c r="B16" s="114"/>
      <c r="C16" s="62" t="s">
        <v>84</v>
      </c>
      <c r="D16" s="62" t="s">
        <v>85</v>
      </c>
      <c r="E16" s="62" t="s">
        <v>86</v>
      </c>
      <c r="F16" s="63" t="s">
        <v>87</v>
      </c>
      <c r="G16" s="38" t="s">
        <v>188</v>
      </c>
      <c r="H16" s="10"/>
      <c r="I16" s="10"/>
      <c r="J16" s="10"/>
      <c r="K16" s="10"/>
      <c r="L16" s="10"/>
      <c r="M16" s="10"/>
      <c r="N16" s="10"/>
      <c r="O16" s="10"/>
      <c r="P16" s="10"/>
      <c r="Q16" s="10"/>
      <c r="R16" s="10"/>
      <c r="S16" s="10"/>
      <c r="T16" s="10"/>
      <c r="U16" s="10"/>
      <c r="V16" s="10"/>
    </row>
    <row r="17" spans="1:60" ht="53.25" customHeight="1" thickBot="1">
      <c r="A17" s="104"/>
      <c r="B17" s="114"/>
      <c r="C17" s="64" t="s">
        <v>88</v>
      </c>
      <c r="D17" s="65" t="s">
        <v>89</v>
      </c>
      <c r="E17" s="65" t="s">
        <v>90</v>
      </c>
      <c r="F17" s="66" t="s">
        <v>91</v>
      </c>
      <c r="G17" s="40" t="s">
        <v>189</v>
      </c>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row>
    <row r="18" spans="1:60" ht="27" customHeight="1" thickBot="1">
      <c r="A18" s="104"/>
      <c r="B18" s="114"/>
      <c r="C18" s="64" t="s">
        <v>92</v>
      </c>
      <c r="D18" s="65" t="s">
        <v>93</v>
      </c>
      <c r="E18" s="62" t="s">
        <v>94</v>
      </c>
      <c r="F18" s="40" t="s">
        <v>95</v>
      </c>
      <c r="G18" s="40" t="s">
        <v>185</v>
      </c>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row>
    <row r="19" spans="1:60" ht="27" customHeight="1" thickBot="1">
      <c r="A19" s="104"/>
      <c r="B19" s="114"/>
      <c r="C19" s="67" t="s">
        <v>96</v>
      </c>
      <c r="D19" s="62" t="s">
        <v>97</v>
      </c>
      <c r="E19" s="62" t="s">
        <v>98</v>
      </c>
      <c r="F19" s="62" t="s">
        <v>99</v>
      </c>
      <c r="G19" s="135" t="s">
        <v>190</v>
      </c>
      <c r="H19" s="9"/>
      <c r="I19" s="10"/>
      <c r="J19" s="10"/>
      <c r="K19" s="10"/>
      <c r="L19" s="10"/>
      <c r="M19" s="9"/>
      <c r="N19" s="9"/>
      <c r="O19" s="9"/>
      <c r="P19" s="10"/>
      <c r="Q19" s="10"/>
      <c r="R19" s="10"/>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row>
    <row r="20" spans="1:60" ht="27" customHeight="1" thickBot="1">
      <c r="A20" s="104"/>
      <c r="B20" s="114"/>
      <c r="C20" s="67" t="s">
        <v>100</v>
      </c>
      <c r="D20" s="67" t="s">
        <v>100</v>
      </c>
      <c r="E20" s="67" t="s">
        <v>100</v>
      </c>
      <c r="F20" s="67" t="s">
        <v>100</v>
      </c>
      <c r="G20" s="67"/>
      <c r="H20" s="9"/>
      <c r="I20" s="10"/>
      <c r="J20" s="10"/>
      <c r="K20" s="10"/>
      <c r="L20" s="10"/>
      <c r="M20" s="9"/>
      <c r="N20" s="9"/>
      <c r="O20" s="9"/>
      <c r="P20" s="10"/>
      <c r="Q20" s="10"/>
      <c r="R20" s="10"/>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row>
    <row r="21" spans="1:60" ht="27" customHeight="1" thickBot="1">
      <c r="A21" s="104"/>
      <c r="B21" s="114"/>
      <c r="C21" s="68"/>
      <c r="D21" s="69"/>
      <c r="E21" s="69"/>
      <c r="F21" s="70"/>
      <c r="G21" s="71"/>
      <c r="H21" s="9"/>
      <c r="I21" s="10"/>
      <c r="J21" s="10"/>
      <c r="K21" s="10"/>
      <c r="L21" s="10"/>
      <c r="M21" s="9"/>
      <c r="N21" s="9"/>
      <c r="O21" s="16"/>
      <c r="P21" s="10"/>
      <c r="Q21" s="10"/>
      <c r="R21" s="10"/>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row>
    <row r="22" spans="1:60" ht="53.25" thickBot="1">
      <c r="A22" s="104"/>
      <c r="B22" s="115" t="s">
        <v>63</v>
      </c>
      <c r="C22" s="72" t="s">
        <v>101</v>
      </c>
      <c r="D22" s="73" t="s">
        <v>102</v>
      </c>
      <c r="E22" s="74" t="s">
        <v>103</v>
      </c>
      <c r="F22" s="73" t="s">
        <v>104</v>
      </c>
      <c r="G22" s="74"/>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row>
    <row r="23" spans="1:60" ht="27" customHeight="1" thickBot="1">
      <c r="A23" s="104"/>
      <c r="B23" s="115"/>
      <c r="C23" s="75" t="s">
        <v>105</v>
      </c>
      <c r="D23" s="40" t="s">
        <v>106</v>
      </c>
      <c r="E23" s="76" t="s">
        <v>107</v>
      </c>
      <c r="F23" s="40" t="s">
        <v>108</v>
      </c>
      <c r="G23" s="76"/>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row>
    <row r="24" spans="1:60" ht="27" customHeight="1" thickBot="1">
      <c r="A24" s="104"/>
      <c r="B24" s="115"/>
      <c r="C24" s="77" t="s">
        <v>109</v>
      </c>
      <c r="D24" s="76" t="s">
        <v>110</v>
      </c>
      <c r="E24" s="76" t="s">
        <v>111</v>
      </c>
      <c r="F24" s="78" t="s">
        <v>112</v>
      </c>
      <c r="G24" s="76"/>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row>
    <row r="25" spans="1:60" ht="27" customHeight="1" thickBot="1">
      <c r="A25" s="104"/>
      <c r="B25" s="115"/>
      <c r="C25" s="77" t="s">
        <v>113</v>
      </c>
      <c r="D25" s="76" t="s">
        <v>114</v>
      </c>
      <c r="E25" s="76" t="s">
        <v>115</v>
      </c>
      <c r="F25" s="40" t="s">
        <v>116</v>
      </c>
      <c r="G25" s="76"/>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row>
    <row r="26" spans="1:60" ht="27" customHeight="1" thickBot="1">
      <c r="A26" s="104"/>
      <c r="B26" s="115"/>
      <c r="C26" s="79" t="s">
        <v>100</v>
      </c>
      <c r="D26" s="80" t="s">
        <v>100</v>
      </c>
      <c r="E26" s="67" t="s">
        <v>100</v>
      </c>
      <c r="F26" s="67" t="s">
        <v>100</v>
      </c>
      <c r="G26" s="67"/>
      <c r="H26" s="10"/>
      <c r="I26" s="9"/>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row>
    <row r="27" spans="1:60" ht="27" customHeight="1" thickBot="1">
      <c r="A27" s="104"/>
      <c r="B27" s="115"/>
      <c r="C27" s="81"/>
      <c r="D27" s="82"/>
      <c r="E27" s="40"/>
      <c r="F27" s="51"/>
      <c r="G27" s="83"/>
      <c r="H27" s="9"/>
      <c r="I27" s="9"/>
      <c r="J27" s="10"/>
      <c r="K27" s="10"/>
      <c r="L27" s="10"/>
      <c r="M27" s="10"/>
      <c r="N27" s="10"/>
      <c r="O27" s="10"/>
      <c r="P27" s="10"/>
      <c r="Q27" s="14"/>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row>
    <row r="28" spans="1:60" ht="26.25" customHeight="1">
      <c r="A28" s="104"/>
      <c r="B28" s="116" t="s">
        <v>117</v>
      </c>
      <c r="C28" s="75"/>
      <c r="D28" s="74"/>
      <c r="E28" s="84" t="s">
        <v>118</v>
      </c>
      <c r="F28" s="85"/>
      <c r="G28" s="73"/>
      <c r="H28" s="13"/>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row>
    <row r="29" spans="1:60" ht="26.25" customHeight="1">
      <c r="A29" s="104"/>
      <c r="B29" s="117"/>
      <c r="C29" s="75"/>
      <c r="D29" s="38"/>
      <c r="E29" s="39" t="s">
        <v>107</v>
      </c>
      <c r="F29" s="63"/>
      <c r="G29" s="40"/>
      <c r="H29" s="13"/>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row>
    <row r="30" spans="1:60" ht="26.25" customHeight="1">
      <c r="A30" s="104"/>
      <c r="B30" s="117"/>
      <c r="C30" s="75"/>
      <c r="D30" s="38"/>
      <c r="E30" s="39" t="s">
        <v>119</v>
      </c>
      <c r="F30" s="66"/>
      <c r="G30" s="78"/>
      <c r="H30" s="13"/>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row>
    <row r="31" spans="1:60" ht="26.25" customHeight="1">
      <c r="A31" s="104"/>
      <c r="B31" s="117"/>
      <c r="C31" s="75"/>
      <c r="D31" s="38"/>
      <c r="E31" s="52" t="s">
        <v>120</v>
      </c>
      <c r="F31" s="40"/>
      <c r="G31" s="40"/>
      <c r="H31" s="13"/>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row>
    <row r="32" spans="1:60" ht="26.25" customHeight="1">
      <c r="A32" s="104"/>
      <c r="B32" s="117"/>
      <c r="C32" s="75"/>
      <c r="D32" s="38"/>
      <c r="E32" s="52" t="s">
        <v>100</v>
      </c>
      <c r="F32" s="40"/>
      <c r="G32" s="67"/>
      <c r="H32" s="13"/>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row>
    <row r="33" spans="1:60" ht="27" customHeight="1" thickBot="1">
      <c r="A33" s="104"/>
      <c r="B33" s="118"/>
      <c r="C33" s="75"/>
      <c r="D33" s="38"/>
      <c r="E33" s="52"/>
      <c r="F33" s="40"/>
      <c r="G33" s="86"/>
      <c r="H33" s="13"/>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row>
    <row r="34" spans="1:60" ht="27" customHeight="1" thickTop="1">
      <c r="A34" s="104"/>
      <c r="B34" s="116" t="s">
        <v>121</v>
      </c>
      <c r="C34" s="87" t="s">
        <v>122</v>
      </c>
      <c r="D34" s="87" t="s">
        <v>123</v>
      </c>
      <c r="E34" s="87" t="s">
        <v>124</v>
      </c>
      <c r="F34" s="87" t="s">
        <v>123</v>
      </c>
      <c r="G34" s="87"/>
      <c r="H34" s="17"/>
      <c r="I34" s="14"/>
      <c r="J34" s="14"/>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row>
    <row r="35" spans="1:60" ht="26.25" customHeight="1">
      <c r="A35" s="104"/>
      <c r="B35" s="117"/>
      <c r="C35" s="39" t="s">
        <v>125</v>
      </c>
      <c r="D35" s="39" t="s">
        <v>126</v>
      </c>
      <c r="E35" s="39" t="s">
        <v>127</v>
      </c>
      <c r="F35" s="39" t="s">
        <v>128</v>
      </c>
      <c r="G35" s="52"/>
      <c r="H35" s="17"/>
      <c r="I35" s="14"/>
      <c r="J35" s="14"/>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row>
    <row r="36" spans="1:60" ht="26.25" customHeight="1">
      <c r="A36" s="104"/>
      <c r="B36" s="117"/>
      <c r="C36" s="39" t="s">
        <v>129</v>
      </c>
      <c r="D36" s="39" t="s">
        <v>130</v>
      </c>
      <c r="E36" s="39" t="s">
        <v>131</v>
      </c>
      <c r="F36" s="39" t="s">
        <v>131</v>
      </c>
      <c r="G36" s="39"/>
      <c r="H36" s="17"/>
      <c r="I36" s="14"/>
      <c r="J36" s="14"/>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row>
    <row r="37" spans="1:60" ht="26.25" customHeight="1">
      <c r="A37" s="104"/>
      <c r="B37" s="117"/>
      <c r="C37" s="53" t="s">
        <v>132</v>
      </c>
      <c r="D37" s="38" t="s">
        <v>133</v>
      </c>
      <c r="E37" s="38" t="s">
        <v>134</v>
      </c>
      <c r="F37" s="52" t="s">
        <v>135</v>
      </c>
      <c r="G37" s="75"/>
      <c r="H37" s="17"/>
      <c r="I37" s="14"/>
      <c r="J37" s="14"/>
      <c r="K37" s="10"/>
      <c r="L37" s="18"/>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row>
    <row r="38" spans="1:60" ht="27" customHeight="1" thickBot="1">
      <c r="A38" s="105"/>
      <c r="B38" s="117"/>
      <c r="C38" s="88"/>
      <c r="D38" s="89"/>
      <c r="E38" s="89"/>
      <c r="F38" s="90"/>
      <c r="G38" s="91"/>
      <c r="H38" s="17"/>
      <c r="I38" s="14"/>
      <c r="J38" s="14"/>
      <c r="K38" s="10"/>
      <c r="L38" s="18"/>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row>
    <row r="39" spans="1:60" ht="21.95" customHeight="1" thickTop="1">
      <c r="A39" s="119" t="s">
        <v>76</v>
      </c>
      <c r="B39" s="120"/>
      <c r="C39" s="92" t="s">
        <v>136</v>
      </c>
      <c r="D39" s="93" t="s">
        <v>136</v>
      </c>
      <c r="E39" s="93" t="s">
        <v>136</v>
      </c>
      <c r="F39" s="93" t="s">
        <v>136</v>
      </c>
      <c r="G39" s="93"/>
      <c r="H39" s="14"/>
      <c r="I39" s="14"/>
      <c r="J39" s="14"/>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row>
    <row r="40" spans="1:60" ht="21" customHeight="1">
      <c r="A40" s="121"/>
      <c r="B40" s="122"/>
      <c r="C40" s="94" t="s">
        <v>137</v>
      </c>
      <c r="D40" s="95" t="s">
        <v>137</v>
      </c>
      <c r="E40" s="95" t="s">
        <v>137</v>
      </c>
      <c r="F40" s="95" t="s">
        <v>137</v>
      </c>
      <c r="G40" s="95"/>
      <c r="H40" s="14"/>
      <c r="I40" s="14"/>
      <c r="J40" s="14"/>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row>
    <row r="41" spans="1:60" ht="21" customHeight="1">
      <c r="A41" s="121"/>
      <c r="B41" s="122"/>
      <c r="C41" s="95" t="s">
        <v>138</v>
      </c>
      <c r="D41" s="95" t="s">
        <v>139</v>
      </c>
      <c r="E41" s="95" t="s">
        <v>140</v>
      </c>
      <c r="F41" s="94" t="s">
        <v>141</v>
      </c>
      <c r="G41" s="94"/>
      <c r="H41" s="14"/>
      <c r="I41" s="14"/>
      <c r="J41" s="14"/>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row>
    <row r="42" spans="1:60" ht="21.95" customHeight="1" thickBot="1">
      <c r="A42" s="123"/>
      <c r="B42" s="122"/>
      <c r="C42" s="96" t="s">
        <v>142</v>
      </c>
      <c r="D42" s="96" t="s">
        <v>143</v>
      </c>
      <c r="E42" s="94" t="s">
        <v>144</v>
      </c>
      <c r="F42" s="94" t="s">
        <v>145</v>
      </c>
      <c r="G42" s="94"/>
      <c r="H42" s="14"/>
      <c r="I42" s="10"/>
      <c r="J42" s="14"/>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row>
    <row r="43" spans="1:60" ht="54" customHeight="1" thickTop="1" thickBot="1">
      <c r="A43" s="124" t="s">
        <v>146</v>
      </c>
      <c r="B43" s="128" t="s">
        <v>147</v>
      </c>
      <c r="C43" s="61" t="s">
        <v>148</v>
      </c>
      <c r="D43" s="61" t="s">
        <v>149</v>
      </c>
      <c r="E43" s="61" t="s">
        <v>150</v>
      </c>
      <c r="F43" s="61" t="s">
        <v>151</v>
      </c>
      <c r="G43" s="40" t="s">
        <v>183</v>
      </c>
      <c r="H43" s="19"/>
      <c r="I43" s="10"/>
      <c r="J43" s="14"/>
      <c r="K43" s="14"/>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row>
    <row r="44" spans="1:60" ht="21.95" customHeight="1" thickBot="1">
      <c r="A44" s="125"/>
      <c r="B44" s="129"/>
      <c r="C44" s="62" t="s">
        <v>152</v>
      </c>
      <c r="D44" s="62" t="s">
        <v>153</v>
      </c>
      <c r="E44" s="62" t="s">
        <v>154</v>
      </c>
      <c r="F44" s="62" t="s">
        <v>152</v>
      </c>
      <c r="G44" s="38" t="s">
        <v>184</v>
      </c>
      <c r="H44" s="20"/>
      <c r="I44" s="10"/>
      <c r="J44" s="14"/>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row>
    <row r="45" spans="1:60" ht="21.95" customHeight="1" thickBot="1">
      <c r="A45" s="125"/>
      <c r="B45" s="129"/>
      <c r="C45" s="65" t="s">
        <v>155</v>
      </c>
      <c r="D45" s="65" t="s">
        <v>156</v>
      </c>
      <c r="E45" s="65" t="s">
        <v>157</v>
      </c>
      <c r="F45" s="65" t="s">
        <v>158</v>
      </c>
      <c r="G45" s="40" t="s">
        <v>185</v>
      </c>
      <c r="H45" s="21"/>
      <c r="I45" s="10"/>
      <c r="J45" s="14"/>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row>
    <row r="46" spans="1:60" ht="21.95" customHeight="1" thickBot="1">
      <c r="A46" s="125"/>
      <c r="B46" s="129"/>
      <c r="C46" s="65" t="s">
        <v>159</v>
      </c>
      <c r="D46" s="65" t="s">
        <v>160</v>
      </c>
      <c r="E46" s="62" t="s">
        <v>161</v>
      </c>
      <c r="F46" s="62" t="s">
        <v>162</v>
      </c>
      <c r="G46" s="135" t="s">
        <v>186</v>
      </c>
      <c r="H46" s="20"/>
      <c r="I46" s="10"/>
      <c r="J46" s="14"/>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row>
    <row r="47" spans="1:60" ht="21.95" customHeight="1" thickBot="1">
      <c r="A47" s="125"/>
      <c r="B47" s="129"/>
      <c r="C47" s="62" t="s">
        <v>163</v>
      </c>
      <c r="D47" s="62" t="s">
        <v>164</v>
      </c>
      <c r="E47" s="65" t="s">
        <v>165</v>
      </c>
      <c r="F47" s="62" t="s">
        <v>166</v>
      </c>
      <c r="G47" s="65"/>
      <c r="H47" s="20"/>
      <c r="I47" s="9"/>
      <c r="J47" s="14"/>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row>
    <row r="48" spans="1:60" ht="21.95" customHeight="1" thickBot="1">
      <c r="A48" s="126"/>
      <c r="B48" s="129"/>
      <c r="C48" s="62" t="s">
        <v>167</v>
      </c>
      <c r="D48" s="65" t="s">
        <v>60</v>
      </c>
      <c r="E48" s="65" t="s">
        <v>60</v>
      </c>
      <c r="F48" s="65" t="s">
        <v>168</v>
      </c>
      <c r="G48" s="65"/>
      <c r="H48" s="22"/>
      <c r="I48" s="9"/>
      <c r="J48" s="14"/>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row>
    <row r="49" spans="1:60" ht="21.95" customHeight="1" thickBot="1">
      <c r="A49" s="126"/>
      <c r="B49" s="130"/>
      <c r="C49" s="69"/>
      <c r="D49" s="69"/>
      <c r="E49" s="69"/>
      <c r="F49" s="69"/>
      <c r="G49" s="69"/>
      <c r="H49" s="14"/>
      <c r="I49" s="14"/>
      <c r="J49" s="14"/>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row>
    <row r="50" spans="1:60" ht="23.1" customHeight="1" thickTop="1" thickBot="1">
      <c r="A50" s="113"/>
      <c r="B50" s="131" t="s">
        <v>121</v>
      </c>
      <c r="C50" s="97" t="s">
        <v>123</v>
      </c>
      <c r="D50" s="97" t="s">
        <v>169</v>
      </c>
      <c r="E50" s="97" t="s">
        <v>170</v>
      </c>
      <c r="F50" s="97" t="s">
        <v>171</v>
      </c>
      <c r="G50" s="97"/>
      <c r="H50" s="14"/>
      <c r="I50" s="14"/>
      <c r="J50" s="14"/>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row>
    <row r="51" spans="1:60" ht="21.95" customHeight="1" thickBot="1">
      <c r="A51" s="113"/>
      <c r="B51" s="132"/>
      <c r="C51" s="75" t="s">
        <v>127</v>
      </c>
      <c r="D51" s="38" t="s">
        <v>172</v>
      </c>
      <c r="E51" s="38" t="s">
        <v>126</v>
      </c>
      <c r="F51" s="40" t="s">
        <v>127</v>
      </c>
      <c r="G51" s="4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row>
    <row r="52" spans="1:60" ht="21.95" customHeight="1" thickBot="1">
      <c r="A52" s="113"/>
      <c r="B52" s="132"/>
      <c r="C52" s="53" t="s">
        <v>130</v>
      </c>
      <c r="D52" s="39" t="s">
        <v>129</v>
      </c>
      <c r="E52" s="39" t="s">
        <v>173</v>
      </c>
      <c r="F52" s="40" t="s">
        <v>174</v>
      </c>
      <c r="G52" s="4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row>
    <row r="53" spans="1:60" ht="21.95" customHeight="1" thickBot="1">
      <c r="A53" s="113"/>
      <c r="B53" s="132"/>
      <c r="C53" s="53" t="s">
        <v>175</v>
      </c>
      <c r="D53" s="39" t="s">
        <v>176</v>
      </c>
      <c r="E53" s="39" t="s">
        <v>133</v>
      </c>
      <c r="F53" s="40" t="s">
        <v>132</v>
      </c>
      <c r="G53" s="4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row>
    <row r="54" spans="1:60" ht="21.95" customHeight="1" thickBot="1">
      <c r="A54" s="127"/>
      <c r="B54" s="133"/>
      <c r="C54" s="88"/>
      <c r="D54" s="89"/>
      <c r="E54" s="89"/>
      <c r="F54" s="89"/>
      <c r="G54" s="9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row>
    <row r="55" spans="1:60" ht="27" thickBot="1">
      <c r="A55" s="119" t="s">
        <v>76</v>
      </c>
      <c r="B55" s="134"/>
      <c r="C55" s="98" t="s">
        <v>177</v>
      </c>
      <c r="D55" s="99" t="s">
        <v>178</v>
      </c>
      <c r="E55" s="99" t="s">
        <v>177</v>
      </c>
      <c r="F55" s="99" t="s">
        <v>178</v>
      </c>
      <c r="G55" s="99"/>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row>
    <row r="56" spans="1:60" ht="27" customHeight="1" thickBot="1">
      <c r="A56" s="108" t="s">
        <v>179</v>
      </c>
      <c r="B56" s="109"/>
      <c r="C56" s="109"/>
      <c r="D56" s="109"/>
      <c r="E56" s="109"/>
      <c r="F56" s="109"/>
      <c r="G56" s="1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row>
    <row r="57" spans="1:60" ht="26.25">
      <c r="A57" s="23"/>
      <c r="B57" s="24"/>
      <c r="C57" s="25"/>
      <c r="D57" s="10"/>
      <c r="E57" s="10"/>
      <c r="F57" s="10"/>
      <c r="G57" s="26"/>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row>
    <row r="58" spans="1:60" ht="26.25">
      <c r="A58" s="24"/>
      <c r="B58" s="24"/>
      <c r="C58" s="27"/>
      <c r="D58" s="27"/>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row>
    <row r="59" spans="1:60" ht="26.25">
      <c r="A59" s="24"/>
      <c r="B59" s="24"/>
      <c r="C59" s="27"/>
      <c r="D59" s="27"/>
      <c r="E59" s="10"/>
      <c r="F59" s="10"/>
      <c r="G59" s="10"/>
      <c r="H59" s="10"/>
      <c r="I59" s="10"/>
      <c r="J59" s="10"/>
      <c r="K59" s="10"/>
      <c r="L59" s="10"/>
      <c r="M59" s="10"/>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row>
    <row r="60" spans="1:60" ht="26.25">
      <c r="A60" s="24"/>
      <c r="B60" s="24"/>
      <c r="C60" s="27"/>
      <c r="D60" s="27"/>
      <c r="E60" s="10"/>
      <c r="F60" s="10"/>
      <c r="G60" s="10"/>
      <c r="H60" s="10"/>
      <c r="I60" s="10"/>
      <c r="J60" s="10"/>
      <c r="K60" s="10"/>
      <c r="L60" s="10"/>
      <c r="M60" s="10"/>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row>
    <row r="61" spans="1:60" ht="26.25">
      <c r="A61" s="24"/>
      <c r="B61" s="24"/>
      <c r="C61" s="27"/>
      <c r="D61" s="27"/>
      <c r="E61" s="10"/>
      <c r="F61" s="10"/>
      <c r="G61" s="10"/>
      <c r="H61" s="10"/>
      <c r="I61" s="10"/>
      <c r="J61" s="10"/>
      <c r="K61" s="10"/>
      <c r="L61" s="10"/>
      <c r="M61" s="10"/>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row>
    <row r="62" spans="1:60" ht="26.25">
      <c r="A62" s="24"/>
      <c r="B62" s="24"/>
      <c r="C62" s="27"/>
      <c r="D62" s="27"/>
      <c r="E62" s="10"/>
      <c r="F62" s="10"/>
      <c r="G62" s="10"/>
      <c r="H62" s="10"/>
      <c r="I62" s="10"/>
      <c r="J62" s="10"/>
      <c r="K62" s="10"/>
      <c r="L62" s="10"/>
      <c r="M62" s="10"/>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row>
    <row r="63" spans="1:60" ht="26.25">
      <c r="A63" s="24"/>
      <c r="B63" s="24"/>
      <c r="C63" s="27"/>
      <c r="D63" s="27"/>
      <c r="E63" s="10"/>
      <c r="F63" s="10"/>
      <c r="G63" s="10"/>
      <c r="H63" s="10"/>
      <c r="I63" s="10"/>
      <c r="J63" s="10"/>
      <c r="K63" s="10"/>
      <c r="L63" s="10"/>
      <c r="M63" s="10"/>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row>
    <row r="64" spans="1:60" ht="26.25">
      <c r="A64" s="24"/>
      <c r="B64" s="24"/>
      <c r="C64" s="27"/>
      <c r="D64" s="27"/>
      <c r="E64" s="10"/>
      <c r="F64" s="10"/>
      <c r="G64" s="10"/>
      <c r="H64" s="10"/>
      <c r="I64" s="10"/>
      <c r="J64" s="10"/>
      <c r="K64" s="10"/>
      <c r="L64" s="10"/>
      <c r="M64" s="10"/>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row>
    <row r="65" spans="1:13" ht="26.25">
      <c r="A65" s="24"/>
      <c r="B65" s="24"/>
      <c r="C65" s="27"/>
      <c r="D65" s="27"/>
      <c r="E65" s="10"/>
      <c r="F65" s="10"/>
      <c r="G65" s="10"/>
      <c r="H65" s="10"/>
      <c r="I65" s="10"/>
      <c r="J65" s="10"/>
      <c r="K65" s="10"/>
      <c r="L65" s="10"/>
      <c r="M65" s="10"/>
    </row>
    <row r="66" spans="1:13" ht="26.25">
      <c r="A66" s="24"/>
      <c r="B66" s="24"/>
      <c r="C66" s="28"/>
      <c r="D66" s="29"/>
      <c r="E66" s="10"/>
      <c r="F66" s="10"/>
      <c r="G66" s="10"/>
      <c r="H66" s="10"/>
      <c r="I66" s="10"/>
      <c r="J66" s="10"/>
      <c r="K66" s="10"/>
      <c r="L66" s="10"/>
      <c r="M66" s="10"/>
    </row>
    <row r="67" spans="1:13" ht="26.25">
      <c r="A67" s="24"/>
      <c r="B67" s="24"/>
      <c r="C67" s="30"/>
      <c r="D67" s="13"/>
      <c r="E67" s="10"/>
      <c r="F67" s="10"/>
      <c r="G67" s="10"/>
      <c r="H67" s="10"/>
      <c r="I67" s="10"/>
      <c r="J67" s="10"/>
      <c r="K67" s="10"/>
      <c r="L67" s="10"/>
      <c r="M67" s="10"/>
    </row>
    <row r="68" spans="1:13" ht="26.25">
      <c r="A68" s="24"/>
      <c r="B68" s="24"/>
      <c r="C68" s="30"/>
      <c r="D68" s="30"/>
      <c r="E68" s="10"/>
      <c r="F68" s="10"/>
      <c r="G68" s="10"/>
      <c r="H68" s="10"/>
      <c r="I68" s="10"/>
      <c r="J68" s="10"/>
      <c r="K68" s="10"/>
      <c r="L68" s="10"/>
      <c r="M68" s="10"/>
    </row>
    <row r="69" spans="1:13" ht="26.25">
      <c r="A69" s="24"/>
      <c r="B69" s="24"/>
      <c r="C69" s="30"/>
      <c r="D69" s="30"/>
      <c r="E69" s="10"/>
      <c r="F69" s="10"/>
      <c r="G69" s="10"/>
      <c r="H69" s="10"/>
      <c r="I69" s="10"/>
      <c r="J69" s="10"/>
      <c r="K69" s="10"/>
      <c r="L69" s="10"/>
      <c r="M69" s="10"/>
    </row>
    <row r="70" spans="1:13" ht="26.25">
      <c r="A70" s="24"/>
      <c r="B70" s="24"/>
      <c r="C70" s="30"/>
      <c r="D70" s="30"/>
      <c r="E70" s="10"/>
      <c r="F70" s="10"/>
      <c r="G70" s="10"/>
      <c r="H70" s="10"/>
      <c r="I70" s="10"/>
      <c r="J70" s="10"/>
      <c r="K70" s="10"/>
      <c r="L70" s="10"/>
      <c r="M70" s="10"/>
    </row>
    <row r="71" spans="1:13" ht="26.25">
      <c r="A71" s="24"/>
      <c r="B71" s="24"/>
      <c r="C71" s="13"/>
      <c r="D71" s="13"/>
      <c r="E71" s="10"/>
      <c r="F71" s="10"/>
      <c r="G71" s="10"/>
      <c r="H71" s="10"/>
      <c r="I71" s="10"/>
      <c r="J71" s="10"/>
      <c r="K71" s="10"/>
      <c r="L71" s="10"/>
      <c r="M71" s="10"/>
    </row>
    <row r="72" spans="1:13" ht="26.25">
      <c r="A72" s="24"/>
      <c r="B72" s="24"/>
      <c r="C72" s="10"/>
      <c r="D72" s="10"/>
      <c r="E72" s="10"/>
      <c r="F72" s="10"/>
      <c r="G72" s="10"/>
      <c r="H72" s="10"/>
      <c r="I72" s="10"/>
      <c r="J72" s="10"/>
      <c r="K72" s="10"/>
      <c r="L72" s="10"/>
      <c r="M72" s="10"/>
    </row>
    <row r="73" spans="1:13" ht="26.25">
      <c r="A73" s="24"/>
      <c r="B73" s="24"/>
      <c r="C73" s="10"/>
      <c r="D73" s="10"/>
      <c r="E73" s="10"/>
      <c r="F73" s="10"/>
      <c r="G73" s="10"/>
      <c r="H73" s="10"/>
      <c r="I73" s="10"/>
      <c r="J73" s="10"/>
      <c r="K73" s="10"/>
      <c r="L73" s="10"/>
      <c r="M73" s="10"/>
    </row>
    <row r="74" spans="1:13" ht="26.25">
      <c r="A74" s="24"/>
      <c r="B74" s="24"/>
      <c r="C74" s="10"/>
      <c r="D74" s="10"/>
      <c r="E74" s="10"/>
      <c r="F74" s="10"/>
      <c r="G74" s="10"/>
      <c r="H74" s="10"/>
      <c r="I74" s="10"/>
      <c r="J74" s="10"/>
      <c r="K74" s="10"/>
      <c r="L74" s="10"/>
      <c r="M74" s="10"/>
    </row>
    <row r="75" spans="1:13" ht="26.25">
      <c r="A75" s="24"/>
      <c r="B75" s="24"/>
      <c r="C75" s="10"/>
      <c r="D75" s="10"/>
      <c r="E75" s="10"/>
      <c r="F75" s="10"/>
      <c r="G75" s="10"/>
      <c r="H75" s="10"/>
      <c r="I75" s="10"/>
      <c r="J75" s="10"/>
      <c r="K75" s="10"/>
      <c r="L75" s="10"/>
      <c r="M75" s="10"/>
    </row>
    <row r="76" spans="1:13" ht="26.25">
      <c r="A76" s="24"/>
      <c r="B76" s="24"/>
      <c r="C76" s="10"/>
      <c r="D76" s="10"/>
      <c r="E76" s="10"/>
      <c r="F76" s="10"/>
      <c r="G76" s="10"/>
      <c r="H76" s="10"/>
      <c r="I76" s="10"/>
      <c r="J76" s="10"/>
      <c r="K76" s="10"/>
      <c r="L76" s="10"/>
      <c r="M76" s="10"/>
    </row>
    <row r="77" spans="1:13" ht="26.25">
      <c r="A77" s="24"/>
      <c r="B77" s="24"/>
      <c r="C77" s="10"/>
      <c r="D77" s="10"/>
      <c r="E77" s="10"/>
      <c r="F77" s="10"/>
      <c r="G77" s="10"/>
      <c r="H77" s="10"/>
      <c r="I77" s="10"/>
      <c r="J77" s="10"/>
      <c r="K77" s="10"/>
      <c r="L77" s="10"/>
      <c r="M77" s="10"/>
    </row>
    <row r="78" spans="1:13" ht="26.25">
      <c r="A78" s="24"/>
      <c r="B78" s="24"/>
      <c r="C78" s="10"/>
      <c r="D78" s="10"/>
      <c r="E78" s="10"/>
      <c r="F78" s="10"/>
      <c r="G78" s="10"/>
      <c r="H78" s="10"/>
      <c r="I78" s="10"/>
      <c r="J78" s="10"/>
      <c r="K78" s="10"/>
      <c r="L78" s="10"/>
      <c r="M78" s="10"/>
    </row>
  </sheetData>
  <mergeCells count="18">
    <mergeCell ref="A56:G56"/>
    <mergeCell ref="A43:A54"/>
    <mergeCell ref="B43:B49"/>
    <mergeCell ref="B50:B54"/>
    <mergeCell ref="A55:B55"/>
    <mergeCell ref="A1:C1"/>
    <mergeCell ref="E1:G1"/>
    <mergeCell ref="A2:B2"/>
    <mergeCell ref="A3:A13"/>
    <mergeCell ref="B3:B7"/>
    <mergeCell ref="B9:B13"/>
    <mergeCell ref="A14:B14"/>
    <mergeCell ref="A15:A38"/>
    <mergeCell ref="B15:B21"/>
    <mergeCell ref="B22:B27"/>
    <mergeCell ref="B28:B33"/>
    <mergeCell ref="B34:B38"/>
    <mergeCell ref="A39:B42"/>
  </mergeCells>
  <phoneticPr fontId="18" type="noConversion"/>
  <hyperlinks>
    <hyperlink ref="G6" r:id="rId1"/>
    <hyperlink ref="G46" r:id="rId2"/>
    <hyperlink ref="G19" r:id="rId3"/>
  </hyperlinks>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4"/>
  <sheetViews>
    <sheetView workbookViewId="0">
      <selection activeCell="G3" sqref="G3"/>
    </sheetView>
  </sheetViews>
  <sheetFormatPr defaultColWidth="8.875" defaultRowHeight="16.5"/>
  <cols>
    <col min="1" max="1" width="5.125" bestFit="1" customWidth="1"/>
    <col min="2" max="2" width="12.375" bestFit="1" customWidth="1"/>
    <col min="3" max="3" width="32.5" style="2" customWidth="1"/>
    <col min="4" max="7" width="32.5" customWidth="1"/>
  </cols>
  <sheetData>
    <row r="2" spans="1:7">
      <c r="B2" t="s">
        <v>43</v>
      </c>
      <c r="C2" s="2">
        <f>DATEVALUE(SUBSTITUTE(SUBSTITUTE(LEFT(input!C2,6),"일",""),"월 ","-"))</f>
        <v>41862</v>
      </c>
      <c r="D2" s="3"/>
    </row>
    <row r="3" spans="1:7" ht="192.75" customHeight="1">
      <c r="A3" t="s">
        <v>6</v>
      </c>
      <c r="B3" t="s">
        <v>2</v>
      </c>
      <c r="C3" s="2" t="str">
        <f>$B3&amp;CHAR(10)&amp;input!C3&amp;CHAR(10)&amp;input!C4&amp;CHAR(10)&amp;input!C5&amp;CHAR(10)&amp;input!C6&amp;CHAR(10)&amp;input!C7</f>
        <v xml:space="preserve">[한식]
속풀이해장국(소:호주산)
삼곡밥
두부계란지짐*양념장
포기김치
</v>
      </c>
      <c r="D3" s="2" t="str">
        <f>$B3&amp;CHAR(10)&amp;input!D3&amp;CHAR(10)&amp;input!D4&amp;CHAR(10)&amp;input!D5&amp;CHAR(10)&amp;input!D6&amp;CHAR(10)&amp;input!D7</f>
        <v xml:space="preserve">[한식]
건새우시금치국
삼곡밥
볼어묵야채볶음(갈치:수입산)
포기김치
</v>
      </c>
      <c r="E3" s="2" t="str">
        <f>$B3&amp;CHAR(10)&amp;input!E3&amp;CHAR(10)&amp;input!E4&amp;CHAR(10)&amp;input!E5&amp;CHAR(10)&amp;input!E6&amp;CHAR(10)&amp;input!E7</f>
        <v xml:space="preserve">[한식]
경상도식쇠고기무국(소:호주산)
삼곡밥
청경채나물
포기김치
</v>
      </c>
      <c r="F3" s="2" t="str">
        <f>$B3&amp;CHAR(10)&amp;input!F3&amp;CHAR(10)&amp;input!F4&amp;CHAR(10)&amp;input!F5&amp;CHAR(10)&amp;input!F6&amp;CHAR(10)&amp;input!F7</f>
        <v xml:space="preserve">[한식]
북어채감자국
삼곡밥
호박새우젓볶음
포기김치
</v>
      </c>
      <c r="G3" s="2" t="str">
        <f>$B3&amp;CHAR(10)&amp;input!G3&amp;CHAR(10)&amp;input!G4&amp;CHAR(10)&amp;input!G5&amp;CHAR(10)&amp;input!G6&amp;CHAR(10)&amp;input!G7</f>
        <v xml:space="preserve">[한식]
광복절(光復節)은 1945년 8월 15일, 제2차 세계 대전에서 일본이 연합군에 패하여 항복하게 되어 한반도가 일제의 일제 강점기에서 해방된 날을 기념하는 날이다.
 광복은 문자 그대로는 “빛을 되찾음”을 의미하고 국권을 되찾았다는 뜻으로 쓰인다. 특히 대한민국에서는 1948년 8월 15일의 대한민국의 건국을 기념하는 날이기도 하다.
from 위키피디아
http://ko.wikipedia.org/wiki/광복절
</v>
      </c>
    </row>
    <row r="4" spans="1:7" ht="33">
      <c r="A4" t="s">
        <v>6</v>
      </c>
      <c r="B4" t="s">
        <v>3</v>
      </c>
      <c r="C4" s="2" t="str">
        <f>$B4&amp;CHAR(10)&amp;input!C8</f>
        <v>[즉석]
즉석해장라면/삼곡밥/김치</v>
      </c>
      <c r="D4" s="2" t="str">
        <f>$B4&amp;CHAR(10)&amp;input!D8</f>
        <v>[즉석]
즉석해장라면/삼곡밥/김치</v>
      </c>
      <c r="E4" s="2" t="str">
        <f>$B4&amp;CHAR(10)&amp;input!E8</f>
        <v>[즉석]
즉석해장라면/삼곡밥/김치</v>
      </c>
      <c r="F4" s="2" t="str">
        <f>$B4&amp;CHAR(10)&amp;input!F8</f>
        <v>[즉석]
즉석해장라면/삼곡밥/김치</v>
      </c>
      <c r="G4" s="2" t="str">
        <f>$B4&amp;CHAR(10)&amp;input!G8</f>
        <v>[즉석]
국기게양하세요~</v>
      </c>
    </row>
    <row r="5" spans="1:7" ht="115.5">
      <c r="A5" t="s">
        <v>6</v>
      </c>
      <c r="B5" t="s">
        <v>4</v>
      </c>
      <c r="C5" s="2" t="str">
        <f>$B5&amp;CHAR(10)&amp;input!C9&amp;CHAR(10)&amp;input!C10&amp;CHAR(10)&amp;input!C11&amp;CHAR(10)&amp;input!C12&amp;CHAR(10)&amp;input!C13</f>
        <v>[일품]
곡물식빵*토스트식빵/딸기잼*버터
그린샐러드*키위D
우유
스크램블에그
후르트링</v>
      </c>
      <c r="D5" s="2" t="str">
        <f>$B5&amp;CHAR(10)&amp;input!D9&amp;CHAR(10)&amp;input!D10&amp;CHAR(10)&amp;input!D11&amp;CHAR(10)&amp;input!D12&amp;CHAR(10)&amp;input!D13</f>
        <v>[일품]
곡물식빵*미니크로와상/딸기잼*버터
그린샐러드*키위D
우유
계란후라이
양념감자튀김</v>
      </c>
      <c r="E5" s="2" t="str">
        <f>$B5&amp;CHAR(10)&amp;input!E9&amp;CHAR(10)&amp;input!E10&amp;CHAR(10)&amp;input!E11&amp;CHAR(10)&amp;input!E12&amp;CHAR(10)&amp;input!E13</f>
        <v>[일품]
토스트식빵*미니참깨롤빵/딸기잼*버터
그린샐러드*키위D
우유
스크램블에그
햄구이</v>
      </c>
      <c r="F5" s="2" t="str">
        <f>$B5&amp;CHAR(10)&amp;input!F9&amp;CHAR(10)&amp;input!F10&amp;CHAR(10)&amp;input!F11&amp;CHAR(10)&amp;input!F12&amp;CHAR(10)&amp;input!F13</f>
        <v>[일품]
토스트식빵*부시맥브레드/딸기잼*버터
그린샐러드*키위D
우유
계란후라이
감자볼튀김</v>
      </c>
      <c r="G5" s="2" t="str">
        <f>$B5&amp;CHAR(10)&amp;input!G9&amp;CHAR(10)&amp;input!G10&amp;CHAR(10)&amp;input!G11&amp;CHAR(10)&amp;input!G12&amp;CHAR(10)&amp;input!G13</f>
        <v xml:space="preserve">[일품]
</v>
      </c>
    </row>
    <row r="6" spans="1:7" ht="33">
      <c r="A6" t="s">
        <v>6</v>
      </c>
      <c r="B6" t="s">
        <v>5</v>
      </c>
      <c r="C6" s="2" t="str">
        <f>$B6&amp;CHAR(10)&amp;input!C14</f>
        <v>[플러스메뉴]
누룽지/계란후라이</v>
      </c>
      <c r="D6" s="2" t="str">
        <f>$B6&amp;CHAR(10)&amp;input!D14</f>
        <v>[플러스메뉴]
누룽지/계란후라이</v>
      </c>
      <c r="E6" s="2" t="str">
        <f>$B6&amp;CHAR(10)&amp;input!E14</f>
        <v>[플러스메뉴]
누룽지/김구이</v>
      </c>
      <c r="F6" s="2" t="str">
        <f>$B6&amp;CHAR(10)&amp;input!F14</f>
        <v>[플러스메뉴]
누룽지/계란후라이</v>
      </c>
      <c r="G6" s="2" t="str">
        <f>$B6&amp;CHAR(10)&amp;input!G14</f>
        <v xml:space="preserve">[플러스메뉴]
</v>
      </c>
    </row>
    <row r="7" spans="1:7" ht="214.5" customHeight="1">
      <c r="A7" t="s">
        <v>7</v>
      </c>
      <c r="B7" t="s">
        <v>2</v>
      </c>
      <c r="C7" s="2" t="str">
        <f>$B7&amp;CHAR(10)&amp;input!C15&amp;CHAR(10)&amp;input!C16&amp;CHAR(10)&amp;input!C17&amp;CHAR(10)&amp;input!C18&amp;CHAR(10)&amp;input!C19&amp;CHAR(10)&amp;input!C20&amp;CHAR(10)&amp;input!C21</f>
        <v xml:space="preserve">[한식]
흑마늘삼겹보쌈*두부찜*절임배추SET
(돼지:미국산)
수수밥
들깨미역국
감자풋고추조림
치커리파인소스무침
포기김치/석박지
</v>
      </c>
      <c r="D7" s="2" t="str">
        <f>$B7&amp;CHAR(10)&amp;input!D15&amp;CHAR(10)&amp;input!D16&amp;CHAR(10)&amp;input!D17&amp;CHAR(10)&amp;input!D18&amp;CHAR(10)&amp;input!D19&amp;CHAR(10)&amp;input!D20&amp;CHAR(10)&amp;input!D21</f>
        <v xml:space="preserve">[한식]
쇠고기만두버섯전골
(소:호주산)
흑향미밥
야채계란말이
참나물들깨겉절이
쥐어채무침(갈치:수입산)
포기김치/석박지
</v>
      </c>
      <c r="E7" s="2" t="str">
        <f>$B7&amp;CHAR(10)&amp;input!E15&amp;CHAR(10)&amp;input!E16&amp;CHAR(10)&amp;input!E17&amp;CHAR(10)&amp;input!E18&amp;CHAR(10)&amp;input!E19&amp;CHAR(10)&amp;input!E20&amp;CHAR(10)&amp;input!E21</f>
        <v xml:space="preserve">[한식]
뚝배기심슨탕*라면사리
(소:호주산)
쌀밥/버터밥
고기완자전(돼지:국내산)
콩나물무침
연근땅콩조림
포기김치/석박지
</v>
      </c>
      <c r="F7" s="2" t="str">
        <f>$B7&amp;CHAR(10)&amp;input!F15&amp;CHAR(10)&amp;input!F16&amp;CHAR(10)&amp;input!F17&amp;CHAR(10)&amp;input!F18&amp;CHAR(10)&amp;input!F19&amp;CHAR(10)&amp;input!F20&amp;CHAR(10)&amp;input!F21</f>
        <v xml:space="preserve">[한식]
봉추찜닭*모짜렐라치즈사리
(닭:국내산)
기장밥
얼갈이된장국
맛살야채볶음
쑥갓두부무침
포기김치/석박지
</v>
      </c>
      <c r="G7" s="2" t="str">
        <f>$B7&amp;CHAR(10)&amp;input!G15&amp;CHAR(10)&amp;input!G16&amp;CHAR(10)&amp;input!G17&amp;CHAR(10)&amp;input!G18&amp;CHAR(10)&amp;input!G19&amp;CHAR(10)&amp;input!G20&amp;CHAR(10)&amp;input!G21</f>
        <v xml:space="preserve">[한식]
광복절인 오늘은
충청남도 천안시 동남구 목천읍 삼방로 95(남화리 230)에 있는 독립기념관(獨立紀念館)을 방문해 보시는것은 어떠신가요?
1982년 일본의 역사교과서 왜곡에 대응하며, 국민모금을 통하여 1987년 개관했다. 2012년 기준 83명의 임직원이 근무하고 있다.
from 위키피디아
http://ko.wikipedia.org/wiki/독립기념관_(대한민국)
</v>
      </c>
    </row>
    <row r="8" spans="1:7" ht="132">
      <c r="A8" t="s">
        <v>7</v>
      </c>
      <c r="B8" t="s">
        <v>4</v>
      </c>
      <c r="C8" s="2" t="str">
        <f>$B8&amp;CHAR(10)&amp;input!C22&amp;CHAR(10)&amp;input!C23&amp;CHAR(10)&amp;input!C24&amp;CHAR(10)&amp;input!C25&amp;CHAR(10)&amp;input!C26&amp;CHAR(10)&amp;input!C27</f>
        <v xml:space="preserve">[일품]
순살등심돈까스*데미s
(돼지:국내산)
검정깨밥/당근크림스프
카라멜생크림와플/줄무늬감자튀김
적채무비트피클
포기김치/석박지
</v>
      </c>
      <c r="D8" s="2" t="str">
        <f>$B8&amp;CHAR(10)&amp;input!D22&amp;CHAR(10)&amp;input!D23&amp;CHAR(10)&amp;input!D24&amp;CHAR(10)&amp;input!D25&amp;CHAR(10)&amp;input!D26&amp;CHAR(10)&amp;input!D27</f>
        <v xml:space="preserve">[일품]
팟타이[베트남식볶음쌀국수]
미니카오팟꿍[새우볶음밥]/쌀국수육수
모듬춘권튀김
짜샤이무침
포기김치/석박지
</v>
      </c>
      <c r="E8" s="2" t="str">
        <f>$B8&amp;CHAR(10)&amp;input!E22&amp;CHAR(10)&amp;input!E23&amp;CHAR(10)&amp;input!E24&amp;CHAR(10)&amp;input!E25&amp;CHAR(10)&amp;input!E26&amp;CHAR(10)&amp;input!E27</f>
        <v xml:space="preserve">[일품]
치킨마요덮밥
(닭:수입산,국내산)
팽이버섯된장국
고구마퀘사디아*사워크림,구아카몰
오복채무침
포기김치/석박지
</v>
      </c>
      <c r="F8" s="2" t="str">
        <f>$B8&amp;CHAR(10)&amp;input!F22&amp;CHAR(10)&amp;input!F23&amp;CHAR(10)&amp;input!F24&amp;CHAR(10)&amp;input!F25&amp;CHAR(10)&amp;input!F26&amp;CHAR(10)&amp;input!F27</f>
        <v xml:space="preserve">[일품]
옛날짜장면
(돼지:국내산)
야채볶음밥/계란파국
칠리깐쇼새우
단무지&amp;양파*춘장
포기김치/석박지
</v>
      </c>
      <c r="G8" s="2" t="str">
        <f>$B8&amp;CHAR(10)&amp;input!G22&amp;CHAR(10)&amp;input!G23&amp;CHAR(10)&amp;input!G24&amp;CHAR(10)&amp;input!G25&amp;CHAR(10)&amp;input!G26&amp;CHAR(10)&amp;input!G27</f>
        <v xml:space="preserve">[일품]
</v>
      </c>
    </row>
    <row r="9" spans="1:7" ht="115.5">
      <c r="A9" t="s">
        <v>7</v>
      </c>
      <c r="B9" s="1" t="s">
        <v>8</v>
      </c>
      <c r="C9" s="2" t="str">
        <f>IF(input!C28="","",$B9&amp;CHAR(10)&amp;input!C28&amp;CHAR(10)&amp;input!C29&amp;CHAR(10)&amp;input!C30&amp;CHAR(10)&amp;input!C31&amp;CHAR(10)&amp;input!C32&amp;CHAR(10)&amp;input!C33)</f>
        <v/>
      </c>
      <c r="D9" s="2" t="str">
        <f>IF(input!D28="","",$B9&amp;CHAR(10)&amp;input!D28&amp;CHAR(10)&amp;input!D29&amp;CHAR(10)&amp;input!D30&amp;CHAR(10)&amp;input!D31&amp;CHAR(10)&amp;input!D32&amp;CHAR(10)&amp;input!D33)</f>
        <v/>
      </c>
      <c r="E9" s="2" t="str">
        <f>IF(input!E28="","",$B9&amp;CHAR(10)&amp;input!E28&amp;CHAR(10)&amp;input!E29&amp;CHAR(10)&amp;input!E30&amp;CHAR(10)&amp;input!E31&amp;CHAR(10)&amp;input!E32&amp;CHAR(10)&amp;input!E33)</f>
        <v xml:space="preserve">[네이쳐데이]
두부곤약비빔국수
팽이버섯된장국
호박두부스테이크*양송이데미S
연근흑임자샐러드/흑미찐빵
포기김치/석박지
</v>
      </c>
      <c r="F9" s="2" t="str">
        <f>IF(input!F28="","",$B9&amp;CHAR(10)&amp;input!F28&amp;CHAR(10)&amp;input!F29&amp;CHAR(10)&amp;input!F30&amp;CHAR(10)&amp;input!F31&amp;CHAR(10)&amp;input!F32&amp;CHAR(10)&amp;input!F33)</f>
        <v/>
      </c>
      <c r="G9" s="2" t="str">
        <f>IF(input!G28="","",$B9&amp;CHAR(10)&amp;input!G28&amp;CHAR(10)&amp;input!G29&amp;CHAR(10)&amp;input!G30&amp;CHAR(10)&amp;input!G31&amp;CHAR(10)&amp;input!G32&amp;CHAR(10)&amp;input!G33)</f>
        <v/>
      </c>
    </row>
    <row r="10" spans="1:7" ht="99">
      <c r="A10" t="s">
        <v>7</v>
      </c>
      <c r="B10" t="s">
        <v>9</v>
      </c>
      <c r="C10" s="2" t="str">
        <f>$B10&amp;CHAR(10)&amp;input!C34&amp;CHAR(10)&amp;input!C35&amp;CHAR(10)&amp;input!C36&amp;CHAR(10)&amp;input!C37&amp;CHAR(10)&amp;input!C38</f>
        <v xml:space="preserve">[건강도시락]
그린샐러드*올리브계란
통감자구이/브로커리꽃맛살
야채스틱/바나나/레드글로브
두유/떡갈비주먹밥(돼지:국내산)
</v>
      </c>
      <c r="D10" s="2" t="str">
        <f>$B10&amp;CHAR(10)&amp;input!D34&amp;CHAR(10)&amp;input!D35&amp;CHAR(10)&amp;input!D36&amp;CHAR(10)&amp;input!D37&amp;CHAR(10)&amp;input!D38</f>
        <v xml:space="preserve">[건강도시락]
그린샐러드*닭가슴살(닭:국내산)
단호박구이/삶은계란
야채스틱/바나나/오렌지
두유/모닝빵
</v>
      </c>
      <c r="E10" s="2" t="str">
        <f>$B10&amp;CHAR(10)&amp;input!E34&amp;CHAR(10)&amp;input!E35&amp;CHAR(10)&amp;input!E36&amp;CHAR(10)&amp;input!E37&amp;CHAR(10)&amp;input!E38</f>
        <v xml:space="preserve">[건강도시락]
그린샐러드*흑임자두부
고구마찜/메추리알
야채스틱/바나나/방울토마토
두유/흑미멸치땡초주먹밥
</v>
      </c>
      <c r="F10" s="2" t="str">
        <f>$B10&amp;CHAR(10)&amp;input!F34&amp;CHAR(10)&amp;input!F35&amp;CHAR(10)&amp;input!F36&amp;CHAR(10)&amp;input!F37&amp;CHAR(10)&amp;input!F38</f>
        <v xml:space="preserve">[건강도시락]
그린샐러드*닭가슴살(닭:국내산)
통감자구이/삶은계란
야채스틱/바나나/방울토마토
두유/부시맥브레드
</v>
      </c>
      <c r="G10" s="2" t="str">
        <f>$B10&amp;CHAR(10)&amp;input!G34&amp;CHAR(10)&amp;input!G35&amp;CHAR(10)&amp;input!G36&amp;CHAR(10)&amp;input!G37&amp;CHAR(10)&amp;input!G38</f>
        <v xml:space="preserve">[건강도시락]
</v>
      </c>
    </row>
    <row r="11" spans="1:7" ht="82.5">
      <c r="A11" t="s">
        <v>7</v>
      </c>
      <c r="B11" t="s">
        <v>5</v>
      </c>
      <c r="C11" s="2" t="str">
        <f>$B11&amp;CHAR(10)&amp;input!C39&amp;CHAR(10)&amp;input!C40&amp;CHAR(10)&amp;input!C41&amp;CHAR(10)&amp;input!C42</f>
        <v>[플러스메뉴]
현미밥/볶음고추장(소:호주산)
그린샐러드
견과류
유자레몬D/오리엔탈D</v>
      </c>
      <c r="D11" s="2" t="str">
        <f>$B11&amp;CHAR(10)&amp;input!D39&amp;CHAR(10)&amp;input!D40&amp;CHAR(10)&amp;input!D41&amp;CHAR(10)&amp;input!D42</f>
        <v>[플러스메뉴]
현미밥/볶음고추장(소:호주산)
그린샐러드
스위트콘,빈스
파인애플D/오리엔탈D</v>
      </c>
      <c r="E11" s="2" t="str">
        <f>$B11&amp;CHAR(10)&amp;input!E39&amp;CHAR(10)&amp;input!E40&amp;CHAR(10)&amp;input!E41&amp;CHAR(10)&amp;input!E42</f>
        <v>[플러스메뉴]
현미밥/볶음고추장(소:호주산)
그린샐러드
크루통
흑임자D/오리엔탈D</v>
      </c>
      <c r="F11" s="2" t="str">
        <f>$B11&amp;CHAR(10)&amp;input!F39&amp;CHAR(10)&amp;input!F40&amp;CHAR(10)&amp;input!F41&amp;CHAR(10)&amp;input!F42</f>
        <v>[플러스메뉴]
현미밥/볶음고추장(소:호주산)
그린샐러드
씨리얼
땅콩버터D/오리엔탈D</v>
      </c>
      <c r="G11" s="2" t="str">
        <f>$B11&amp;CHAR(10)&amp;input!G39&amp;CHAR(10)&amp;input!G40&amp;CHAR(10)&amp;input!G41&amp;CHAR(10)&amp;input!G42</f>
        <v xml:space="preserve">[플러스메뉴]
</v>
      </c>
    </row>
    <row r="12" spans="1:7" ht="148.5">
      <c r="A12" t="s">
        <v>10</v>
      </c>
      <c r="B12" t="s">
        <v>11</v>
      </c>
      <c r="C12" s="2" t="str">
        <f>$B12&amp;CHAR(10)&amp;input!C43&amp;CHAR(10)&amp;input!C44&amp;CHAR(10)&amp;input!C45&amp;CHAR(10)&amp;input!C46&amp;CHAR(10)&amp;input!C47&amp;CHAR(10)&amp;input!C48&amp;CHAR(10)&amp;input!C49</f>
        <v xml:space="preserve">[한식or일품]
설렁탕*소면사리
(소:호주산)
쌀밥
섭산적구이(돼지:국내산)*부추무침
오이도라지무침
검은콩조림
알타리김치
</v>
      </c>
      <c r="D12" s="2" t="str">
        <f>$B12&amp;CHAR(10)&amp;input!D43&amp;CHAR(10)&amp;input!D44&amp;CHAR(10)&amp;input!D45&amp;CHAR(10)&amp;input!D46&amp;CHAR(10)&amp;input!D47&amp;CHAR(10)&amp;input!D48&amp;CHAR(10)&amp;input!D49</f>
        <v xml:space="preserve">[한식or일품]
아삭한 숙주올린 제육불고기
(돼지:국내산)
잡곡밥
두부김치국
비엔나브로커리볶음
깐마늘마늘쫑무침
포기김치
</v>
      </c>
      <c r="E12" s="2" t="str">
        <f>$B12&amp;CHAR(10)&amp;input!E43&amp;CHAR(10)&amp;input!E44&amp;CHAR(10)&amp;input!E45&amp;CHAR(10)&amp;input!E46&amp;CHAR(10)&amp;input!E47&amp;CHAR(10)&amp;input!E48&amp;CHAR(10)&amp;input!E49</f>
        <v xml:space="preserve">[한식or일품]
왕새우튀김오므라이스
맑은우동국물
야채고로케*케찹
미니샐러드파스타
생오이피클*할라페뇨
포기김치
</v>
      </c>
      <c r="F12" s="2" t="str">
        <f>$B12&amp;CHAR(10)&amp;input!F43&amp;CHAR(10)&amp;input!F44&amp;CHAR(10)&amp;input!F45&amp;CHAR(10)&amp;input!F46&amp;CHAR(10)&amp;input!F47&amp;CHAR(10)&amp;input!F48&amp;CHAR(10)&amp;input!F49</f>
        <v xml:space="preserve">[한식or일품]
얼큰한육개장칼국수
(소:호주산,국내산(육우))
쌀밥
만두찜*초간장
어묵야채볶음(갈치:수입산)
무말랭이깻잎무침
배추겉절이김치
</v>
      </c>
      <c r="G12" s="2" t="str">
        <f>$B12&amp;CHAR(10)&amp;input!G43&amp;CHAR(10)&amp;input!G44&amp;CHAR(10)&amp;input!G45&amp;CHAR(10)&amp;input!G46&amp;CHAR(10)&amp;input!G47&amp;CHAR(10)&amp;input!G48&amp;CHAR(10)&amp;input!G49</f>
        <v xml:space="preserve">[한식or일품]
서울 필동에 위치한 한국의 집에서 
1945년 8월 15일, 아침에 여운형이 총독부로부터 치안권과 행정권을 이양받았다.
from 위키피디아
http://ko.wikipedia.org/wiki/광복절
</v>
      </c>
    </row>
    <row r="13" spans="1:7" ht="99">
      <c r="A13" t="s">
        <v>10</v>
      </c>
      <c r="B13" t="s">
        <v>9</v>
      </c>
      <c r="C13" s="2" t="str">
        <f>$B13&amp;CHAR(10)&amp;input!C50&amp;CHAR(10)&amp;input!C51&amp;CHAR(10)&amp;input!C52&amp;CHAR(10)&amp;input!C53&amp;CHAR(10)&amp;input!C54</f>
        <v xml:space="preserve">[건강도시락]
그린샐러드*닭가슴살(닭:국내산)
고구마찜/메추리알
야채스틱/바나나/오렌지
두유/참깨롤빵
</v>
      </c>
      <c r="D13" s="2" t="str">
        <f>$B13&amp;CHAR(10)&amp;input!D50&amp;CHAR(10)&amp;input!D51&amp;CHAR(10)&amp;input!D52&amp;CHAR(10)&amp;input!D53&amp;CHAR(10)&amp;input!D54</f>
        <v xml:space="preserve">[건강도시락]
그린샐러드*견과류올린구운야채
통감자구이/새싹연두부
야채스틱/바나나/레드글로브
두유/장조림주먹밥(소:호주산)
</v>
      </c>
      <c r="E13" s="2" t="str">
        <f>$B13&amp;CHAR(10)&amp;input!E50&amp;CHAR(10)&amp;input!E51&amp;CHAR(10)&amp;input!E52&amp;CHAR(10)&amp;input!E53&amp;CHAR(10)&amp;input!E54</f>
        <v xml:space="preserve">[건강도시락]
그린샐러드*올리브참치
단호박구이/삶은계란
야채스틱/바나나/토마토
두유/모닝빵
</v>
      </c>
      <c r="F13" s="2" t="str">
        <f>$B13&amp;CHAR(10)&amp;input!F50&amp;CHAR(10)&amp;input!F51&amp;CHAR(10)&amp;input!F52&amp;CHAR(10)&amp;input!F53&amp;CHAR(10)&amp;input!F54</f>
        <v xml:space="preserve">[건강도시락]
그린샐러드*토마토카프레제
고구마찜/메추리알
야채스틱/바나나/새싹연두부
두유/떡갈비주먹밥(돼지:국내산)
</v>
      </c>
      <c r="G13" s="2" t="str">
        <f>$B13&amp;CHAR(10)&amp;input!G50&amp;CHAR(10)&amp;input!G51&amp;CHAR(10)&amp;input!G52&amp;CHAR(10)&amp;input!G53&amp;CHAR(10)&amp;input!G54</f>
        <v xml:space="preserve">[건강도시락]
</v>
      </c>
    </row>
    <row r="14" spans="1:7" ht="33">
      <c r="A14" t="s">
        <v>10</v>
      </c>
      <c r="B14" t="s">
        <v>5</v>
      </c>
      <c r="C14" s="2" t="str">
        <f>$B14&amp;CHAR(10)&amp;input!C55</f>
        <v>[플러스메뉴]
그린샐러드*견과류*오리엔탈D</v>
      </c>
      <c r="D14" s="2" t="str">
        <f>$B14&amp;CHAR(10)&amp;input!D55</f>
        <v>[플러스메뉴]
그린샐러드*씨리얼*오리엔탈D</v>
      </c>
      <c r="E14" s="2" t="str">
        <f>$B14&amp;CHAR(10)&amp;input!E55</f>
        <v>[플러스메뉴]
그린샐러드*견과류*오리엔탈D</v>
      </c>
      <c r="F14" s="2" t="str">
        <f>$B14&amp;CHAR(10)&amp;input!F55</f>
        <v>[플러스메뉴]
그린샐러드*씨리얼*오리엔탈D</v>
      </c>
      <c r="G14" s="2" t="str">
        <f>$B14&amp;CHAR(10)&amp;input!G55</f>
        <v xml:space="preserve">[플러스메뉴]
</v>
      </c>
    </row>
  </sheetData>
  <phoneticPr fontId="18"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
  <sheetViews>
    <sheetView workbookViewId="0">
      <selection activeCell="Q15" sqref="Q15"/>
    </sheetView>
  </sheetViews>
  <sheetFormatPr defaultColWidth="8.875" defaultRowHeight="16.5" customHeight="1"/>
  <cols>
    <col min="2" max="2" width="11.125" bestFit="1" customWidth="1"/>
    <col min="3" max="3" width="9.625" bestFit="1" customWidth="1"/>
    <col min="4" max="4" width="11.125" bestFit="1" customWidth="1"/>
    <col min="5" max="5" width="7.625" bestFit="1" customWidth="1"/>
    <col min="6" max="6" width="9.625" bestFit="1" customWidth="1"/>
    <col min="7" max="7" width="19.375" bestFit="1" customWidth="1"/>
    <col min="8" max="9" width="14.375" bestFit="1" customWidth="1"/>
    <col min="10" max="13" width="11.625" bestFit="1" customWidth="1"/>
    <col min="14" max="14" width="5.125" bestFit="1" customWidth="1"/>
    <col min="15" max="16" width="9.625" bestFit="1" customWidth="1"/>
    <col min="17" max="17" width="24.625" style="1" customWidth="1"/>
    <col min="18" max="18" width="6.5" bestFit="1" customWidth="1"/>
    <col min="19" max="19" width="14.375" bestFit="1" customWidth="1"/>
    <col min="20" max="20" width="9.625" bestFit="1" customWidth="1"/>
    <col min="21" max="21" width="11.625" bestFit="1" customWidth="1"/>
    <col min="22" max="22" width="5.125" bestFit="1" customWidth="1"/>
  </cols>
  <sheetData>
    <row r="1" spans="1:22" ht="16.5" customHeight="1">
      <c r="A1" s="4" t="s">
        <v>12</v>
      </c>
      <c r="B1" s="5" t="s">
        <v>13</v>
      </c>
      <c r="C1" s="4" t="s">
        <v>14</v>
      </c>
      <c r="D1" s="4" t="s">
        <v>15</v>
      </c>
      <c r="E1" s="4" t="s">
        <v>16</v>
      </c>
      <c r="F1" s="4" t="s">
        <v>17</v>
      </c>
      <c r="G1" s="4" t="s">
        <v>18</v>
      </c>
      <c r="H1" s="4" t="s">
        <v>19</v>
      </c>
      <c r="I1" s="4" t="s">
        <v>20</v>
      </c>
      <c r="J1" s="4" t="s">
        <v>21</v>
      </c>
      <c r="K1" s="4" t="s">
        <v>22</v>
      </c>
      <c r="L1" s="4" t="s">
        <v>23</v>
      </c>
      <c r="M1" s="4" t="s">
        <v>24</v>
      </c>
      <c r="N1" s="4" t="s">
        <v>25</v>
      </c>
      <c r="O1" s="4" t="s">
        <v>26</v>
      </c>
      <c r="P1" s="4" t="s">
        <v>27</v>
      </c>
      <c r="Q1" s="6" t="s">
        <v>28</v>
      </c>
      <c r="R1" s="4" t="s">
        <v>29</v>
      </c>
      <c r="S1" s="4" t="s">
        <v>30</v>
      </c>
      <c r="T1" s="4" t="s">
        <v>31</v>
      </c>
      <c r="U1" s="4" t="s">
        <v>32</v>
      </c>
      <c r="V1" s="4" t="s">
        <v>33</v>
      </c>
    </row>
    <row r="2" spans="1:22" ht="16.5" customHeight="1">
      <c r="A2" s="4" t="s">
        <v>34</v>
      </c>
      <c r="B2" s="5">
        <f>converter_phase1!C2</f>
        <v>41862</v>
      </c>
      <c r="C2" s="7">
        <f>IF(A2="점심메뉴", TIME(11,30,0),IF(A2="저녁메뉴",TIME(17,30,0),TIME(7,30,0)))</f>
        <v>0.3125</v>
      </c>
      <c r="D2" s="5">
        <f>B2</f>
        <v>41862</v>
      </c>
      <c r="E2" s="7">
        <f>C2+TIME(1,30,0)</f>
        <v>0.375</v>
      </c>
      <c r="F2" s="4" t="b">
        <v>0</v>
      </c>
      <c r="G2" s="4" t="b">
        <v>0</v>
      </c>
      <c r="H2" s="5">
        <f>B2</f>
        <v>41862</v>
      </c>
      <c r="I2" s="8">
        <f>C2-TIME(0,15,0)</f>
        <v>0.30208333333333331</v>
      </c>
      <c r="J2" s="31" t="s">
        <v>44</v>
      </c>
      <c r="K2" s="4"/>
      <c r="L2" s="4"/>
      <c r="M2" s="4"/>
      <c r="N2" s="4"/>
      <c r="O2" s="4"/>
      <c r="P2" s="4"/>
      <c r="Q2" s="6" t="str">
        <f>converter_phase1!C3&amp;CHAR(10)&amp;CHAR(10)&amp;converter_phase1!C4&amp;CHAR(10)&amp;CHAR(10)&amp;converter_phase1!C5&amp;CHAR(10)&amp;CHAR(10)&amp;converter_phase1!C6</f>
        <v>[한식]
속풀이해장국(소:호주산)
삼곡밥
두부계란지짐*양념장
포기김치
[즉석]
즉석해장라면/삼곡밥/김치
[일품]
곡물식빵*토스트식빵/딸기잼*버터
그린샐러드*키위D
우유
스크램블에그
후르트링
[플러스메뉴]
누룽지/계란후라이</v>
      </c>
      <c r="R2" s="4" t="b">
        <v>0</v>
      </c>
      <c r="S2" s="4">
        <v>2</v>
      </c>
      <c r="T2" s="4" t="s">
        <v>35</v>
      </c>
      <c r="U2" s="4" t="s">
        <v>36</v>
      </c>
      <c r="V2" s="4"/>
    </row>
    <row r="3" spans="1:22" ht="16.5" customHeight="1">
      <c r="A3" s="4" t="s">
        <v>39</v>
      </c>
      <c r="B3" s="5">
        <f>B2</f>
        <v>41862</v>
      </c>
      <c r="C3" s="7">
        <f t="shared" ref="C3:C4" si="0">IF(A3="점심메뉴", TIME(11,30,0),IF(A3="저녁메뉴",TIME(17,30,0),TIME(7,30,0)))</f>
        <v>0.47916666666666669</v>
      </c>
      <c r="D3" s="5">
        <f>B3</f>
        <v>41862</v>
      </c>
      <c r="E3" s="7">
        <f t="shared" ref="E3:E4" si="1">C3+TIME(1,30,0)</f>
        <v>0.54166666666666674</v>
      </c>
      <c r="F3" s="4" t="b">
        <v>0</v>
      </c>
      <c r="G3" s="4" t="b">
        <v>0</v>
      </c>
      <c r="H3" s="5">
        <f t="shared" ref="H3:H4" si="2">B3</f>
        <v>41862</v>
      </c>
      <c r="I3" s="8">
        <f t="shared" ref="I3:I4" si="3">C3-TIME(0,15,0)</f>
        <v>0.46875</v>
      </c>
      <c r="J3" s="31" t="s">
        <v>44</v>
      </c>
      <c r="K3" s="4"/>
      <c r="L3" s="4"/>
      <c r="M3" s="4"/>
      <c r="N3" s="4"/>
      <c r="O3" s="4"/>
      <c r="P3" s="4"/>
      <c r="Q3" s="6" t="str">
        <f>converter_phase1!C7&amp;CHAR(10)&amp;CHAR(10)&amp;converter_phase1!C8&amp;CHAR(10)&amp;CHAR(10)&amp;converter_phase1!C9&amp;CHAR(10)&amp;CHAR(10)&amp;converter_phase1!C10&amp;CHAR(10)&amp;CHAR(10)&amp;converter_phase1!C11</f>
        <v>[한식]
흑마늘삼겹보쌈*두부찜*절임배추SET
(돼지:미국산)
수수밥
들깨미역국
감자풋고추조림
치커리파인소스무침
포기김치/석박지
[일품]
순살등심돈까스*데미s
(돼지:국내산)
검정깨밥/당근크림스프
카라멜생크림와플/줄무늬감자튀김
적채무비트피클
포기김치/석박지
[건강도시락]
그린샐러드*올리브계란
통감자구이/브로커리꽃맛살
야채스틱/바나나/레드글로브
두유/떡갈비주먹밥(돼지:국내산)
[플러스메뉴]
현미밥/볶음고추장(소:호주산)
그린샐러드
견과류
유자레몬D/오리엔탈D</v>
      </c>
      <c r="R3" s="4" t="b">
        <v>0</v>
      </c>
      <c r="S3" s="4">
        <v>2</v>
      </c>
      <c r="T3" s="4" t="s">
        <v>40</v>
      </c>
      <c r="U3" s="4" t="s">
        <v>41</v>
      </c>
      <c r="V3" s="4"/>
    </row>
    <row r="4" spans="1:22" ht="16.5" customHeight="1">
      <c r="A4" s="4" t="s">
        <v>42</v>
      </c>
      <c r="B4" s="5">
        <f>B2</f>
        <v>41862</v>
      </c>
      <c r="C4" s="7">
        <f t="shared" si="0"/>
        <v>0.72916666666666663</v>
      </c>
      <c r="D4" s="5">
        <f>B4</f>
        <v>41862</v>
      </c>
      <c r="E4" s="7">
        <f t="shared" si="1"/>
        <v>0.79166666666666663</v>
      </c>
      <c r="F4" s="4" t="b">
        <v>0</v>
      </c>
      <c r="G4" s="4" t="b">
        <v>0</v>
      </c>
      <c r="H4" s="5">
        <f t="shared" si="2"/>
        <v>41862</v>
      </c>
      <c r="I4" s="8">
        <f t="shared" si="3"/>
        <v>0.71875</v>
      </c>
      <c r="J4" s="31" t="s">
        <v>44</v>
      </c>
      <c r="K4" s="4"/>
      <c r="L4" s="4"/>
      <c r="M4" s="4"/>
      <c r="N4" s="4"/>
      <c r="O4" s="4"/>
      <c r="P4" s="4"/>
      <c r="Q4" s="6" t="str">
        <f>converter_phase1!C12&amp;CHAR(10)&amp;CHAR(10)&amp;converter_phase1!C13&amp;CHAR(10)&amp;CHAR(10)&amp;converter_phase1!C14</f>
        <v>[한식or일품]
설렁탕*소면사리
(소:호주산)
쌀밥
섭산적구이(돼지:국내산)*부추무침
오이도라지무침
검은콩조림
알타리김치
[건강도시락]
그린샐러드*닭가슴살(닭:국내산)
고구마찜/메추리알
야채스틱/바나나/오렌지
두유/참깨롤빵
[플러스메뉴]
그린샐러드*견과류*오리엔탈D</v>
      </c>
      <c r="R4" s="4" t="b">
        <v>0</v>
      </c>
      <c r="S4" s="4">
        <v>2</v>
      </c>
      <c r="T4" s="4" t="s">
        <v>37</v>
      </c>
      <c r="U4" s="4" t="s">
        <v>38</v>
      </c>
      <c r="V4" s="4"/>
    </row>
    <row r="5" spans="1:22" ht="16.5" customHeight="1">
      <c r="A5" s="4" t="s">
        <v>34</v>
      </c>
      <c r="B5" s="5">
        <f>B2+1</f>
        <v>41863</v>
      </c>
      <c r="C5" s="7">
        <f t="shared" ref="C5:C7" si="4">IF(A5="점심메뉴", TIME(11,30,0),IF(A5="저녁메뉴",TIME(17,30,0),TIME(7,30,0)))</f>
        <v>0.3125</v>
      </c>
      <c r="D5" s="5">
        <f t="shared" ref="D5:D7" si="5">B5</f>
        <v>41863</v>
      </c>
      <c r="E5" s="7">
        <f t="shared" ref="E5:E7" si="6">C5+TIME(1,30,0)</f>
        <v>0.375</v>
      </c>
      <c r="F5" s="4" t="b">
        <v>0</v>
      </c>
      <c r="G5" s="4" t="b">
        <v>0</v>
      </c>
      <c r="H5" s="5">
        <f t="shared" ref="H5:H7" si="7">B5</f>
        <v>41863</v>
      </c>
      <c r="I5" s="8">
        <f t="shared" ref="I5:I7" si="8">C5-TIME(0,15,0)</f>
        <v>0.30208333333333331</v>
      </c>
      <c r="J5" s="31" t="s">
        <v>44</v>
      </c>
      <c r="K5" s="4"/>
      <c r="L5" s="4"/>
      <c r="M5" s="4"/>
      <c r="N5" s="4"/>
      <c r="O5" s="4"/>
      <c r="P5" s="4"/>
      <c r="Q5" s="6" t="str">
        <f>converter_phase1!D3&amp;CHAR(10)&amp;CHAR(10)&amp;converter_phase1!D4&amp;CHAR(10)&amp;CHAR(10)&amp;converter_phase1!D5&amp;CHAR(10)&amp;CHAR(10)&amp;converter_phase1!D6</f>
        <v>[한식]
건새우시금치국
삼곡밥
볼어묵야채볶음(갈치:수입산)
포기김치
[즉석]
즉석해장라면/삼곡밥/김치
[일품]
곡물식빵*미니크로와상/딸기잼*버터
그린샐러드*키위D
우유
계란후라이
양념감자튀김
[플러스메뉴]
누룽지/계란후라이</v>
      </c>
      <c r="R5" s="4" t="b">
        <v>0</v>
      </c>
      <c r="S5" s="4">
        <v>2</v>
      </c>
      <c r="T5" s="4" t="s">
        <v>37</v>
      </c>
      <c r="U5" s="4" t="s">
        <v>38</v>
      </c>
      <c r="V5" s="4"/>
    </row>
    <row r="6" spans="1:22" ht="16.5" customHeight="1">
      <c r="A6" s="4" t="s">
        <v>39</v>
      </c>
      <c r="B6" s="5">
        <f t="shared" ref="B6:B16" si="9">B3+1</f>
        <v>41863</v>
      </c>
      <c r="C6" s="7">
        <f t="shared" si="4"/>
        <v>0.47916666666666669</v>
      </c>
      <c r="D6" s="5">
        <f t="shared" si="5"/>
        <v>41863</v>
      </c>
      <c r="E6" s="7">
        <f t="shared" si="6"/>
        <v>0.54166666666666674</v>
      </c>
      <c r="F6" s="4" t="b">
        <v>0</v>
      </c>
      <c r="G6" s="4" t="b">
        <v>0</v>
      </c>
      <c r="H6" s="5">
        <f t="shared" si="7"/>
        <v>41863</v>
      </c>
      <c r="I6" s="8">
        <f t="shared" si="8"/>
        <v>0.46875</v>
      </c>
      <c r="J6" s="31" t="s">
        <v>44</v>
      </c>
      <c r="K6" s="4"/>
      <c r="L6" s="4"/>
      <c r="M6" s="4"/>
      <c r="N6" s="4"/>
      <c r="O6" s="4"/>
      <c r="P6" s="4"/>
      <c r="Q6" s="6" t="str">
        <f>converter_phase1!D7&amp;CHAR(10)&amp;CHAR(10)&amp;converter_phase1!D8&amp;CHAR(10)&amp;CHAR(10)&amp;converter_phase1!D9&amp;CHAR(10)&amp;CHAR(10)&amp;converter_phase1!D10&amp;CHAR(10)&amp;CHAR(10)&amp;converter_phase1!D11</f>
        <v>[한식]
쇠고기만두버섯전골
(소:호주산)
흑향미밥
야채계란말이
참나물들깨겉절이
쥐어채무침(갈치:수입산)
포기김치/석박지
[일품]
팟타이[베트남식볶음쌀국수]
미니카오팟꿍[새우볶음밥]/쌀국수육수
모듬춘권튀김
짜샤이무침
포기김치/석박지
[건강도시락]
그린샐러드*닭가슴살(닭:국내산)
단호박구이/삶은계란
야채스틱/바나나/오렌지
두유/모닝빵
[플러스메뉴]
현미밥/볶음고추장(소:호주산)
그린샐러드
스위트콘,빈스
파인애플D/오리엔탈D</v>
      </c>
      <c r="R6" s="4" t="b">
        <v>0</v>
      </c>
      <c r="S6" s="4">
        <v>2</v>
      </c>
      <c r="T6" s="4" t="s">
        <v>37</v>
      </c>
      <c r="U6" s="4" t="s">
        <v>38</v>
      </c>
      <c r="V6" s="4"/>
    </row>
    <row r="7" spans="1:22" ht="16.5" customHeight="1">
      <c r="A7" s="4" t="s">
        <v>42</v>
      </c>
      <c r="B7" s="5">
        <f t="shared" si="9"/>
        <v>41863</v>
      </c>
      <c r="C7" s="7">
        <f t="shared" si="4"/>
        <v>0.72916666666666663</v>
      </c>
      <c r="D7" s="5">
        <f t="shared" si="5"/>
        <v>41863</v>
      </c>
      <c r="E7" s="7">
        <f t="shared" si="6"/>
        <v>0.79166666666666663</v>
      </c>
      <c r="F7" s="4" t="b">
        <v>0</v>
      </c>
      <c r="G7" s="4" t="b">
        <v>0</v>
      </c>
      <c r="H7" s="5">
        <f t="shared" si="7"/>
        <v>41863</v>
      </c>
      <c r="I7" s="8">
        <f t="shared" si="8"/>
        <v>0.71875</v>
      </c>
      <c r="J7" s="31" t="s">
        <v>44</v>
      </c>
      <c r="K7" s="4"/>
      <c r="L7" s="4"/>
      <c r="M7" s="4"/>
      <c r="N7" s="4"/>
      <c r="O7" s="4"/>
      <c r="P7" s="4"/>
      <c r="Q7" s="6" t="str">
        <f>converter_phase1!D12&amp;CHAR(10)&amp;CHAR(10)&amp;converter_phase1!D13&amp;CHAR(10)&amp;CHAR(10)&amp;converter_phase1!D14</f>
        <v>[한식or일품]
아삭한 숙주올린 제육불고기
(돼지:국내산)
잡곡밥
두부김치국
비엔나브로커리볶음
깐마늘마늘쫑무침
포기김치
[건강도시락]
그린샐러드*견과류올린구운야채
통감자구이/새싹연두부
야채스틱/바나나/레드글로브
두유/장조림주먹밥(소:호주산)
[플러스메뉴]
그린샐러드*씨리얼*오리엔탈D</v>
      </c>
      <c r="R7" s="4" t="b">
        <v>0</v>
      </c>
      <c r="S7" s="4">
        <v>2</v>
      </c>
      <c r="T7" s="4" t="s">
        <v>37</v>
      </c>
      <c r="U7" s="4" t="s">
        <v>38</v>
      </c>
      <c r="V7" s="4"/>
    </row>
    <row r="8" spans="1:22" ht="16.5" customHeight="1">
      <c r="A8" s="4" t="s">
        <v>34</v>
      </c>
      <c r="B8" s="5">
        <f>B5+1</f>
        <v>41864</v>
      </c>
      <c r="C8" s="7">
        <f t="shared" ref="C8:C16" si="10">IF(A8="점심메뉴", TIME(11,30,0),IF(A8="저녁메뉴",TIME(17,30,0),TIME(7,30,0)))</f>
        <v>0.3125</v>
      </c>
      <c r="D8" s="5">
        <f t="shared" ref="D8:D16" si="11">B8</f>
        <v>41864</v>
      </c>
      <c r="E8" s="7">
        <f t="shared" ref="E8:E16" si="12">C8+TIME(1,30,0)</f>
        <v>0.375</v>
      </c>
      <c r="F8" s="4" t="b">
        <v>0</v>
      </c>
      <c r="G8" s="4" t="b">
        <v>0</v>
      </c>
      <c r="H8" s="5">
        <f t="shared" ref="H8:H16" si="13">B8</f>
        <v>41864</v>
      </c>
      <c r="I8" s="8">
        <f t="shared" ref="I8:I16" si="14">C8-TIME(0,15,0)</f>
        <v>0.30208333333333331</v>
      </c>
      <c r="J8" s="31" t="s">
        <v>44</v>
      </c>
      <c r="K8" s="4"/>
      <c r="L8" s="4"/>
      <c r="M8" s="4"/>
      <c r="N8" s="4"/>
      <c r="O8" s="4"/>
      <c r="P8" s="4"/>
      <c r="Q8" s="6" t="str">
        <f>converter_phase1!E3&amp;CHAR(10)&amp;CHAR(10)&amp;converter_phase1!E4&amp;CHAR(10)&amp;CHAR(10)&amp;converter_phase1!E5&amp;CHAR(10)&amp;CHAR(10)&amp;converter_phase1!E6</f>
        <v>[한식]
경상도식쇠고기무국(소:호주산)
삼곡밥
청경채나물
포기김치
[즉석]
즉석해장라면/삼곡밥/김치
[일품]
토스트식빵*미니참깨롤빵/딸기잼*버터
그린샐러드*키위D
우유
스크램블에그
햄구이
[플러스메뉴]
누룽지/김구이</v>
      </c>
      <c r="R8" s="4" t="b">
        <v>0</v>
      </c>
      <c r="S8" s="4">
        <v>2</v>
      </c>
      <c r="T8" s="4" t="s">
        <v>37</v>
      </c>
      <c r="U8" s="4" t="s">
        <v>38</v>
      </c>
      <c r="V8" s="4"/>
    </row>
    <row r="9" spans="1:22" ht="16.5" customHeight="1">
      <c r="A9" s="4" t="s">
        <v>39</v>
      </c>
      <c r="B9" s="5">
        <f t="shared" si="9"/>
        <v>41864</v>
      </c>
      <c r="C9" s="7">
        <f t="shared" si="10"/>
        <v>0.47916666666666669</v>
      </c>
      <c r="D9" s="5">
        <f t="shared" si="11"/>
        <v>41864</v>
      </c>
      <c r="E9" s="7">
        <f t="shared" si="12"/>
        <v>0.54166666666666674</v>
      </c>
      <c r="F9" s="4" t="b">
        <v>0</v>
      </c>
      <c r="G9" s="4" t="b">
        <v>0</v>
      </c>
      <c r="H9" s="5">
        <f t="shared" si="13"/>
        <v>41864</v>
      </c>
      <c r="I9" s="8">
        <f t="shared" si="14"/>
        <v>0.46875</v>
      </c>
      <c r="J9" s="31" t="s">
        <v>44</v>
      </c>
      <c r="K9" s="4"/>
      <c r="L9" s="4"/>
      <c r="M9" s="4"/>
      <c r="N9" s="4"/>
      <c r="O9" s="4"/>
      <c r="P9" s="4"/>
      <c r="Q9" s="6" t="str">
        <f>converter_phase1!E7&amp;CHAR(10)&amp;CHAR(10)&amp;converter_phase1!E8&amp;CHAR(10)&amp;CHAR(10)&amp;converter_phase1!E9&amp;CHAR(10)&amp;CHAR(10)&amp;converter_phase1!E10&amp;CHAR(10)&amp;CHAR(10)&amp;converter_phase1!E11</f>
        <v>[한식]
뚝배기심슨탕*라면사리
(소:호주산)
쌀밥/버터밥
고기완자전(돼지:국내산)
콩나물무침
연근땅콩조림
포기김치/석박지
[일품]
치킨마요덮밥
(닭:수입산,국내산)
팽이버섯된장국
고구마퀘사디아*사워크림,구아카몰
오복채무침
포기김치/석박지
[네이쳐데이]
두부곤약비빔국수
팽이버섯된장국
호박두부스테이크*양송이데미S
연근흑임자샐러드/흑미찐빵
포기김치/석박지
[건강도시락]
그린샐러드*흑임자두부
고구마찜/메추리알
야채스틱/바나나/방울토마토
두유/흑미멸치땡초주먹밥
[플러스메뉴]
현미밥/볶음고추장(소:호주산)
그린샐러드
크루통
흑임자D/오리엔탈D</v>
      </c>
      <c r="R9" s="4" t="b">
        <v>0</v>
      </c>
      <c r="S9" s="4">
        <v>2</v>
      </c>
      <c r="T9" s="4" t="s">
        <v>37</v>
      </c>
      <c r="U9" s="4" t="s">
        <v>38</v>
      </c>
      <c r="V9" s="4"/>
    </row>
    <row r="10" spans="1:22" ht="16.5" customHeight="1">
      <c r="A10" s="4" t="s">
        <v>42</v>
      </c>
      <c r="B10" s="5">
        <f t="shared" si="9"/>
        <v>41864</v>
      </c>
      <c r="C10" s="7">
        <f t="shared" si="10"/>
        <v>0.72916666666666663</v>
      </c>
      <c r="D10" s="5">
        <f t="shared" si="11"/>
        <v>41864</v>
      </c>
      <c r="E10" s="7">
        <f t="shared" si="12"/>
        <v>0.79166666666666663</v>
      </c>
      <c r="F10" s="4" t="b">
        <v>0</v>
      </c>
      <c r="G10" s="4" t="b">
        <v>0</v>
      </c>
      <c r="H10" s="5">
        <f t="shared" si="13"/>
        <v>41864</v>
      </c>
      <c r="I10" s="8">
        <f t="shared" si="14"/>
        <v>0.71875</v>
      </c>
      <c r="J10" s="31" t="s">
        <v>44</v>
      </c>
      <c r="K10" s="4"/>
      <c r="L10" s="4"/>
      <c r="M10" s="4"/>
      <c r="N10" s="4"/>
      <c r="O10" s="4"/>
      <c r="P10" s="4"/>
      <c r="Q10" s="6" t="str">
        <f>converter_phase1!E12&amp;CHAR(10)&amp;CHAR(10)&amp;converter_phase1!E13&amp;CHAR(10)&amp;CHAR(10)&amp;converter_phase1!E14</f>
        <v>[한식or일품]
왕새우튀김오므라이스
맑은우동국물
야채고로케*케찹
미니샐러드파스타
생오이피클*할라페뇨
포기김치
[건강도시락]
그린샐러드*올리브참치
단호박구이/삶은계란
야채스틱/바나나/토마토
두유/모닝빵
[플러스메뉴]
그린샐러드*견과류*오리엔탈D</v>
      </c>
      <c r="R10" s="4" t="b">
        <v>0</v>
      </c>
      <c r="S10" s="4">
        <v>2</v>
      </c>
      <c r="T10" s="4" t="s">
        <v>37</v>
      </c>
      <c r="U10" s="4" t="s">
        <v>38</v>
      </c>
      <c r="V10" s="4"/>
    </row>
    <row r="11" spans="1:22" ht="16.5" customHeight="1">
      <c r="A11" s="4" t="s">
        <v>34</v>
      </c>
      <c r="B11" s="5">
        <f>B8+1</f>
        <v>41865</v>
      </c>
      <c r="C11" s="7">
        <f t="shared" si="10"/>
        <v>0.3125</v>
      </c>
      <c r="D11" s="5">
        <f t="shared" si="11"/>
        <v>41865</v>
      </c>
      <c r="E11" s="7">
        <f t="shared" si="12"/>
        <v>0.375</v>
      </c>
      <c r="F11" s="4" t="b">
        <v>0</v>
      </c>
      <c r="G11" s="4" t="b">
        <v>0</v>
      </c>
      <c r="H11" s="5">
        <f t="shared" si="13"/>
        <v>41865</v>
      </c>
      <c r="I11" s="8">
        <f t="shared" si="14"/>
        <v>0.30208333333333331</v>
      </c>
      <c r="J11" s="31" t="s">
        <v>44</v>
      </c>
      <c r="K11" s="4"/>
      <c r="L11" s="4"/>
      <c r="M11" s="4"/>
      <c r="N11" s="4"/>
      <c r="O11" s="4"/>
      <c r="P11" s="4"/>
      <c r="Q11" s="6" t="str">
        <f>converter_phase1!F3&amp;CHAR(10)&amp;CHAR(10)&amp;converter_phase1!F4&amp;CHAR(10)&amp;CHAR(10)&amp;converter_phase1!F5&amp;CHAR(10)&amp;CHAR(10)&amp;converter_phase1!F6</f>
        <v>[한식]
북어채감자국
삼곡밥
호박새우젓볶음
포기김치
[즉석]
즉석해장라면/삼곡밥/김치
[일품]
토스트식빵*부시맥브레드/딸기잼*버터
그린샐러드*키위D
우유
계란후라이
감자볼튀김
[플러스메뉴]
누룽지/계란후라이</v>
      </c>
      <c r="R11" s="4" t="b">
        <v>0</v>
      </c>
      <c r="S11" s="4">
        <v>2</v>
      </c>
      <c r="T11" s="4" t="s">
        <v>37</v>
      </c>
      <c r="U11" s="4" t="s">
        <v>38</v>
      </c>
      <c r="V11" s="4"/>
    </row>
    <row r="12" spans="1:22" ht="16.5" customHeight="1">
      <c r="A12" s="4" t="s">
        <v>39</v>
      </c>
      <c r="B12" s="5">
        <f t="shared" si="9"/>
        <v>41865</v>
      </c>
      <c r="C12" s="7">
        <f t="shared" si="10"/>
        <v>0.47916666666666669</v>
      </c>
      <c r="D12" s="5">
        <f t="shared" si="11"/>
        <v>41865</v>
      </c>
      <c r="E12" s="7">
        <f t="shared" si="12"/>
        <v>0.54166666666666674</v>
      </c>
      <c r="F12" s="4" t="b">
        <v>0</v>
      </c>
      <c r="G12" s="4" t="b">
        <v>0</v>
      </c>
      <c r="H12" s="5">
        <f t="shared" si="13"/>
        <v>41865</v>
      </c>
      <c r="I12" s="8">
        <f t="shared" si="14"/>
        <v>0.46875</v>
      </c>
      <c r="J12" s="31" t="s">
        <v>44</v>
      </c>
      <c r="K12" s="4"/>
      <c r="L12" s="4"/>
      <c r="M12" s="4"/>
      <c r="N12" s="4"/>
      <c r="O12" s="4"/>
      <c r="P12" s="4"/>
      <c r="Q12" s="6" t="str">
        <f>converter_phase1!F7&amp;CHAR(10)&amp;CHAR(10)&amp;converter_phase1!F8&amp;CHAR(10)&amp;CHAR(10)&amp;converter_phase1!F9&amp;CHAR(10)&amp;CHAR(10)&amp;converter_phase1!F10&amp;CHAR(10)&amp;CHAR(10)&amp;converter_phase1!F11</f>
        <v>[한식]
봉추찜닭*모짜렐라치즈사리
(닭:국내산)
기장밥
얼갈이된장국
맛살야채볶음
쑥갓두부무침
포기김치/석박지
[일품]
옛날짜장면
(돼지:국내산)
야채볶음밥/계란파국
칠리깐쇼새우
단무지&amp;양파*춘장
포기김치/석박지
[건강도시락]
그린샐러드*닭가슴살(닭:국내산)
통감자구이/삶은계란
야채스틱/바나나/방울토마토
두유/부시맥브레드
[플러스메뉴]
현미밥/볶음고추장(소:호주산)
그린샐러드
씨리얼
땅콩버터D/오리엔탈D</v>
      </c>
      <c r="R12" s="4" t="b">
        <v>0</v>
      </c>
      <c r="S12" s="4">
        <v>2</v>
      </c>
      <c r="T12" s="4" t="s">
        <v>37</v>
      </c>
      <c r="U12" s="4" t="s">
        <v>38</v>
      </c>
      <c r="V12" s="4"/>
    </row>
    <row r="13" spans="1:22" ht="16.5" customHeight="1">
      <c r="A13" s="4" t="s">
        <v>42</v>
      </c>
      <c r="B13" s="5">
        <f t="shared" si="9"/>
        <v>41865</v>
      </c>
      <c r="C13" s="7">
        <f t="shared" si="10"/>
        <v>0.72916666666666663</v>
      </c>
      <c r="D13" s="5">
        <f t="shared" si="11"/>
        <v>41865</v>
      </c>
      <c r="E13" s="7">
        <f t="shared" si="12"/>
        <v>0.79166666666666663</v>
      </c>
      <c r="F13" s="4" t="b">
        <v>0</v>
      </c>
      <c r="G13" s="4" t="b">
        <v>0</v>
      </c>
      <c r="H13" s="5">
        <f t="shared" si="13"/>
        <v>41865</v>
      </c>
      <c r="I13" s="8">
        <f t="shared" si="14"/>
        <v>0.71875</v>
      </c>
      <c r="J13" s="31" t="s">
        <v>44</v>
      </c>
      <c r="K13" s="4"/>
      <c r="L13" s="4"/>
      <c r="M13" s="4"/>
      <c r="N13" s="4"/>
      <c r="O13" s="4"/>
      <c r="P13" s="4"/>
      <c r="Q13" s="6" t="str">
        <f>converter_phase1!F12&amp;CHAR(10)&amp;CHAR(10)&amp;converter_phase1!F13&amp;CHAR(10)&amp;CHAR(10)&amp;converter_phase1!F14</f>
        <v>[한식or일품]
얼큰한육개장칼국수
(소:호주산,국내산(육우))
쌀밥
만두찜*초간장
어묵야채볶음(갈치:수입산)
무말랭이깻잎무침
배추겉절이김치
[건강도시락]
그린샐러드*토마토카프레제
고구마찜/메추리알
야채스틱/바나나/새싹연두부
두유/떡갈비주먹밥(돼지:국내산)
[플러스메뉴]
그린샐러드*씨리얼*오리엔탈D</v>
      </c>
      <c r="R13" s="4" t="b">
        <v>0</v>
      </c>
      <c r="S13" s="4">
        <v>2</v>
      </c>
      <c r="T13" s="4" t="s">
        <v>37</v>
      </c>
      <c r="U13" s="4" t="s">
        <v>38</v>
      </c>
      <c r="V13" s="4"/>
    </row>
    <row r="14" spans="1:22" ht="16.5" customHeight="1">
      <c r="A14" s="4" t="s">
        <v>34</v>
      </c>
      <c r="B14" s="5">
        <f>B11+1</f>
        <v>41866</v>
      </c>
      <c r="C14" s="7">
        <f t="shared" si="10"/>
        <v>0.3125</v>
      </c>
      <c r="D14" s="5">
        <f t="shared" si="11"/>
        <v>41866</v>
      </c>
      <c r="E14" s="7">
        <f t="shared" si="12"/>
        <v>0.375</v>
      </c>
      <c r="F14" s="4" t="b">
        <v>0</v>
      </c>
      <c r="G14" s="4" t="b">
        <v>0</v>
      </c>
      <c r="H14" s="5">
        <f t="shared" si="13"/>
        <v>41866</v>
      </c>
      <c r="I14" s="8">
        <f t="shared" si="14"/>
        <v>0.30208333333333331</v>
      </c>
      <c r="J14" s="31" t="s">
        <v>44</v>
      </c>
      <c r="K14" s="4"/>
      <c r="L14" s="4"/>
      <c r="M14" s="4"/>
      <c r="N14" s="4"/>
      <c r="O14" s="4"/>
      <c r="P14" s="4"/>
      <c r="Q14" s="6" t="str">
        <f>converter_phase1!G3&amp;CHAR(10)&amp;CHAR(10)&amp;converter_phase1!G4&amp;CHAR(10)&amp;CHAR(10)&amp;converter_phase1!G5&amp;CHAR(10)&amp;CHAR(10)&amp;converter_phase1!G6</f>
        <v xml:space="preserve">[한식]
광복절(光復節)은 1945년 8월 15일, 제2차 세계 대전에서 일본이 연합군에 패하여 항복하게 되어 한반도가 일제의 일제 강점기에서 해방된 날을 기념하는 날이다.
 광복은 문자 그대로는 “빛을 되찾음”을 의미하고 국권을 되찾았다는 뜻으로 쓰인다. 특히 대한민국에서는 1948년 8월 15일의 대한민국의 건국을 기념하는 날이기도 하다.
from 위키피디아
http://ko.wikipedia.org/wiki/광복절
[즉석]
국기게양하세요~
[일품]
[플러스메뉴]
</v>
      </c>
      <c r="R14" s="4" t="b">
        <v>0</v>
      </c>
      <c r="S14" s="4">
        <v>2</v>
      </c>
      <c r="T14" s="4" t="s">
        <v>37</v>
      </c>
      <c r="U14" s="4" t="s">
        <v>38</v>
      </c>
      <c r="V14" s="4"/>
    </row>
    <row r="15" spans="1:22" ht="16.5" customHeight="1">
      <c r="A15" s="4" t="s">
        <v>39</v>
      </c>
      <c r="B15" s="5">
        <f t="shared" si="9"/>
        <v>41866</v>
      </c>
      <c r="C15" s="7">
        <f t="shared" si="10"/>
        <v>0.47916666666666669</v>
      </c>
      <c r="D15" s="5">
        <f t="shared" si="11"/>
        <v>41866</v>
      </c>
      <c r="E15" s="7">
        <f t="shared" si="12"/>
        <v>0.54166666666666674</v>
      </c>
      <c r="F15" s="4" t="b">
        <v>0</v>
      </c>
      <c r="G15" s="4" t="b">
        <v>0</v>
      </c>
      <c r="H15" s="5">
        <f t="shared" si="13"/>
        <v>41866</v>
      </c>
      <c r="I15" s="8">
        <f t="shared" si="14"/>
        <v>0.46875</v>
      </c>
      <c r="J15" s="31" t="s">
        <v>44</v>
      </c>
      <c r="K15" s="4"/>
      <c r="L15" s="4"/>
      <c r="M15" s="4"/>
      <c r="N15" s="4"/>
      <c r="O15" s="4"/>
      <c r="P15" s="4"/>
      <c r="Q15" s="6" t="str">
        <f>converter_phase1!G7&amp;CHAR(10)&amp;CHAR(10)&amp;converter_phase1!G8&amp;CHAR(10)&amp;CHAR(10)&amp;converter_phase1!G9&amp;CHAR(10)&amp;CHAR(10)&amp;converter_phase1!G10&amp;CHAR(10)&amp;CHAR(10)&amp;converter_phase1!G11</f>
        <v xml:space="preserve">[한식]
광복절인 오늘은
충청남도 천안시 동남구 목천읍 삼방로 95(남화리 230)에 있는 독립기념관(獨立紀念館)을 방문해 보시는것은 어떠신가요?
1982년 일본의 역사교과서 왜곡에 대응하며, 국민모금을 통하여 1987년 개관했다. 2012년 기준 83명의 임직원이 근무하고 있다.
from 위키피디아
http://ko.wikipedia.org/wiki/독립기념관_(대한민국)
[일품]
[건강도시락]
[플러스메뉴]
</v>
      </c>
      <c r="R15" s="4" t="b">
        <v>0</v>
      </c>
      <c r="S15" s="4">
        <v>2</v>
      </c>
      <c r="T15" s="4" t="s">
        <v>37</v>
      </c>
      <c r="U15" s="4" t="s">
        <v>38</v>
      </c>
      <c r="V15" s="4"/>
    </row>
    <row r="16" spans="1:22" ht="16.5" customHeight="1">
      <c r="A16" s="4" t="s">
        <v>42</v>
      </c>
      <c r="B16" s="5">
        <f t="shared" si="9"/>
        <v>41866</v>
      </c>
      <c r="C16" s="7">
        <f t="shared" si="10"/>
        <v>0.72916666666666663</v>
      </c>
      <c r="D16" s="5">
        <f t="shared" si="11"/>
        <v>41866</v>
      </c>
      <c r="E16" s="7">
        <f t="shared" si="12"/>
        <v>0.79166666666666663</v>
      </c>
      <c r="F16" s="4" t="b">
        <v>0</v>
      </c>
      <c r="G16" s="4" t="b">
        <v>0</v>
      </c>
      <c r="H16" s="5">
        <f t="shared" si="13"/>
        <v>41866</v>
      </c>
      <c r="I16" s="8">
        <f t="shared" si="14"/>
        <v>0.71875</v>
      </c>
      <c r="J16" s="31" t="s">
        <v>44</v>
      </c>
      <c r="K16" s="4"/>
      <c r="L16" s="4"/>
      <c r="M16" s="4"/>
      <c r="N16" s="4"/>
      <c r="O16" s="4"/>
      <c r="P16" s="4"/>
      <c r="Q16" s="6" t="str">
        <f>converter_phase1!G12&amp;CHAR(10)&amp;CHAR(10)&amp;converter_phase1!G13&amp;CHAR(10)&amp;CHAR(10)&amp;converter_phase1!G14</f>
        <v xml:space="preserve">[한식or일품]
서울 필동에 위치한 한국의 집에서 
1945년 8월 15일, 아침에 여운형이 총독부로부터 치안권과 행정권을 이양받았다.
from 위키피디아
http://ko.wikipedia.org/wiki/광복절
[건강도시락]
[플러스메뉴]
</v>
      </c>
      <c r="R16" s="4" t="b">
        <v>0</v>
      </c>
      <c r="S16" s="4">
        <v>2</v>
      </c>
      <c r="T16" s="4" t="s">
        <v>37</v>
      </c>
      <c r="U16" s="4" t="s">
        <v>38</v>
      </c>
      <c r="V16" s="4"/>
    </row>
  </sheetData>
  <phoneticPr fontId="18" type="noConversion"/>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input</vt:lpstr>
      <vt:lpstr>converter_phase1</vt:lpstr>
      <vt:lpstr>csv_export</vt:lpstr>
      <vt:lpstr>제목</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ikko</dc:creator>
  <cp:lastModifiedBy>ikko</cp:lastModifiedBy>
  <dcterms:created xsi:type="dcterms:W3CDTF">2014-05-16T07:24:16Z</dcterms:created>
  <dcterms:modified xsi:type="dcterms:W3CDTF">2014-08-08T06:49:25Z</dcterms:modified>
</cp:coreProperties>
</file>