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0" windowHeight="7770" activeTab="2"/>
  </bookViews>
  <sheets>
    <sheet name="input" sheetId="1" r:id="rId1"/>
    <sheet name="converter_phase1" sheetId="2" r:id="rId2"/>
    <sheet name="csv_export" sheetId="3" r:id="rId3"/>
  </sheets>
  <definedNames>
    <definedName name="제목">csv_export!$A$1:$V$16</definedName>
  </definedNames>
  <calcPr calcId="144525"/>
  <extLst/>
</workbook>
</file>

<file path=xl/sharedStrings.xml><?xml version="1.0" encoding="utf-8"?>
<sst xmlns="http://schemas.openxmlformats.org/spreadsheetml/2006/main" count="230">
  <si>
    <r>
      <rPr>
        <b/>
        <sz val="22"/>
        <rFont val="맑은 고딕"/>
        <family val="3"/>
        <charset val="129"/>
      </rPr>
      <t xml:space="preserve">2014' 안랩분당점
</t>
    </r>
    <r>
      <rPr>
        <b/>
        <sz val="14"/>
        <rFont val="맑은 고딕"/>
        <family val="3"/>
        <charset val="129"/>
      </rPr>
      <t xml:space="preserve">
</t>
    </r>
    <r>
      <rPr>
        <b/>
        <sz val="15"/>
        <rFont val="맑은 고딕"/>
        <family val="3"/>
        <charset val="129"/>
      </rPr>
      <t>지점장 : 문민경 / 조리실장 : 박노훈 / 영양사 : 정민경</t>
    </r>
  </si>
  <si>
    <t>구분</t>
  </si>
  <si>
    <t>10월 13일 (월)</t>
  </si>
  <si>
    <t>10월 14일 (화)</t>
  </si>
  <si>
    <t>10월 15일(수)</t>
  </si>
  <si>
    <t>10월 16일 (목)</t>
  </si>
  <si>
    <t>10월 17일 (금)</t>
  </si>
  <si>
    <t>아침
 07:30
~08:30</t>
  </si>
  <si>
    <t>한식</t>
  </si>
  <si>
    <t>북어채콩나물해장국</t>
  </si>
  <si>
    <t>콩비지김치찌개(돼지:국내산)</t>
  </si>
  <si>
    <t>들깨감자국</t>
  </si>
  <si>
    <t>사골우거지국(소:호주산,뉴질랜드산)</t>
  </si>
  <si>
    <t>건새우시금치국</t>
  </si>
  <si>
    <t>삼곡밥</t>
  </si>
  <si>
    <t>메추리알어묵조림(갈치:수입산)</t>
  </si>
  <si>
    <t>열무된장나물</t>
  </si>
  <si>
    <t>양념깻잎무침</t>
  </si>
  <si>
    <t>쥐어채무침(갈치:국내산)</t>
  </si>
  <si>
    <t>해물동그랑땡전</t>
  </si>
  <si>
    <t>포기김치</t>
  </si>
  <si>
    <t>862kcal</t>
  </si>
  <si>
    <t>844kcal</t>
  </si>
  <si>
    <t>875kcal</t>
  </si>
  <si>
    <t>881kcal</t>
  </si>
  <si>
    <t>858kcal</t>
  </si>
  <si>
    <t>즉석</t>
  </si>
  <si>
    <t>즉석해장라면/삼곡밥/김치</t>
  </si>
  <si>
    <t>일품</t>
  </si>
  <si>
    <t>곡물식빵*모닝빵/딸기잼*버터</t>
  </si>
  <si>
    <t>토스트식빵*미니와플/딸기잼*버터</t>
  </si>
  <si>
    <t>토스트식빵*곡물식빵/딸기잼*버터</t>
  </si>
  <si>
    <t>토스트식빵*부시맥브레드/딸기잼*버터</t>
  </si>
  <si>
    <t>토스트식빵*핫케익/딸기잼*버터</t>
  </si>
  <si>
    <t>그린샐러드*사우전D</t>
  </si>
  <si>
    <t>우유</t>
  </si>
  <si>
    <t>스크램블에그</t>
  </si>
  <si>
    <t>계란후라이</t>
  </si>
  <si>
    <t>해쉬브라운</t>
  </si>
  <si>
    <t>초코첵스</t>
  </si>
  <si>
    <t>고구마샐러드</t>
  </si>
  <si>
    <t>햄구이</t>
  </si>
  <si>
    <t>아몬드후레이크</t>
  </si>
  <si>
    <t>플러스메뉴</t>
  </si>
  <si>
    <t>누룽지/김구이</t>
  </si>
  <si>
    <t>누룽지/계란후라이</t>
  </si>
  <si>
    <t>점심
11:30
~13:00</t>
  </si>
  <si>
    <r>
      <rPr>
        <b/>
        <sz val="16"/>
        <rFont val="맑은 고딕"/>
        <family val="3"/>
        <charset val="129"/>
      </rPr>
      <t>뚝배기불고기*꼬맹이만두사리</t>
    </r>
    <r>
      <rPr>
        <b/>
        <sz val="16"/>
        <color indexed="10"/>
        <rFont val="맑은 고딕"/>
        <family val="3"/>
        <charset val="129"/>
      </rPr>
      <t xml:space="preserve">
</t>
    </r>
    <r>
      <rPr>
        <b/>
        <sz val="16"/>
        <rFont val="맑은 고딕"/>
        <family val="3"/>
        <charset val="129"/>
      </rPr>
      <t>(소:호주산)</t>
    </r>
  </si>
  <si>
    <t>철판치즈닭갈비*고구마사리
(닭:브라질산)</t>
  </si>
  <si>
    <t>육개장
(소:호주산,국내산(육우))</t>
  </si>
  <si>
    <t>매콤닭고추장감자조림*치즈떡사리
(닭:국내산)</t>
  </si>
  <si>
    <t>숯불제육간장불고기
(돼지:국내산)</t>
  </si>
  <si>
    <t>쌀밥</t>
  </si>
  <si>
    <t>흑향미밥</t>
  </si>
  <si>
    <t>기장밥</t>
  </si>
  <si>
    <t>완두콩밥</t>
  </si>
  <si>
    <t>수수밥</t>
  </si>
  <si>
    <t>수제비아욱된장국</t>
  </si>
  <si>
    <t>맑은콩나물국</t>
  </si>
  <si>
    <t>표고버섯탕수</t>
  </si>
  <si>
    <t>배추두부된장국</t>
  </si>
  <si>
    <t>뚝배기호박고추장찌개</t>
  </si>
  <si>
    <t>감자채파프리카볶음</t>
  </si>
  <si>
    <t>청양풍햄잡채</t>
  </si>
  <si>
    <t>감자풋고추조림</t>
  </si>
  <si>
    <t>어묵야채볶음(갈치:수입산)</t>
  </si>
  <si>
    <t>비엔나야채볶음</t>
  </si>
  <si>
    <t>오이양파무침</t>
  </si>
  <si>
    <t>치커리유자청무침</t>
  </si>
  <si>
    <t>깐마늘마늘쫑무침</t>
  </si>
  <si>
    <t>아삭이고추된장무침</t>
  </si>
  <si>
    <t>숙주나물</t>
  </si>
  <si>
    <t>포기김치/석박지</t>
  </si>
  <si>
    <t>983kcal</t>
  </si>
  <si>
    <t>1001kcal</t>
  </si>
  <si>
    <t>992kcal</t>
  </si>
  <si>
    <t>999kcal</t>
  </si>
  <si>
    <t>989kcal</t>
  </si>
  <si>
    <t>로제파스타</t>
  </si>
  <si>
    <t>포크볼오므라이스*더블S
(돼지:국내산)</t>
  </si>
  <si>
    <t>스팸김치볶음덮밥</t>
  </si>
  <si>
    <t>숯불챠슈우동
(돼지:독일산)</t>
  </si>
  <si>
    <t>허브통살치킨까스*양념치킨S
(닭:국내산)</t>
  </si>
  <si>
    <t>스프라이트/야채볶음밥</t>
  </si>
  <si>
    <t>유부된장국</t>
  </si>
  <si>
    <t>무채어묵국(갈치:수입산)</t>
  </si>
  <si>
    <t>후리가케주먹밥</t>
  </si>
  <si>
    <t>검정깨밥/크림스프</t>
  </si>
  <si>
    <r>
      <rPr>
        <b/>
        <sz val="16"/>
        <rFont val="맑은 고딕"/>
        <family val="3"/>
        <charset val="129"/>
      </rPr>
      <t>고르곤졸라피자</t>
    </r>
    <r>
      <rPr>
        <b/>
        <sz val="16"/>
        <rFont val="맑은 고딕"/>
        <family val="3"/>
        <charset val="129"/>
      </rPr>
      <t>*꿀</t>
    </r>
  </si>
  <si>
    <t>알감자버터구이</t>
  </si>
  <si>
    <t>카레고로케*케찹</t>
  </si>
  <si>
    <t>새우튀김*타르타르S</t>
  </si>
  <si>
    <t>벌집감자튀김/푸질리칠리샐러드</t>
  </si>
  <si>
    <t>수제야채피클</t>
  </si>
  <si>
    <t>콘샐러드</t>
  </si>
  <si>
    <t>오복채무침</t>
  </si>
  <si>
    <t>단무지부추무침</t>
  </si>
  <si>
    <t>무비트피클</t>
  </si>
  <si>
    <t>1016kcal</t>
  </si>
  <si>
    <t>1008kcal</t>
  </si>
  <si>
    <t>1013kcal</t>
  </si>
  <si>
    <t>1010kcal</t>
  </si>
  <si>
    <t>1020kcal</t>
  </si>
  <si>
    <t>네이쳐데이</t>
  </si>
  <si>
    <t>취나물영양밥*토마토들깨양념장</t>
  </si>
  <si>
    <t>맑은순두부국</t>
  </si>
  <si>
    <t>연근오미자절임/파래김구이</t>
  </si>
  <si>
    <t>729kcal</t>
  </si>
  <si>
    <t>건강도시락</t>
  </si>
  <si>
    <t>그린샐러드*닭가슴살(닭:국내산)</t>
  </si>
  <si>
    <t>그린샐러드*새우브로컬리꽃맛살</t>
  </si>
  <si>
    <t>그린샐러드*크랜베리큐브참치</t>
  </si>
  <si>
    <t>그린샐러드*견과류곁들인구운야채</t>
  </si>
  <si>
    <t>고구마찜/삶은계란</t>
  </si>
  <si>
    <t>단호박구이/메추리알</t>
  </si>
  <si>
    <t>통감자구이/삶은계란</t>
  </si>
  <si>
    <t>고구마찜/연두부샐러드</t>
  </si>
  <si>
    <t>야채스틱/바나나/토마토</t>
  </si>
  <si>
    <t>야채스틱/바나나/오렌지</t>
  </si>
  <si>
    <t>야채스틱/바나나/방울토마토</t>
  </si>
  <si>
    <t>두유/참깨롤빵</t>
  </si>
  <si>
    <t>두유/부시맥브레드</t>
  </si>
  <si>
    <t>두유/흑미멸치주먹밥</t>
  </si>
  <si>
    <t>두유/쇠고기장조림주먹밥(소:호주산)</t>
  </si>
  <si>
    <t>두유/모닝빵</t>
  </si>
  <si>
    <t>524kcal</t>
  </si>
  <si>
    <t>511kcal</t>
  </si>
  <si>
    <t>519kcal</t>
  </si>
  <si>
    <t>522kcal</t>
  </si>
  <si>
    <t>518kcal</t>
  </si>
  <si>
    <t>현미밥/볶음고추장(소:호주산)</t>
  </si>
  <si>
    <t>그린샐러드</t>
  </si>
  <si>
    <t>견과류</t>
  </si>
  <si>
    <t>씨리얼</t>
  </si>
  <si>
    <t>스위트콘,빈스</t>
  </si>
  <si>
    <t>크루통</t>
  </si>
  <si>
    <t>망고D/오리엔탈D</t>
  </si>
  <si>
    <t>파인애플D/오리엔탈D</t>
  </si>
  <si>
    <t>아몬드D/오리엔탈D</t>
  </si>
  <si>
    <t>흑임자D/오리엔탈D</t>
  </si>
  <si>
    <t>키위D/오리엔탈D</t>
  </si>
  <si>
    <t>저녁
 17:30
~19:00</t>
  </si>
  <si>
    <t>한식
or
일품</t>
  </si>
  <si>
    <t>냄비닭칼국수*부추무침
(닭:국내산)</t>
  </si>
  <si>
    <t>매콤오징어볶음*소면사리</t>
  </si>
  <si>
    <t>갈치양념무조림
(갈치:남아공산)</t>
  </si>
  <si>
    <t>돈갈비김치찌개
(돼지:미국산,국내산)</t>
  </si>
  <si>
    <t>사천짜장소스곁들인 계란야채볶음밥</t>
  </si>
  <si>
    <t>김가루주먹밥/쌀밥</t>
  </si>
  <si>
    <t>잡곡밥</t>
  </si>
  <si>
    <t>보리밥</t>
  </si>
  <si>
    <t>짬뽕국(돼지:국내산)</t>
  </si>
  <si>
    <t>떡고기산적구이(돼지:국내산,닭:국내산)</t>
  </si>
  <si>
    <t>사골미역국(소:호주산)</t>
  </si>
  <si>
    <t>버섯된장찌개</t>
  </si>
  <si>
    <t>동태전(동태:러시아산),오미산적</t>
  </si>
  <si>
    <t>춘권탕수</t>
  </si>
  <si>
    <t>매콤가지볶음</t>
  </si>
  <si>
    <t>야채계란말이</t>
  </si>
  <si>
    <t>도토리묵야채무침</t>
  </si>
  <si>
    <t>참나물들깨무침</t>
  </si>
  <si>
    <t>오이맛살겨자무침</t>
  </si>
  <si>
    <t>흑임자고구마떡맛탕</t>
  </si>
  <si>
    <t>쑥갓생두부무침</t>
  </si>
  <si>
    <t>검은깨명엽채볶음</t>
  </si>
  <si>
    <t>연근조림</t>
  </si>
  <si>
    <t>단무지,양파*춘장</t>
  </si>
  <si>
    <t>배추겉절이김치</t>
  </si>
  <si>
    <t>열무김치</t>
  </si>
  <si>
    <t>987kcal</t>
  </si>
  <si>
    <t>990kcal</t>
  </si>
  <si>
    <t>994kcal</t>
  </si>
  <si>
    <t>1002kcal</t>
  </si>
  <si>
    <t>그린샐러드*흑임자두부</t>
  </si>
  <si>
    <t>그린샐러드*토마토카프레제</t>
  </si>
  <si>
    <t>그린샐러드*올리브계란</t>
  </si>
  <si>
    <t>그린샐러드*참치키드빈</t>
  </si>
  <si>
    <t>통감자구이/메추리알</t>
  </si>
  <si>
    <t>단호박구이/브로컬리</t>
  </si>
  <si>
    <t>야채스틱/바나나/자몽</t>
  </si>
  <si>
    <t>야채스틱/바나나/토마토/두유</t>
  </si>
  <si>
    <t>두유/현미후리가케주먹밥</t>
  </si>
  <si>
    <t>떡갈비주먹밥(돼지:국내산,닭:국내산)</t>
  </si>
  <si>
    <t>516kcal</t>
  </si>
  <si>
    <t>517kcal</t>
  </si>
  <si>
    <t>521kcal</t>
  </si>
  <si>
    <t>514kcal</t>
  </si>
  <si>
    <t>520kcal</t>
  </si>
  <si>
    <t>그린샐러드*견과류*오리엔탈D</t>
  </si>
  <si>
    <t>그린샐러드*씨리얼*오리엔탈D</t>
  </si>
  <si>
    <t>* 식품수급 상황에 따라 메뉴 및 원산지가 변경될 수 있으니 양해바랍니다.
* 쌀 : 국내산, 배추김치(배추:국내산, 고춧가루:중국산)을 사용합니다. (식당사무실 : ☎ 070-7500-6851 )</t>
  </si>
  <si>
    <t>conv.date</t>
  </si>
  <si>
    <t>아침</t>
  </si>
  <si>
    <t>[한식]</t>
  </si>
  <si>
    <t>[즉석]</t>
  </si>
  <si>
    <t>[일품]</t>
  </si>
  <si>
    <t>[플러스메뉴]</t>
  </si>
  <si>
    <t>점심</t>
  </si>
  <si>
    <t>[네이쳐데이]</t>
  </si>
  <si>
    <t>[건강도시락]</t>
  </si>
  <si>
    <t>저녁</t>
  </si>
  <si>
    <t>[한식or일품]</t>
  </si>
  <si>
    <t>제목</t>
  </si>
  <si>
    <t>시작 날짜</t>
  </si>
  <si>
    <t>시작 시간</t>
  </si>
  <si>
    <t>끝 날짜</t>
  </si>
  <si>
    <t>끝 시간</t>
  </si>
  <si>
    <t>하루 종일</t>
  </si>
  <si>
    <t>미리 알림 설정/해제</t>
  </si>
  <si>
    <t>미리 알림 날짜</t>
  </si>
  <si>
    <t>미리 알림 시간</t>
  </si>
  <si>
    <t>모임 이끌이</t>
  </si>
  <si>
    <t>필수 참석자</t>
  </si>
  <si>
    <t>선택 참석자</t>
  </si>
  <si>
    <t>모임 리소스</t>
  </si>
  <si>
    <t>거리</t>
  </si>
  <si>
    <t>범주 항목</t>
  </si>
  <si>
    <t>비용 정보</t>
  </si>
  <si>
    <t>설명</t>
  </si>
  <si>
    <t>숨김</t>
  </si>
  <si>
    <t>시간 상태 보기</t>
  </si>
  <si>
    <t>우선 순위</t>
  </si>
  <si>
    <t>우편물 종류</t>
  </si>
  <si>
    <t>장소</t>
  </si>
  <si>
    <t>아침메뉴</t>
  </si>
  <si>
    <t>Nine2Six</t>
  </si>
  <si>
    <t>중간</t>
  </si>
  <si>
    <t>보통</t>
  </si>
  <si>
    <t>점심메뉴</t>
  </si>
  <si>
    <t>저녁메뉴</t>
  </si>
</sst>
</file>

<file path=xl/styles.xml><?xml version="1.0" encoding="utf-8"?>
<styleSheet xmlns="http://schemas.openxmlformats.org/spreadsheetml/2006/main">
  <numFmts count="9">
    <numFmt numFmtId="176" formatCode="_ * #,##0.00_ ;_ * \-#,##0.00_ ;_ * &quot;-&quot;??_ ;_ @_ "/>
    <numFmt numFmtId="177" formatCode="h:mm\ AM/PM"/>
    <numFmt numFmtId="178" formatCode="_-* #,##0_-;\-* #,##0_-;_-* &quot;-&quot;_-;_-@_-"/>
    <numFmt numFmtId="179" formatCode="#\ &quot;Kcal&quot;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80" formatCode="0_ "/>
    <numFmt numFmtId="181" formatCode="_ * #,##0_ ;_ * \-#,##0_ ;_ * &quot;-&quot;_ ;_ @_ "/>
    <numFmt numFmtId="182" formatCode="mm&quot;월&quot;\ dd&quot;일&quot;"/>
  </numFmts>
  <fonts count="34">
    <font>
      <sz val="11"/>
      <color indexed="8"/>
      <name val="맑은 고딕"/>
      <family val="2"/>
      <charset val="129"/>
    </font>
    <font>
      <sz val="10"/>
      <color indexed="8"/>
      <name val="맑은 고딕"/>
      <family val="2"/>
      <charset val="129"/>
    </font>
    <font>
      <sz val="10"/>
      <color indexed="8"/>
      <name val="맑은 고딕"/>
      <family val="3"/>
      <charset val="129"/>
    </font>
    <font>
      <sz val="10"/>
      <color indexed="8"/>
      <name val="MDAlong"/>
      <family val="2"/>
      <charset val="134"/>
    </font>
    <font>
      <b/>
      <sz val="24"/>
      <color indexed="19"/>
      <name val="맑은 고딕"/>
      <family val="3"/>
      <charset val="129"/>
    </font>
    <font>
      <b/>
      <sz val="14"/>
      <name val="맑은 고딕"/>
      <family val="3"/>
      <charset val="129"/>
    </font>
    <font>
      <b/>
      <sz val="16"/>
      <name val="맑은 고딕"/>
      <family val="3"/>
      <charset val="129"/>
    </font>
    <font>
      <b/>
      <sz val="15"/>
      <color indexed="9"/>
      <name val="맑은 고딕"/>
      <family val="3"/>
      <charset val="129"/>
    </font>
    <font>
      <b/>
      <sz val="16"/>
      <color indexed="9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8"/>
      <color indexed="8"/>
      <name val="맑은 고딕"/>
      <family val="3"/>
      <charset val="129"/>
    </font>
    <font>
      <b/>
      <sz val="18"/>
      <name val="맑은 고딕"/>
      <family val="3"/>
      <charset val="129"/>
    </font>
    <font>
      <sz val="12"/>
      <name val="Times New Roman"/>
      <charset val="134"/>
    </font>
    <font>
      <i/>
      <sz val="11"/>
      <color indexed="23"/>
      <name val="맑은 고딕"/>
      <family val="2"/>
      <charset val="129"/>
    </font>
    <font>
      <sz val="11"/>
      <color indexed="9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60"/>
      <name val="맑은 고딕"/>
      <family val="2"/>
      <charset val="129"/>
    </font>
    <font>
      <u/>
      <sz val="11"/>
      <color indexed="25"/>
      <name val="맑은 고딕"/>
      <family val="2"/>
      <charset val="129"/>
    </font>
    <font>
      <b/>
      <sz val="11"/>
      <color indexed="62"/>
      <name val="맑은 고딕"/>
      <family val="2"/>
      <charset val="129"/>
    </font>
    <font>
      <sz val="11"/>
      <color indexed="17"/>
      <name val="맑은 고딕"/>
      <family val="2"/>
      <charset val="129"/>
    </font>
    <font>
      <sz val="11"/>
      <color indexed="62"/>
      <name val="맑은 고딕"/>
      <family val="2"/>
      <charset val="129"/>
    </font>
    <font>
      <b/>
      <sz val="13"/>
      <color indexed="62"/>
      <name val="맑은 고딕"/>
      <family val="2"/>
      <charset val="129"/>
    </font>
    <font>
      <sz val="11"/>
      <name val="돋움"/>
      <family val="3"/>
      <charset val="129"/>
    </font>
    <font>
      <sz val="11"/>
      <color indexed="10"/>
      <name val="맑은 고딕"/>
      <family val="2"/>
      <charset val="129"/>
    </font>
    <font>
      <u/>
      <sz val="11"/>
      <color indexed="30"/>
      <name val="맑은 고딕"/>
      <family val="2"/>
      <charset val="129"/>
    </font>
    <font>
      <b/>
      <sz val="11"/>
      <color indexed="9"/>
      <name val="맑은 고딕"/>
      <family val="2"/>
      <charset val="129"/>
    </font>
    <font>
      <sz val="18"/>
      <color indexed="62"/>
      <name val="맑은 고딕"/>
      <family val="2"/>
      <charset val="129"/>
    </font>
    <font>
      <b/>
      <sz val="15"/>
      <color indexed="62"/>
      <name val="맑은 고딕"/>
      <family val="2"/>
      <charset val="129"/>
    </font>
    <font>
      <sz val="11"/>
      <color indexed="52"/>
      <name val="맑은 고딕"/>
      <family val="2"/>
      <charset val="129"/>
    </font>
    <font>
      <b/>
      <sz val="22"/>
      <name val="맑은 고딕"/>
      <family val="3"/>
      <charset val="129"/>
    </font>
    <font>
      <b/>
      <sz val="15"/>
      <name val="맑은 고딕"/>
      <family val="3"/>
      <charset val="129"/>
    </font>
    <font>
      <b/>
      <sz val="16"/>
      <color indexed="10"/>
      <name val="맑은 고딕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19"/>
      </patternFill>
    </fill>
    <fill>
      <patternFill patternType="solid">
        <fgColor indexed="42"/>
        <bgColor indexed="43"/>
      </patternFill>
    </fill>
    <fill>
      <patternFill patternType="solid">
        <fgColor indexed="43"/>
        <bgColor indexed="9"/>
      </patternFill>
    </fill>
    <fill>
      <patternFill patternType="solid">
        <fgColor indexed="42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19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2"/>
        <bgColor indexed="19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</fills>
  <borders count="96">
    <border>
      <left/>
      <right/>
      <top/>
      <bottom/>
      <diagonal/>
    </border>
    <border>
      <left style="medium">
        <color indexed="22"/>
      </left>
      <right/>
      <top style="medium">
        <color indexed="22"/>
      </top>
      <bottom/>
      <diagonal/>
    </border>
    <border>
      <left/>
      <right/>
      <top style="medium">
        <color indexed="22"/>
      </top>
      <bottom/>
      <diagonal/>
    </border>
    <border>
      <left/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 style="medium">
        <color indexed="22"/>
      </right>
      <top style="medium">
        <color indexed="9"/>
      </top>
      <bottom style="medium">
        <color indexed="9"/>
      </bottom>
      <diagonal/>
    </border>
    <border>
      <left style="medium">
        <color indexed="22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thick">
        <color indexed="9"/>
      </right>
      <top style="medium">
        <color indexed="9"/>
      </top>
      <bottom style="medium">
        <color indexed="9"/>
      </bottom>
      <diagonal/>
    </border>
    <border>
      <left style="thick">
        <color indexed="9"/>
      </left>
      <right style="thick">
        <color indexed="9"/>
      </right>
      <top style="medium">
        <color indexed="9"/>
      </top>
      <bottom style="medium">
        <color indexed="9"/>
      </bottom>
      <diagonal/>
    </border>
    <border>
      <left style="thick">
        <color indexed="9"/>
      </left>
      <right style="medium">
        <color indexed="22"/>
      </right>
      <top style="medium">
        <color indexed="9"/>
      </top>
      <bottom style="medium">
        <color indexed="9"/>
      </bottom>
      <diagonal/>
    </border>
    <border>
      <left style="medium">
        <color indexed="22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indexed="22"/>
      </right>
      <top style="medium">
        <color indexed="9"/>
      </top>
      <bottom style="medium">
        <color indexed="9"/>
      </bottom>
      <diagonal/>
    </border>
    <border>
      <left style="medium">
        <color indexed="22"/>
      </left>
      <right style="medium">
        <color indexed="22"/>
      </right>
      <top style="medium">
        <color indexed="9"/>
      </top>
      <bottom style="thin">
        <color indexed="9"/>
      </bottom>
      <diagonal/>
    </border>
    <border>
      <left/>
      <right style="medium">
        <color indexed="22"/>
      </right>
      <top style="medium">
        <color indexed="9"/>
      </top>
      <bottom style="thin">
        <color indexed="9"/>
      </bottom>
      <diagonal/>
    </border>
    <border>
      <left style="medium">
        <color indexed="22"/>
      </left>
      <right style="medium">
        <color indexed="22"/>
      </right>
      <top style="thin">
        <color indexed="9"/>
      </top>
      <bottom style="thin">
        <color indexed="9"/>
      </bottom>
      <diagonal/>
    </border>
    <border>
      <left/>
      <right style="medium">
        <color indexed="22"/>
      </right>
      <top style="thin">
        <color indexed="9"/>
      </top>
      <bottom style="thin">
        <color indexed="9"/>
      </bottom>
      <diagonal/>
    </border>
    <border>
      <left/>
      <right style="medium">
        <color indexed="22"/>
      </right>
      <top/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 style="medium">
        <color indexed="22"/>
      </left>
      <right style="medium">
        <color indexed="22"/>
      </right>
      <top style="thin">
        <color indexed="9"/>
      </top>
      <bottom/>
      <diagonal/>
    </border>
    <border>
      <left style="medium">
        <color indexed="22"/>
      </left>
      <right style="medium">
        <color indexed="22"/>
      </right>
      <top style="thin">
        <color indexed="9"/>
      </top>
      <bottom style="thick">
        <color indexed="9"/>
      </bottom>
      <diagonal/>
    </border>
    <border>
      <left style="medium">
        <color indexed="22"/>
      </left>
      <right style="medium">
        <color indexed="22"/>
      </right>
      <top/>
      <bottom style="thick">
        <color indexed="9"/>
      </bottom>
      <diagonal/>
    </border>
    <border>
      <left style="medium">
        <color indexed="9"/>
      </left>
      <right style="medium">
        <color indexed="22"/>
      </right>
      <top/>
      <bottom style="thick">
        <color indexed="9"/>
      </bottom>
      <diagonal/>
    </border>
    <border>
      <left/>
      <right style="medium">
        <color indexed="22"/>
      </right>
      <top/>
      <bottom style="thick">
        <color indexed="9"/>
      </bottom>
      <diagonal/>
    </border>
    <border>
      <left/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medium">
        <color indexed="22"/>
      </left>
      <right style="medium">
        <color indexed="22"/>
      </right>
      <top style="thick">
        <color indexed="9"/>
      </top>
      <bottom style="thin">
        <color indexed="9"/>
      </bottom>
      <diagonal/>
    </border>
    <border>
      <left/>
      <right style="medium">
        <color indexed="22"/>
      </right>
      <top style="thick">
        <color indexed="9"/>
      </top>
      <bottom style="thin">
        <color indexed="9"/>
      </bottom>
      <diagonal/>
    </border>
    <border>
      <left style="medium">
        <color indexed="22"/>
      </left>
      <right style="medium">
        <color indexed="9"/>
      </right>
      <top/>
      <bottom style="medium">
        <color indexed="9"/>
      </bottom>
      <diagonal/>
    </border>
    <border>
      <left style="medium">
        <color indexed="22"/>
      </left>
      <right style="medium">
        <color indexed="22"/>
      </right>
      <top style="thin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22"/>
      </left>
      <right style="medium">
        <color indexed="9"/>
      </right>
      <top style="medium">
        <color indexed="9"/>
      </top>
      <bottom/>
      <diagonal/>
    </border>
    <border>
      <left style="medium">
        <color indexed="22"/>
      </left>
      <right/>
      <top style="medium">
        <color indexed="9"/>
      </top>
      <bottom style="thin">
        <color indexed="9"/>
      </bottom>
      <diagonal/>
    </border>
    <border>
      <left style="medium">
        <color indexed="53"/>
      </left>
      <right style="medium">
        <color indexed="53"/>
      </right>
      <top style="medium">
        <color indexed="53"/>
      </top>
      <bottom/>
      <diagonal/>
    </border>
    <border>
      <left style="medium">
        <color indexed="22"/>
      </left>
      <right/>
      <top/>
      <bottom/>
      <diagonal/>
    </border>
    <border>
      <left style="medium">
        <color indexed="53"/>
      </left>
      <right style="medium">
        <color indexed="53"/>
      </right>
      <top style="thin">
        <color indexed="9"/>
      </top>
      <bottom style="thin">
        <color indexed="9"/>
      </bottom>
      <diagonal/>
    </border>
    <border>
      <left style="medium">
        <color indexed="22"/>
      </left>
      <right/>
      <top style="thin">
        <color indexed="9"/>
      </top>
      <bottom/>
      <diagonal/>
    </border>
    <border>
      <left style="medium">
        <color indexed="53"/>
      </left>
      <right style="medium">
        <color indexed="53"/>
      </right>
      <top/>
      <bottom/>
      <diagonal/>
    </border>
    <border>
      <left style="medium">
        <color indexed="53"/>
      </left>
      <right style="medium">
        <color indexed="53"/>
      </right>
      <top style="thin">
        <color indexed="9"/>
      </top>
      <bottom/>
      <diagonal/>
    </border>
    <border>
      <left style="medium">
        <color indexed="22"/>
      </left>
      <right style="medium">
        <color indexed="22"/>
      </right>
      <top/>
      <bottom style="thin">
        <color indexed="9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/>
      <top style="thin">
        <color indexed="9"/>
      </top>
      <bottom style="medium">
        <color indexed="22"/>
      </bottom>
      <diagonal/>
    </border>
    <border>
      <left style="medium">
        <color indexed="53"/>
      </left>
      <right style="medium">
        <color indexed="53"/>
      </right>
      <top/>
      <bottom style="medium">
        <color indexed="53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thin">
        <color indexed="9"/>
      </bottom>
      <diagonal/>
    </border>
    <border>
      <left/>
      <right style="medium">
        <color indexed="22"/>
      </right>
      <top style="medium">
        <color indexed="22"/>
      </top>
      <bottom style="thin">
        <color indexed="9"/>
      </bottom>
      <diagonal/>
    </border>
    <border>
      <left/>
      <right style="medium">
        <color indexed="22"/>
      </right>
      <top/>
      <bottom style="thin">
        <color indexed="9"/>
      </bottom>
      <diagonal/>
    </border>
    <border>
      <left style="medium">
        <color indexed="62"/>
      </left>
      <right style="medium">
        <color indexed="62"/>
      </right>
      <top style="thin">
        <color indexed="9"/>
      </top>
      <bottom style="thin">
        <color indexed="9"/>
      </bottom>
      <diagonal/>
    </border>
    <border>
      <left style="medium">
        <color indexed="62"/>
      </left>
      <right style="medium">
        <color indexed="62"/>
      </right>
      <top/>
      <bottom style="thin">
        <color indexed="9"/>
      </bottom>
      <diagonal/>
    </border>
    <border>
      <left style="medium">
        <color indexed="62"/>
      </left>
      <right style="medium">
        <color indexed="62"/>
      </right>
      <top/>
      <bottom/>
      <diagonal/>
    </border>
    <border>
      <left style="medium">
        <color indexed="62"/>
      </left>
      <right style="medium">
        <color indexed="62"/>
      </right>
      <top/>
      <bottom style="medium">
        <color indexed="6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thin">
        <color indexed="9"/>
      </bottom>
      <diagonal/>
    </border>
    <border>
      <left style="medium">
        <color indexed="9"/>
      </left>
      <right/>
      <top/>
      <bottom/>
      <diagonal/>
    </border>
    <border>
      <left style="medium">
        <color indexed="9"/>
      </left>
      <right style="medium">
        <color indexed="22"/>
      </right>
      <top style="thin">
        <color indexed="9"/>
      </top>
      <bottom style="thin">
        <color indexed="9"/>
      </bottom>
      <diagonal/>
    </border>
    <border>
      <left style="medium">
        <color indexed="9"/>
      </left>
      <right/>
      <top/>
      <bottom style="medium">
        <color indexed="9"/>
      </bottom>
      <diagonal/>
    </border>
    <border>
      <left/>
      <right style="medium">
        <color indexed="22"/>
      </right>
      <top/>
      <bottom style="thick">
        <color indexed="22"/>
      </bottom>
      <diagonal/>
    </border>
    <border>
      <left style="medium">
        <color indexed="22"/>
      </left>
      <right style="medium">
        <color indexed="22"/>
      </right>
      <top style="thick">
        <color indexed="22"/>
      </top>
      <bottom style="thin">
        <color indexed="9"/>
      </bottom>
      <diagonal/>
    </border>
    <border>
      <left style="medium">
        <color indexed="9"/>
      </left>
      <right style="medium">
        <color indexed="9"/>
      </right>
      <top style="thick">
        <color indexed="9"/>
      </top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22"/>
      </left>
      <right/>
      <top/>
      <bottom style="medium">
        <color indexed="9"/>
      </bottom>
      <diagonal/>
    </border>
    <border>
      <left style="thick">
        <color indexed="9"/>
      </left>
      <right/>
      <top style="thick">
        <color indexed="9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thin">
        <color indexed="9"/>
      </bottom>
      <diagonal/>
    </border>
    <border>
      <left style="medium">
        <color indexed="25"/>
      </left>
      <right style="medium">
        <color indexed="25"/>
      </right>
      <top style="medium">
        <color indexed="25"/>
      </top>
      <bottom style="thin">
        <color indexed="9"/>
      </bottom>
      <diagonal/>
    </border>
    <border>
      <left style="medium">
        <color indexed="22"/>
      </left>
      <right/>
      <top style="medium">
        <color indexed="9"/>
      </top>
      <bottom style="medium">
        <color indexed="9"/>
      </bottom>
      <diagonal/>
    </border>
    <border>
      <left style="thick">
        <color indexed="9"/>
      </left>
      <right/>
      <top/>
      <bottom/>
      <diagonal/>
    </border>
    <border>
      <left style="medium">
        <color indexed="10"/>
      </left>
      <right style="medium">
        <color indexed="10"/>
      </right>
      <top/>
      <bottom/>
      <diagonal/>
    </border>
    <border>
      <left style="medium">
        <color indexed="25"/>
      </left>
      <right style="medium">
        <color indexed="25"/>
      </right>
      <top/>
      <bottom/>
      <diagonal/>
    </border>
    <border>
      <left style="medium">
        <color indexed="10"/>
      </left>
      <right style="medium">
        <color indexed="10"/>
      </right>
      <top style="thin">
        <color indexed="9"/>
      </top>
      <bottom style="thin">
        <color indexed="9"/>
      </bottom>
      <diagonal/>
    </border>
    <border>
      <left style="medium">
        <color indexed="22"/>
      </left>
      <right/>
      <top style="thin">
        <color indexed="9"/>
      </top>
      <bottom style="thin">
        <color indexed="9"/>
      </bottom>
      <diagonal/>
    </border>
    <border>
      <left style="medium">
        <color indexed="25"/>
      </left>
      <right style="medium">
        <color indexed="25"/>
      </right>
      <top style="thin">
        <color indexed="9"/>
      </top>
      <bottom style="thin">
        <color indexed="9"/>
      </bottom>
      <diagonal/>
    </border>
    <border>
      <left style="medium">
        <color indexed="22"/>
      </left>
      <right/>
      <top style="medium">
        <color indexed="9"/>
      </top>
      <bottom/>
      <diagonal/>
    </border>
    <border>
      <left style="thick">
        <color indexed="9"/>
      </left>
      <right/>
      <top/>
      <bottom style="thick">
        <color indexed="9"/>
      </bottom>
      <diagonal/>
    </border>
    <border>
      <left style="medium">
        <color indexed="10"/>
      </left>
      <right style="medium">
        <color indexed="10"/>
      </right>
      <top/>
      <bottom style="medium">
        <color indexed="10"/>
      </bottom>
      <diagonal/>
    </border>
    <border>
      <left style="medium">
        <color indexed="22"/>
      </left>
      <right/>
      <top/>
      <bottom style="medium">
        <color indexed="22"/>
      </bottom>
      <diagonal/>
    </border>
    <border>
      <left style="medium">
        <color indexed="25"/>
      </left>
      <right style="medium">
        <color indexed="25"/>
      </right>
      <top/>
      <bottom style="medium">
        <color indexed="25"/>
      </bottom>
      <diagonal/>
    </border>
    <border>
      <left style="medium">
        <color indexed="9"/>
      </left>
      <right style="medium">
        <color indexed="22"/>
      </right>
      <top style="thick">
        <color indexed="9"/>
      </top>
      <bottom/>
      <diagonal/>
    </border>
    <border>
      <left style="medium">
        <color indexed="9"/>
      </left>
      <right style="medium">
        <color indexed="22"/>
      </right>
      <top/>
      <bottom/>
      <diagonal/>
    </border>
    <border>
      <left style="medium">
        <color indexed="9"/>
      </left>
      <right/>
      <top/>
      <bottom style="thin">
        <color indexed="9"/>
      </bottom>
      <diagonal/>
    </border>
    <border>
      <left style="thick">
        <color indexed="9"/>
      </left>
      <right style="medium">
        <color indexed="9"/>
      </right>
      <top/>
      <bottom/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 style="thin">
        <color indexed="9"/>
      </right>
      <top/>
      <bottom/>
      <diagonal/>
    </border>
    <border>
      <left/>
      <right/>
      <top/>
      <bottom style="thick">
        <color indexed="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double">
        <color indexed="52"/>
      </bottom>
      <diagonal/>
    </border>
  </borders>
  <cellStyleXfs count="61">
    <xf numFmtId="0" fontId="12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0" fillId="0" borderId="95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5" fillId="12" borderId="87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6" fillId="12" borderId="88" applyNumberFormat="0" applyAlignment="0" applyProtection="0">
      <alignment vertical="center"/>
    </xf>
    <xf numFmtId="0" fontId="29" fillId="0" borderId="94" applyNumberFormat="0" applyFill="0" applyAlignment="0" applyProtection="0">
      <alignment vertical="center"/>
    </xf>
    <xf numFmtId="0" fontId="23" fillId="0" borderId="91" applyNumberFormat="0" applyFill="0" applyAlignment="0" applyProtection="0">
      <alignment vertical="center"/>
    </xf>
    <xf numFmtId="0" fontId="20" fillId="0" borderId="9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1" borderId="92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7" fillId="19" borderId="93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89" applyNumberFormat="0" applyFill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0" fontId="9" fillId="0" borderId="0">
      <alignment vertical="center"/>
    </xf>
    <xf numFmtId="178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0" fontId="0" fillId="0" borderId="0">
      <alignment vertical="center"/>
    </xf>
    <xf numFmtId="181" fontId="12" fillId="0" borderId="0" applyFont="0" applyFill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2" fillId="15" borderId="8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160">
    <xf numFmtId="0" fontId="0" fillId="0" borderId="0" xfId="48">
      <alignment vertical="center"/>
    </xf>
    <xf numFmtId="0" fontId="0" fillId="0" borderId="0" xfId="48" applyAlignment="1">
      <alignment vertical="center" wrapText="1"/>
    </xf>
    <xf numFmtId="0" fontId="1" fillId="0" borderId="0" xfId="48" applyFont="1">
      <alignment vertical="center"/>
    </xf>
    <xf numFmtId="58" fontId="2" fillId="0" borderId="0" xfId="48" applyNumberFormat="1" applyFont="1">
      <alignment vertical="center"/>
    </xf>
    <xf numFmtId="35" fontId="2" fillId="0" borderId="0" xfId="48" applyNumberFormat="1" applyFont="1">
      <alignment vertical="center"/>
    </xf>
    <xf numFmtId="177" fontId="2" fillId="0" borderId="0" xfId="48" applyNumberFormat="1" applyFont="1">
      <alignment vertical="center"/>
    </xf>
    <xf numFmtId="0" fontId="3" fillId="0" borderId="0" xfId="48" applyFont="1">
      <alignment vertical="center"/>
    </xf>
    <xf numFmtId="0" fontId="2" fillId="0" borderId="0" xfId="48" applyFont="1" applyAlignment="1">
      <alignment vertical="center" wrapText="1"/>
    </xf>
    <xf numFmtId="0" fontId="0" fillId="0" borderId="0" xfId="48" applyNumberFormat="1" applyAlignment="1">
      <alignment vertical="center" wrapText="1"/>
    </xf>
    <xf numFmtId="58" fontId="0" fillId="0" borderId="0" xfId="48" applyNumberFormat="1">
      <alignment vertical="center"/>
    </xf>
    <xf numFmtId="0" fontId="4" fillId="2" borderId="1" xfId="48" applyFont="1" applyFill="1" applyBorder="1" applyAlignment="1">
      <alignment horizontal="left" vertical="center" wrapText="1"/>
    </xf>
    <xf numFmtId="0" fontId="4" fillId="2" borderId="2" xfId="48" applyFont="1" applyFill="1" applyBorder="1" applyAlignment="1">
      <alignment horizontal="left" vertical="center" wrapText="1"/>
    </xf>
    <xf numFmtId="0" fontId="5" fillId="2" borderId="2" xfId="48" applyFont="1" applyFill="1" applyBorder="1" applyAlignment="1">
      <alignment horizontal="center" vertical="center"/>
    </xf>
    <xf numFmtId="0" fontId="5" fillId="2" borderId="2" xfId="48" applyFont="1" applyFill="1" applyBorder="1" applyAlignment="1">
      <alignment horizontal="right" vertical="center" wrapText="1"/>
    </xf>
    <xf numFmtId="0" fontId="5" fillId="2" borderId="3" xfId="48" applyFont="1" applyFill="1" applyBorder="1" applyAlignment="1">
      <alignment horizontal="right" vertical="center" wrapText="1"/>
    </xf>
    <xf numFmtId="0" fontId="5" fillId="0" borderId="0" xfId="45" applyFont="1" applyBorder="1" applyAlignment="1">
      <alignment horizontal="center" vertical="center"/>
    </xf>
    <xf numFmtId="0" fontId="6" fillId="3" borderId="4" xfId="48" applyFont="1" applyFill="1" applyBorder="1" applyAlignment="1">
      <alignment horizontal="center" vertical="center"/>
    </xf>
    <xf numFmtId="0" fontId="6" fillId="3" borderId="5" xfId="48" applyFont="1" applyFill="1" applyBorder="1" applyAlignment="1">
      <alignment horizontal="center" vertical="center"/>
    </xf>
    <xf numFmtId="182" fontId="6" fillId="3" borderId="6" xfId="60" applyNumberFormat="1" applyFont="1" applyFill="1" applyBorder="1" applyAlignment="1">
      <alignment horizontal="center" vertical="center"/>
    </xf>
    <xf numFmtId="182" fontId="6" fillId="3" borderId="7" xfId="60" applyNumberFormat="1" applyFont="1" applyFill="1" applyBorder="1" applyAlignment="1">
      <alignment horizontal="center" vertical="center"/>
    </xf>
    <xf numFmtId="182" fontId="6" fillId="3" borderId="8" xfId="60" applyNumberFormat="1" applyFont="1" applyFill="1" applyBorder="1" applyAlignment="1">
      <alignment horizontal="center" vertical="center"/>
    </xf>
    <xf numFmtId="0" fontId="7" fillId="0" borderId="0" xfId="45" applyFont="1" applyBorder="1" applyAlignment="1">
      <alignment horizontal="center" vertical="center"/>
    </xf>
    <xf numFmtId="0" fontId="6" fillId="4" borderId="9" xfId="48" applyFont="1" applyFill="1" applyBorder="1" applyAlignment="1">
      <alignment horizontal="center" vertical="center" wrapText="1"/>
    </xf>
    <xf numFmtId="0" fontId="6" fillId="5" borderId="10" xfId="48" applyFont="1" applyFill="1" applyBorder="1" applyAlignment="1">
      <alignment horizontal="center" vertical="center" wrapText="1"/>
    </xf>
    <xf numFmtId="0" fontId="6" fillId="0" borderId="11" xfId="60" applyFont="1" applyFill="1" applyBorder="1" applyAlignment="1">
      <alignment horizontal="center" vertical="center"/>
    </xf>
    <xf numFmtId="0" fontId="6" fillId="0" borderId="12" xfId="60" applyFont="1" applyFill="1" applyBorder="1" applyAlignment="1">
      <alignment horizontal="center" vertical="center"/>
    </xf>
    <xf numFmtId="0" fontId="6" fillId="0" borderId="13" xfId="60" applyFont="1" applyFill="1" applyBorder="1" applyAlignment="1">
      <alignment horizontal="center" vertical="center"/>
    </xf>
    <xf numFmtId="0" fontId="6" fillId="0" borderId="14" xfId="60" applyFont="1" applyFill="1" applyBorder="1" applyAlignment="1">
      <alignment horizontal="center" vertical="center"/>
    </xf>
    <xf numFmtId="0" fontId="6" fillId="0" borderId="15" xfId="60" applyFont="1" applyFill="1" applyBorder="1" applyAlignment="1">
      <alignment horizontal="center" vertical="center"/>
    </xf>
    <xf numFmtId="0" fontId="6" fillId="0" borderId="16" xfId="48" applyFont="1" applyFill="1" applyBorder="1" applyAlignment="1">
      <alignment horizontal="center" vertical="center"/>
    </xf>
    <xf numFmtId="0" fontId="6" fillId="0" borderId="17" xfId="60" applyFont="1" applyFill="1" applyBorder="1" applyAlignment="1">
      <alignment horizontal="center" vertical="center"/>
    </xf>
    <xf numFmtId="180" fontId="6" fillId="0" borderId="18" xfId="26" applyNumberFormat="1" applyFont="1" applyBorder="1" applyAlignment="1">
      <alignment horizontal="center" vertical="center" wrapText="1" readingOrder="1"/>
    </xf>
    <xf numFmtId="180" fontId="6" fillId="0" borderId="19" xfId="26" applyNumberFormat="1" applyFont="1" applyBorder="1" applyAlignment="1">
      <alignment horizontal="center" vertical="center" wrapText="1" readingOrder="1"/>
    </xf>
    <xf numFmtId="180" fontId="6" fillId="0" borderId="20" xfId="26" applyNumberFormat="1" applyFont="1" applyBorder="1" applyAlignment="1">
      <alignment horizontal="center" vertical="center" wrapText="1" readingOrder="1"/>
    </xf>
    <xf numFmtId="180" fontId="6" fillId="0" borderId="21" xfId="26" applyNumberFormat="1" applyFont="1" applyBorder="1" applyAlignment="1">
      <alignment horizontal="center" vertical="center" wrapText="1" readingOrder="1"/>
    </xf>
    <xf numFmtId="0" fontId="6" fillId="6" borderId="10" xfId="48" applyFont="1" applyFill="1" applyBorder="1" applyAlignment="1">
      <alignment horizontal="center" vertical="center" wrapText="1"/>
    </xf>
    <xf numFmtId="0" fontId="6" fillId="7" borderId="22" xfId="60" applyFont="1" applyFill="1" applyBorder="1" applyAlignment="1">
      <alignment horizontal="center" vertical="center"/>
    </xf>
    <xf numFmtId="0" fontId="6" fillId="7" borderId="23" xfId="60" applyFont="1" applyFill="1" applyBorder="1" applyAlignment="1">
      <alignment horizontal="center" vertical="center"/>
    </xf>
    <xf numFmtId="0" fontId="6" fillId="0" borderId="24" xfId="60" applyFont="1" applyFill="1" applyBorder="1" applyAlignment="1">
      <alignment horizontal="center" vertical="center"/>
    </xf>
    <xf numFmtId="0" fontId="6" fillId="0" borderId="25" xfId="60" applyFont="1" applyFill="1" applyBorder="1" applyAlignment="1">
      <alignment horizontal="center" vertical="center"/>
    </xf>
    <xf numFmtId="0" fontId="6" fillId="0" borderId="16" xfId="60" applyFont="1" applyFill="1" applyBorder="1" applyAlignment="1">
      <alignment horizontal="center" vertical="center"/>
    </xf>
    <xf numFmtId="0" fontId="6" fillId="4" borderId="26" xfId="48" applyFont="1" applyFill="1" applyBorder="1" applyAlignment="1">
      <alignment horizontal="center" vertical="center" wrapText="1"/>
    </xf>
    <xf numFmtId="179" fontId="6" fillId="0" borderId="18" xfId="26" applyNumberFormat="1" applyFont="1" applyBorder="1" applyAlignment="1">
      <alignment horizontal="center" vertical="center" wrapText="1" readingOrder="1"/>
    </xf>
    <xf numFmtId="179" fontId="6" fillId="0" borderId="16" xfId="26" applyNumberFormat="1" applyFont="1" applyBorder="1" applyAlignment="1">
      <alignment horizontal="center" vertical="center" wrapText="1" readingOrder="1"/>
    </xf>
    <xf numFmtId="179" fontId="6" fillId="0" borderId="19" xfId="26" applyNumberFormat="1" applyFont="1" applyBorder="1" applyAlignment="1">
      <alignment horizontal="center" vertical="center" wrapText="1" readingOrder="1"/>
    </xf>
    <xf numFmtId="179" fontId="6" fillId="0" borderId="0" xfId="26" applyNumberFormat="1" applyFont="1" applyBorder="1" applyAlignment="1">
      <alignment horizontal="center" vertical="center" wrapText="1" readingOrder="1"/>
    </xf>
    <xf numFmtId="179" fontId="6" fillId="0" borderId="27" xfId="26" applyNumberFormat="1" applyFont="1" applyBorder="1" applyAlignment="1">
      <alignment horizontal="center" vertical="center" wrapText="1" readingOrder="1"/>
    </xf>
    <xf numFmtId="0" fontId="8" fillId="8" borderId="5" xfId="48" applyFont="1" applyFill="1" applyBorder="1" applyAlignment="1">
      <alignment horizontal="center" vertical="center"/>
    </xf>
    <xf numFmtId="0" fontId="8" fillId="8" borderId="28" xfId="48" applyFont="1" applyFill="1" applyBorder="1" applyAlignment="1">
      <alignment horizontal="center" vertical="center"/>
    </xf>
    <xf numFmtId="0" fontId="8" fillId="9" borderId="29" xfId="60" applyFont="1" applyFill="1" applyBorder="1" applyAlignment="1">
      <alignment horizontal="center" vertical="center"/>
    </xf>
    <xf numFmtId="0" fontId="8" fillId="9" borderId="30" xfId="60" applyFont="1" applyFill="1" applyBorder="1" applyAlignment="1">
      <alignment horizontal="center" vertical="center"/>
    </xf>
    <xf numFmtId="0" fontId="6" fillId="4" borderId="31" xfId="48" applyFont="1" applyFill="1" applyBorder="1" applyAlignment="1">
      <alignment horizontal="center" vertical="center" wrapText="1"/>
    </xf>
    <xf numFmtId="0" fontId="6" fillId="10" borderId="28" xfId="48" applyFont="1" applyFill="1" applyBorder="1" applyAlignment="1">
      <alignment horizontal="center" vertical="center"/>
    </xf>
    <xf numFmtId="0" fontId="6" fillId="0" borderId="24" xfId="60" applyFont="1" applyFill="1" applyBorder="1" applyAlignment="1">
      <alignment horizontal="center" vertical="center" wrapText="1"/>
    </xf>
    <xf numFmtId="0" fontId="6" fillId="0" borderId="11" xfId="60" applyFont="1" applyFill="1" applyBorder="1" applyAlignment="1">
      <alignment horizontal="center" vertical="center" wrapText="1"/>
    </xf>
    <xf numFmtId="0" fontId="6" fillId="0" borderId="32" xfId="60" applyFont="1" applyFill="1" applyBorder="1" applyAlignment="1">
      <alignment horizontal="center" vertical="center" wrapText="1"/>
    </xf>
    <xf numFmtId="0" fontId="6" fillId="0" borderId="33" xfId="60" applyFont="1" applyFill="1" applyBorder="1" applyAlignment="1">
      <alignment horizontal="center" vertical="center" wrapText="1"/>
    </xf>
    <xf numFmtId="0" fontId="6" fillId="0" borderId="16" xfId="60" applyFont="1" applyFill="1" applyBorder="1" applyAlignment="1">
      <alignment horizontal="center" vertical="center" wrapText="1"/>
    </xf>
    <xf numFmtId="0" fontId="6" fillId="0" borderId="34" xfId="60" applyFont="1" applyFill="1" applyBorder="1" applyAlignment="1">
      <alignment horizontal="center" vertical="center" wrapText="1"/>
    </xf>
    <xf numFmtId="0" fontId="6" fillId="0" borderId="35" xfId="60" applyFont="1" applyFill="1" applyBorder="1" applyAlignment="1">
      <alignment horizontal="center" vertical="center" wrapText="1"/>
    </xf>
    <xf numFmtId="0" fontId="6" fillId="0" borderId="13" xfId="48" applyFont="1" applyBorder="1" applyAlignment="1">
      <alignment horizontal="center" vertical="center" wrapText="1"/>
    </xf>
    <xf numFmtId="0" fontId="6" fillId="0" borderId="13" xfId="48" applyFont="1" applyFill="1" applyBorder="1" applyAlignment="1">
      <alignment horizontal="center" vertical="center"/>
    </xf>
    <xf numFmtId="0" fontId="6" fillId="0" borderId="17" xfId="48" applyFont="1" applyFill="1" applyBorder="1" applyAlignment="1">
      <alignment horizontal="center" vertical="center"/>
    </xf>
    <xf numFmtId="0" fontId="6" fillId="0" borderId="36" xfId="60" applyFont="1" applyFill="1" applyBorder="1" applyAlignment="1">
      <alignment horizontal="center" vertical="center" wrapText="1"/>
    </xf>
    <xf numFmtId="0" fontId="6" fillId="0" borderId="37" xfId="60" applyFont="1" applyFill="1" applyBorder="1" applyAlignment="1">
      <alignment horizontal="center" vertical="center" wrapText="1"/>
    </xf>
    <xf numFmtId="0" fontId="6" fillId="0" borderId="13" xfId="48" applyFont="1" applyBorder="1" applyAlignment="1">
      <alignment horizontal="center" vertical="center"/>
    </xf>
    <xf numFmtId="0" fontId="6" fillId="0" borderId="36" xfId="48" applyFont="1" applyFill="1" applyBorder="1" applyAlignment="1">
      <alignment horizontal="center" vertical="center"/>
    </xf>
    <xf numFmtId="0" fontId="6" fillId="0" borderId="38" xfId="48" applyFont="1" applyFill="1" applyBorder="1" applyAlignment="1">
      <alignment horizontal="center" vertical="center"/>
    </xf>
    <xf numFmtId="0" fontId="6" fillId="0" borderId="36" xfId="48" applyFont="1" applyBorder="1" applyAlignment="1">
      <alignment horizontal="center" vertical="center"/>
    </xf>
    <xf numFmtId="0" fontId="6" fillId="0" borderId="35" xfId="48" applyFont="1" applyFill="1" applyBorder="1" applyAlignment="1">
      <alignment horizontal="center" vertical="center"/>
    </xf>
    <xf numFmtId="0" fontId="9" fillId="0" borderId="0" xfId="45">
      <alignment vertical="center"/>
    </xf>
    <xf numFmtId="0" fontId="6" fillId="0" borderId="39" xfId="48" applyFont="1" applyBorder="1" applyAlignment="1">
      <alignment horizontal="center" vertical="center"/>
    </xf>
    <xf numFmtId="0" fontId="6" fillId="0" borderId="35" xfId="48" applyFont="1" applyBorder="1" applyAlignment="1">
      <alignment horizontal="center" vertical="center"/>
    </xf>
    <xf numFmtId="180" fontId="6" fillId="0" borderId="16" xfId="26" applyNumberFormat="1" applyFont="1" applyBorder="1" applyAlignment="1">
      <alignment horizontal="center" vertical="center" wrapText="1" readingOrder="1"/>
    </xf>
    <xf numFmtId="180" fontId="6" fillId="0" borderId="40" xfId="26" applyNumberFormat="1" applyFont="1" applyFill="1" applyBorder="1" applyAlignment="1">
      <alignment horizontal="center" vertical="center" wrapText="1" readingOrder="1"/>
    </xf>
    <xf numFmtId="0" fontId="6" fillId="0" borderId="41" xfId="48" applyFont="1" applyFill="1" applyBorder="1" applyAlignment="1">
      <alignment horizontal="center" vertical="center"/>
    </xf>
    <xf numFmtId="180" fontId="6" fillId="0" borderId="42" xfId="60" applyNumberFormat="1" applyFont="1" applyFill="1" applyBorder="1" applyAlignment="1">
      <alignment horizontal="center" vertical="center"/>
    </xf>
    <xf numFmtId="0" fontId="6" fillId="11" borderId="28" xfId="48" applyFont="1" applyFill="1" applyBorder="1" applyAlignment="1">
      <alignment horizontal="center" vertical="center"/>
    </xf>
    <xf numFmtId="0" fontId="6" fillId="0" borderId="43" xfId="48" applyFont="1" applyFill="1" applyBorder="1" applyAlignment="1">
      <alignment horizontal="center" vertical="center" wrapText="1"/>
    </xf>
    <xf numFmtId="0" fontId="6" fillId="0" borderId="44" xfId="60" applyFont="1" applyFill="1" applyBorder="1" applyAlignment="1">
      <alignment horizontal="center" vertical="center" wrapText="1"/>
    </xf>
    <xf numFmtId="0" fontId="6" fillId="0" borderId="44" xfId="48" applyFont="1" applyFill="1" applyBorder="1" applyAlignment="1">
      <alignment horizontal="center" vertical="center" wrapText="1"/>
    </xf>
    <xf numFmtId="0" fontId="6" fillId="0" borderId="45" xfId="48" applyFont="1" applyFill="1" applyBorder="1" applyAlignment="1">
      <alignment horizontal="center" vertical="center" wrapText="1"/>
    </xf>
    <xf numFmtId="0" fontId="6" fillId="0" borderId="46" xfId="60" applyFont="1" applyFill="1" applyBorder="1" applyAlignment="1">
      <alignment horizontal="center" vertical="center"/>
    </xf>
    <xf numFmtId="0" fontId="6" fillId="0" borderId="15" xfId="48" applyFont="1" applyFill="1" applyBorder="1" applyAlignment="1">
      <alignment horizontal="center" vertical="center"/>
    </xf>
    <xf numFmtId="0" fontId="6" fillId="0" borderId="47" xfId="60" applyFont="1" applyFill="1" applyBorder="1" applyAlignment="1">
      <alignment horizontal="center" vertical="center" wrapText="1"/>
    </xf>
    <xf numFmtId="0" fontId="6" fillId="0" borderId="45" xfId="48" applyFont="1" applyFill="1" applyBorder="1" applyAlignment="1">
      <alignment horizontal="center" vertical="center"/>
    </xf>
    <xf numFmtId="0" fontId="6" fillId="0" borderId="13" xfId="48" applyFont="1" applyFill="1" applyBorder="1" applyAlignment="1">
      <alignment horizontal="center" vertical="center" wrapText="1"/>
    </xf>
    <xf numFmtId="0" fontId="6" fillId="0" borderId="48" xfId="60" applyFont="1" applyFill="1" applyBorder="1" applyAlignment="1">
      <alignment horizontal="center" vertical="center" wrapText="1"/>
    </xf>
    <xf numFmtId="0" fontId="6" fillId="0" borderId="14" xfId="48" applyFont="1" applyFill="1" applyBorder="1" applyAlignment="1">
      <alignment horizontal="center" vertical="center"/>
    </xf>
    <xf numFmtId="0" fontId="6" fillId="0" borderId="46" xfId="48" applyFont="1" applyBorder="1" applyAlignment="1">
      <alignment horizontal="center" vertical="center"/>
    </xf>
    <xf numFmtId="0" fontId="6" fillId="0" borderId="14" xfId="48" applyFont="1" applyBorder="1" applyAlignment="1">
      <alignment horizontal="center" vertical="center"/>
    </xf>
    <xf numFmtId="0" fontId="6" fillId="0" borderId="49" xfId="48" applyFont="1" applyBorder="1" applyAlignment="1">
      <alignment horizontal="center" vertical="center"/>
    </xf>
    <xf numFmtId="0" fontId="6" fillId="0" borderId="50" xfId="60" applyFont="1" applyFill="1" applyBorder="1" applyAlignment="1">
      <alignment horizontal="center" vertical="center"/>
    </xf>
    <xf numFmtId="0" fontId="6" fillId="0" borderId="0" xfId="60" applyFont="1" applyFill="1" applyBorder="1" applyAlignment="1">
      <alignment horizontal="center" vertical="center"/>
    </xf>
    <xf numFmtId="0" fontId="6" fillId="0" borderId="16" xfId="48" applyFont="1" applyBorder="1" applyAlignment="1">
      <alignment horizontal="center" vertical="center"/>
    </xf>
    <xf numFmtId="0" fontId="6" fillId="6" borderId="51" xfId="48" applyFont="1" applyFill="1" applyBorder="1" applyAlignment="1">
      <alignment horizontal="center" vertical="center" wrapText="1"/>
    </xf>
    <xf numFmtId="0" fontId="6" fillId="0" borderId="39" xfId="60" applyFont="1" applyFill="1" applyBorder="1" applyAlignment="1">
      <alignment horizontal="center" vertical="center"/>
    </xf>
    <xf numFmtId="0" fontId="6" fillId="0" borderId="52" xfId="60" applyFont="1" applyFill="1" applyBorder="1" applyAlignment="1">
      <alignment horizontal="center" vertical="center"/>
    </xf>
    <xf numFmtId="0" fontId="6" fillId="0" borderId="3" xfId="48" applyFont="1" applyFill="1" applyBorder="1" applyAlignment="1">
      <alignment horizontal="center" vertical="center" wrapText="1"/>
    </xf>
    <xf numFmtId="0" fontId="6" fillId="6" borderId="53" xfId="48" applyFont="1" applyFill="1" applyBorder="1" applyAlignment="1">
      <alignment horizontal="center" vertical="center" wrapText="1"/>
    </xf>
    <xf numFmtId="0" fontId="6" fillId="0" borderId="54" xfId="60" applyFont="1" applyFill="1" applyBorder="1" applyAlignment="1">
      <alignment horizontal="center" vertical="center" wrapText="1"/>
    </xf>
    <xf numFmtId="0" fontId="6" fillId="0" borderId="54" xfId="48" applyFont="1" applyBorder="1" applyAlignment="1">
      <alignment horizontal="center" vertical="center"/>
    </xf>
    <xf numFmtId="0" fontId="6" fillId="6" borderId="55" xfId="48" applyFont="1" applyFill="1" applyBorder="1" applyAlignment="1">
      <alignment horizontal="center" vertical="center" wrapText="1"/>
    </xf>
    <xf numFmtId="0" fontId="6" fillId="0" borderId="56" xfId="60" applyFont="1" applyFill="1" applyBorder="1" applyAlignment="1">
      <alignment horizontal="center" vertical="center"/>
    </xf>
    <xf numFmtId="0" fontId="6" fillId="0" borderId="57" xfId="60" applyFont="1" applyFill="1" applyBorder="1" applyAlignment="1">
      <alignment horizontal="center" vertical="center"/>
    </xf>
    <xf numFmtId="0" fontId="6" fillId="12" borderId="0" xfId="60" applyFont="1" applyFill="1" applyBorder="1" applyAlignment="1">
      <alignment horizontal="center" vertical="center"/>
    </xf>
    <xf numFmtId="0" fontId="6" fillId="0" borderId="18" xfId="60" applyFont="1" applyFill="1" applyBorder="1" applyAlignment="1">
      <alignment horizontal="center" vertical="center"/>
    </xf>
    <xf numFmtId="0" fontId="6" fillId="0" borderId="19" xfId="60" applyFont="1" applyFill="1" applyBorder="1" applyAlignment="1">
      <alignment horizontal="center" vertical="center"/>
    </xf>
    <xf numFmtId="0" fontId="8" fillId="8" borderId="31" xfId="48" applyFont="1" applyFill="1" applyBorder="1" applyAlignment="1">
      <alignment horizontal="center" vertical="center"/>
    </xf>
    <xf numFmtId="0" fontId="8" fillId="8" borderId="30" xfId="48" applyFont="1" applyFill="1" applyBorder="1" applyAlignment="1">
      <alignment horizontal="center" vertical="center"/>
    </xf>
    <xf numFmtId="0" fontId="8" fillId="9" borderId="58" xfId="60" applyFont="1" applyFill="1" applyBorder="1" applyAlignment="1">
      <alignment horizontal="center" vertical="center" wrapText="1"/>
    </xf>
    <xf numFmtId="0" fontId="5" fillId="12" borderId="0" xfId="45" applyFont="1" applyFill="1" applyBorder="1" applyAlignment="1">
      <alignment horizontal="center" vertical="center"/>
    </xf>
    <xf numFmtId="0" fontId="8" fillId="8" borderId="9" xfId="48" applyFont="1" applyFill="1" applyBorder="1" applyAlignment="1">
      <alignment horizontal="center" vertical="center"/>
    </xf>
    <xf numFmtId="0" fontId="8" fillId="8" borderId="59" xfId="48" applyFont="1" applyFill="1" applyBorder="1" applyAlignment="1">
      <alignment horizontal="center" vertical="center"/>
    </xf>
    <xf numFmtId="0" fontId="8" fillId="9" borderId="60" xfId="60" applyFont="1" applyFill="1" applyBorder="1" applyAlignment="1">
      <alignment horizontal="center" vertical="center"/>
    </xf>
    <xf numFmtId="0" fontId="8" fillId="9" borderId="59" xfId="60" applyFont="1" applyFill="1" applyBorder="1" applyAlignment="1">
      <alignment horizontal="center" vertical="center"/>
    </xf>
    <xf numFmtId="0" fontId="8" fillId="8" borderId="26" xfId="48" applyFont="1" applyFill="1" applyBorder="1" applyAlignment="1">
      <alignment horizontal="center" vertical="center"/>
    </xf>
    <xf numFmtId="0" fontId="8" fillId="9" borderId="61" xfId="60" applyFont="1" applyFill="1" applyBorder="1" applyAlignment="1">
      <alignment horizontal="center" vertical="center"/>
    </xf>
    <xf numFmtId="0" fontId="6" fillId="4" borderId="62" xfId="48" applyFont="1" applyFill="1" applyBorder="1" applyAlignment="1">
      <alignment horizontal="center" vertical="center" wrapText="1"/>
    </xf>
    <xf numFmtId="0" fontId="6" fillId="13" borderId="63" xfId="48" applyFont="1" applyFill="1" applyBorder="1" applyAlignment="1">
      <alignment horizontal="center" vertical="center" wrapText="1"/>
    </xf>
    <xf numFmtId="0" fontId="6" fillId="0" borderId="64" xfId="60" applyFont="1" applyFill="1" applyBorder="1" applyAlignment="1">
      <alignment horizontal="center" vertical="center" wrapText="1"/>
    </xf>
    <xf numFmtId="0" fontId="6" fillId="0" borderId="12" xfId="60" applyFont="1" applyFill="1" applyBorder="1" applyAlignment="1">
      <alignment horizontal="center" vertical="center" wrapText="1"/>
    </xf>
    <xf numFmtId="0" fontId="6" fillId="0" borderId="65" xfId="48" applyFont="1" applyFill="1" applyBorder="1" applyAlignment="1">
      <alignment horizontal="center" vertical="center" wrapText="1"/>
    </xf>
    <xf numFmtId="0" fontId="6" fillId="0" borderId="3" xfId="45" applyFont="1" applyBorder="1" applyAlignment="1">
      <alignment horizontal="center" vertical="center" wrapText="1"/>
    </xf>
    <xf numFmtId="0" fontId="6" fillId="4" borderId="66" xfId="48" applyFont="1" applyFill="1" applyBorder="1" applyAlignment="1">
      <alignment horizontal="center" vertical="center" wrapText="1"/>
    </xf>
    <xf numFmtId="0" fontId="6" fillId="13" borderId="67" xfId="48" applyFont="1" applyFill="1" applyBorder="1" applyAlignment="1">
      <alignment horizontal="center" vertical="center"/>
    </xf>
    <xf numFmtId="0" fontId="6" fillId="0" borderId="68" xfId="60" applyFont="1" applyFill="1" applyBorder="1" applyAlignment="1">
      <alignment horizontal="center" vertical="center" wrapText="1"/>
    </xf>
    <xf numFmtId="0" fontId="6" fillId="0" borderId="69" xfId="48" applyFont="1" applyFill="1" applyBorder="1" applyAlignment="1">
      <alignment horizontal="center" vertical="center"/>
    </xf>
    <xf numFmtId="0" fontId="6" fillId="0" borderId="15" xfId="45" applyFont="1" applyBorder="1" applyAlignment="1">
      <alignment horizontal="center" vertical="center"/>
    </xf>
    <xf numFmtId="0" fontId="6" fillId="0" borderId="70" xfId="48" applyFont="1" applyFill="1" applyBorder="1" applyAlignment="1">
      <alignment horizontal="center" vertical="center"/>
    </xf>
    <xf numFmtId="0" fontId="6" fillId="0" borderId="71" xfId="48" applyFont="1" applyFill="1" applyBorder="1" applyAlignment="1">
      <alignment horizontal="center" vertical="center"/>
    </xf>
    <xf numFmtId="0" fontId="6" fillId="0" borderId="72" xfId="48" applyFont="1" applyFill="1" applyBorder="1" applyAlignment="1">
      <alignment horizontal="center" vertical="center" wrapText="1"/>
    </xf>
    <xf numFmtId="0" fontId="6" fillId="0" borderId="15" xfId="45" applyFont="1" applyBorder="1" applyAlignment="1">
      <alignment horizontal="center" vertical="center" wrapText="1"/>
    </xf>
    <xf numFmtId="0" fontId="6" fillId="0" borderId="70" xfId="60" applyFont="1" applyFill="1" applyBorder="1" applyAlignment="1">
      <alignment horizontal="center" vertical="center"/>
    </xf>
    <xf numFmtId="0" fontId="6" fillId="0" borderId="71" xfId="60" applyFont="1" applyFill="1" applyBorder="1" applyAlignment="1">
      <alignment horizontal="center" vertical="center"/>
    </xf>
    <xf numFmtId="0" fontId="6" fillId="0" borderId="72" xfId="48" applyFont="1" applyFill="1" applyBorder="1" applyAlignment="1">
      <alignment horizontal="center" vertical="center"/>
    </xf>
    <xf numFmtId="0" fontId="6" fillId="4" borderId="73" xfId="48" applyFont="1" applyFill="1" applyBorder="1" applyAlignment="1">
      <alignment horizontal="center" vertical="center" wrapText="1"/>
    </xf>
    <xf numFmtId="0" fontId="6" fillId="13" borderId="74" xfId="48" applyFont="1" applyFill="1" applyBorder="1" applyAlignment="1">
      <alignment horizontal="center" vertical="center"/>
    </xf>
    <xf numFmtId="180" fontId="6" fillId="0" borderId="75" xfId="26" applyNumberFormat="1" applyFont="1" applyFill="1" applyBorder="1" applyAlignment="1">
      <alignment horizontal="center" vertical="center" wrapText="1" readingOrder="1"/>
    </xf>
    <xf numFmtId="180" fontId="6" fillId="0" borderId="50" xfId="26" applyNumberFormat="1" applyFont="1" applyFill="1" applyBorder="1" applyAlignment="1">
      <alignment horizontal="center" vertical="center" wrapText="1" readingOrder="1"/>
    </xf>
    <xf numFmtId="180" fontId="6" fillId="0" borderId="76" xfId="26" applyNumberFormat="1" applyFont="1" applyFill="1" applyBorder="1" applyAlignment="1">
      <alignment horizontal="center" vertical="center" wrapText="1" readingOrder="1"/>
    </xf>
    <xf numFmtId="180" fontId="6" fillId="0" borderId="77" xfId="26" applyNumberFormat="1" applyFont="1" applyFill="1" applyBorder="1" applyAlignment="1">
      <alignment horizontal="center" vertical="center" wrapText="1" readingOrder="1"/>
    </xf>
    <xf numFmtId="0" fontId="6" fillId="7" borderId="78" xfId="48" applyFont="1" applyFill="1" applyBorder="1" applyAlignment="1">
      <alignment horizontal="center" vertical="center"/>
    </xf>
    <xf numFmtId="0" fontId="6" fillId="7" borderId="79" xfId="48" applyFont="1" applyFill="1" applyBorder="1" applyAlignment="1">
      <alignment horizontal="center" vertical="center"/>
    </xf>
    <xf numFmtId="0" fontId="6" fillId="4" borderId="5" xfId="48" applyFont="1" applyFill="1" applyBorder="1" applyAlignment="1">
      <alignment horizontal="center" vertical="center" wrapText="1"/>
    </xf>
    <xf numFmtId="0" fontId="6" fillId="7" borderId="80" xfId="48" applyFont="1" applyFill="1" applyBorder="1" applyAlignment="1">
      <alignment horizontal="center" vertical="center"/>
    </xf>
    <xf numFmtId="0" fontId="8" fillId="9" borderId="53" xfId="60" applyFont="1" applyFill="1" applyBorder="1" applyAlignment="1">
      <alignment horizontal="center" vertical="center"/>
    </xf>
    <xf numFmtId="0" fontId="8" fillId="9" borderId="81" xfId="60" applyFont="1" applyFill="1" applyBorder="1" applyAlignment="1">
      <alignment horizontal="center" vertical="center"/>
    </xf>
    <xf numFmtId="0" fontId="10" fillId="0" borderId="82" xfId="48" applyFont="1" applyBorder="1" applyAlignment="1">
      <alignment vertical="center" wrapText="1"/>
    </xf>
    <xf numFmtId="0" fontId="10" fillId="0" borderId="83" xfId="48" applyFont="1" applyBorder="1" applyAlignment="1">
      <alignment vertical="center" wrapText="1"/>
    </xf>
    <xf numFmtId="0" fontId="10" fillId="0" borderId="84" xfId="48" applyFont="1" applyBorder="1" applyAlignment="1">
      <alignment vertical="center" wrapText="1"/>
    </xf>
    <xf numFmtId="0" fontId="11" fillId="0" borderId="34" xfId="45" applyFont="1" applyBorder="1" applyAlignment="1">
      <alignment horizontal="center" vertical="center"/>
    </xf>
    <xf numFmtId="0" fontId="11" fillId="0" borderId="0" xfId="45" applyFont="1" applyBorder="1" applyAlignment="1">
      <alignment horizontal="center" vertical="center"/>
    </xf>
    <xf numFmtId="0" fontId="6" fillId="0" borderId="0" xfId="45" applyFont="1" applyBorder="1" applyAlignment="1">
      <alignment horizontal="center" vertical="center"/>
    </xf>
    <xf numFmtId="0" fontId="5" fillId="0" borderId="85" xfId="45" applyFont="1" applyBorder="1" applyAlignment="1">
      <alignment horizontal="center" vertical="center"/>
    </xf>
    <xf numFmtId="0" fontId="6" fillId="0" borderId="0" xfId="60" applyFont="1" applyFill="1" applyBorder="1" applyAlignment="1">
      <alignment horizontal="center" vertical="center" wrapText="1"/>
    </xf>
    <xf numFmtId="0" fontId="7" fillId="0" borderId="0" xfId="45" applyFont="1" applyAlignment="1">
      <alignment horizontal="center" vertical="center"/>
    </xf>
    <xf numFmtId="0" fontId="5" fillId="0" borderId="86" xfId="45" applyFont="1" applyBorder="1" applyAlignment="1">
      <alignment horizontal="center" vertical="center"/>
    </xf>
    <xf numFmtId="180" fontId="6" fillId="0" borderId="0" xfId="40" applyNumberFormat="1" applyFont="1" applyBorder="1" applyAlignment="1">
      <alignment horizontal="center" vertical="center" wrapText="1" readingOrder="1"/>
    </xf>
    <xf numFmtId="0" fontId="6" fillId="0" borderId="0" xfId="45" applyFont="1" applyBorder="1" applyAlignment="1">
      <alignment horizontal="center" vertical="center" wrapText="1"/>
    </xf>
  </cellXfs>
  <cellStyles count="61">
    <cellStyle name="Normal" xfId="0" builtinId="0"/>
    <cellStyle name="60% - 강조색1" xfId="1"/>
    <cellStyle name="하이퍼링크" xfId="2"/>
    <cellStyle name="60% - 강조색2" xfId="3"/>
    <cellStyle name="60% - 강조색3" xfId="4"/>
    <cellStyle name="60% - 강조색4" xfId="5"/>
    <cellStyle name="60% - 강조색5" xfId="6"/>
    <cellStyle name="60% - 강조색6" xfId="7"/>
    <cellStyle name="연결된 셀" xfId="8"/>
    <cellStyle name="나쁨" xfId="9"/>
    <cellStyle name="Percent" xfId="10" builtinId="5"/>
    <cellStyle name="Currency[0]" xfId="11" builtinId="7"/>
    <cellStyle name="출력" xfId="12"/>
    <cellStyle name="제목" xfId="13"/>
    <cellStyle name="좋음" xfId="14"/>
    <cellStyle name="계산" xfId="15"/>
    <cellStyle name="제목 1" xfId="16"/>
    <cellStyle name="제목 2" xfId="17"/>
    <cellStyle name="제목 3" xfId="18"/>
    <cellStyle name="제목 4" xfId="19"/>
    <cellStyle name="메모" xfId="20"/>
    <cellStyle name="40% - 강조색1" xfId="21"/>
    <cellStyle name="40% - 강조색2" xfId="22"/>
    <cellStyle name="40% - 강조색3" xfId="23"/>
    <cellStyle name="40% - 강조색4" xfId="24"/>
    <cellStyle name="40% - 강조색5" xfId="25"/>
    <cellStyle name="쉼표 [0]" xfId="26"/>
    <cellStyle name="40% - 강조색6" xfId="27"/>
    <cellStyle name="경고문" xfId="28"/>
    <cellStyle name="Currency" xfId="29" builtinId="4"/>
    <cellStyle name="강조색1" xfId="30"/>
    <cellStyle name="강조색2" xfId="31"/>
    <cellStyle name="셀 확인" xfId="32"/>
    <cellStyle name="강조색3" xfId="33"/>
    <cellStyle name="강조색4" xfId="34"/>
    <cellStyle name="강조색5" xfId="35"/>
    <cellStyle name="강조색6" xfId="36"/>
    <cellStyle name="요약" xfId="37"/>
    <cellStyle name="Comma" xfId="38" builtinId="3"/>
    <cellStyle name="쉼표 [0] 2" xfId="39"/>
    <cellStyle name="쉼표 [0] 3" xfId="40"/>
    <cellStyle name="쉼표 [0] 4" xfId="41"/>
    <cellStyle name="쉼표 [0] 5" xfId="42"/>
    <cellStyle name="쉼표 [0] 6" xfId="43"/>
    <cellStyle name="쉼표 [0] 7" xfId="44"/>
    <cellStyle name="표준 2" xfId="45"/>
    <cellStyle name="쉼표 [0] 8" xfId="46"/>
    <cellStyle name="쉼표 [0] 9" xfId="47"/>
    <cellStyle name="표준" xfId="48"/>
    <cellStyle name="Comma[0]" xfId="49" builtinId="6"/>
    <cellStyle name="20% - 강조색1" xfId="50"/>
    <cellStyle name="설명 텍스트" xfId="51"/>
    <cellStyle name="20% - 강조색2" xfId="52"/>
    <cellStyle name="입력" xfId="53"/>
    <cellStyle name="열어 본 하이퍼링크" xfId="54"/>
    <cellStyle name="20% - 강조색3" xfId="55"/>
    <cellStyle name="20% - 강조색4" xfId="56"/>
    <cellStyle name="20% - 강조색5" xfId="57"/>
    <cellStyle name="20% - 강조색6" xfId="58"/>
    <cellStyle name="보통" xfId="59"/>
    <cellStyle name="표준_신메뉴(1)" xfId="6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78"/>
  <sheetViews>
    <sheetView zoomScale="70" zoomScaleNormal="70" topLeftCell="A43" workbookViewId="0">
      <selection activeCell="C2" sqref="C2:G55"/>
    </sheetView>
  </sheetViews>
  <sheetFormatPr defaultColWidth="8.875" defaultRowHeight="15"/>
  <cols>
    <col min="1" max="2" width="11" customWidth="1"/>
    <col min="3" max="3" width="34.375" customWidth="1"/>
    <col min="4" max="4" width="32.625" customWidth="1"/>
    <col min="5" max="5" width="36.125" customWidth="1"/>
    <col min="6" max="6" width="34.375" customWidth="1"/>
    <col min="7" max="7" width="32.125" customWidth="1"/>
    <col min="11" max="11" width="1.875" customWidth="1"/>
  </cols>
  <sheetData>
    <row r="1" ht="39" customHeight="1" spans="1:22">
      <c r="A1" s="10"/>
      <c r="B1" s="11"/>
      <c r="C1" s="11"/>
      <c r="D1" s="12"/>
      <c r="E1" s="13" t="s">
        <v>0</v>
      </c>
      <c r="F1" s="13"/>
      <c r="G1" s="14"/>
      <c r="H1" s="15"/>
      <c r="I1" s="15"/>
      <c r="J1" s="15"/>
      <c r="K1" s="15"/>
      <c r="L1" s="15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ht="20.25" spans="1:22">
      <c r="A2" s="16" t="s">
        <v>1</v>
      </c>
      <c r="B2" s="17"/>
      <c r="C2" s="18" t="s">
        <v>2</v>
      </c>
      <c r="D2" s="19" t="s">
        <v>3</v>
      </c>
      <c r="E2" s="19" t="s">
        <v>4</v>
      </c>
      <c r="F2" s="19" t="s">
        <v>5</v>
      </c>
      <c r="G2" s="20" t="s">
        <v>6</v>
      </c>
      <c r="H2" s="21"/>
      <c r="I2" s="21"/>
      <c r="J2" s="21"/>
      <c r="K2" s="21"/>
      <c r="L2" s="21"/>
      <c r="M2" s="156"/>
      <c r="N2" s="156"/>
      <c r="O2" s="156"/>
      <c r="P2" s="156"/>
      <c r="Q2" s="156"/>
      <c r="R2" s="156"/>
      <c r="S2" s="156"/>
      <c r="T2" s="156"/>
      <c r="U2" s="156"/>
      <c r="V2" s="156"/>
    </row>
    <row r="3" ht="27" customHeight="1" spans="1:22">
      <c r="A3" s="22" t="s">
        <v>7</v>
      </c>
      <c r="B3" s="23" t="s">
        <v>8</v>
      </c>
      <c r="C3" s="24" t="s">
        <v>9</v>
      </c>
      <c r="D3" s="24" t="s">
        <v>10</v>
      </c>
      <c r="E3" s="24" t="s">
        <v>11</v>
      </c>
      <c r="F3" s="25" t="s">
        <v>12</v>
      </c>
      <c r="G3" s="25" t="s">
        <v>13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ht="21.95" customHeight="1" spans="1:22">
      <c r="A4" s="22"/>
      <c r="B4" s="23"/>
      <c r="C4" s="26" t="s">
        <v>14</v>
      </c>
      <c r="D4" s="27" t="s">
        <v>14</v>
      </c>
      <c r="E4" s="27" t="s">
        <v>14</v>
      </c>
      <c r="F4" s="27" t="s">
        <v>14</v>
      </c>
      <c r="G4" s="27" t="s">
        <v>14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ht="21.95" customHeight="1" spans="1:22">
      <c r="A5" s="22"/>
      <c r="B5" s="23"/>
      <c r="C5" s="28" t="s">
        <v>15</v>
      </c>
      <c r="D5" s="26" t="s">
        <v>16</v>
      </c>
      <c r="E5" s="29" t="s">
        <v>17</v>
      </c>
      <c r="F5" s="28" t="s">
        <v>18</v>
      </c>
      <c r="G5" s="28" t="s">
        <v>19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ht="21.95" customHeight="1" spans="1:22">
      <c r="A6" s="22"/>
      <c r="B6" s="23"/>
      <c r="C6" s="30" t="s">
        <v>20</v>
      </c>
      <c r="D6" s="28" t="s">
        <v>20</v>
      </c>
      <c r="E6" s="26" t="s">
        <v>20</v>
      </c>
      <c r="F6" s="26" t="s">
        <v>20</v>
      </c>
      <c r="G6" s="26" t="s">
        <v>20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ht="21.95" customHeight="1" spans="1:22">
      <c r="A7" s="22"/>
      <c r="B7" s="23"/>
      <c r="C7" s="31" t="s">
        <v>21</v>
      </c>
      <c r="D7" s="31" t="s">
        <v>22</v>
      </c>
      <c r="E7" s="32" t="s">
        <v>23</v>
      </c>
      <c r="F7" s="33" t="s">
        <v>24</v>
      </c>
      <c r="G7" s="34" t="s">
        <v>25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</row>
    <row r="8" ht="21" spans="1:22">
      <c r="A8" s="22"/>
      <c r="B8" s="35" t="s">
        <v>26</v>
      </c>
      <c r="C8" s="36" t="s">
        <v>27</v>
      </c>
      <c r="D8" s="37" t="s">
        <v>27</v>
      </c>
      <c r="E8" s="37" t="s">
        <v>27</v>
      </c>
      <c r="F8" s="37" t="s">
        <v>27</v>
      </c>
      <c r="G8" s="37" t="s">
        <v>27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ht="23.1" customHeight="1" spans="1:22">
      <c r="A9" s="22"/>
      <c r="B9" s="35" t="s">
        <v>28</v>
      </c>
      <c r="C9" s="38" t="s">
        <v>29</v>
      </c>
      <c r="D9" s="38" t="s">
        <v>30</v>
      </c>
      <c r="E9" s="38" t="s">
        <v>31</v>
      </c>
      <c r="F9" s="39" t="s">
        <v>32</v>
      </c>
      <c r="G9" s="38" t="s">
        <v>33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ht="21.95" customHeight="1" spans="1:22">
      <c r="A10" s="22"/>
      <c r="B10" s="35"/>
      <c r="C10" s="26" t="s">
        <v>34</v>
      </c>
      <c r="D10" s="26" t="s">
        <v>34</v>
      </c>
      <c r="E10" s="26" t="s">
        <v>34</v>
      </c>
      <c r="F10" s="26" t="s">
        <v>34</v>
      </c>
      <c r="G10" s="26" t="s">
        <v>34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ht="21.95" customHeight="1" spans="1:22">
      <c r="A11" s="22"/>
      <c r="B11" s="35"/>
      <c r="C11" s="26" t="s">
        <v>35</v>
      </c>
      <c r="D11" s="26" t="s">
        <v>35</v>
      </c>
      <c r="E11" s="28" t="s">
        <v>35</v>
      </c>
      <c r="F11" s="40" t="s">
        <v>35</v>
      </c>
      <c r="G11" s="26" t="s">
        <v>35</v>
      </c>
      <c r="H11" s="15"/>
      <c r="I11" s="15"/>
      <c r="J11" s="15"/>
      <c r="K11" s="111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ht="21.95" customHeight="1" spans="1:22">
      <c r="A12" s="22"/>
      <c r="B12" s="35"/>
      <c r="C12" s="28" t="s">
        <v>36</v>
      </c>
      <c r="D12" s="26" t="s">
        <v>37</v>
      </c>
      <c r="E12" s="26" t="s">
        <v>36</v>
      </c>
      <c r="F12" s="26" t="s">
        <v>37</v>
      </c>
      <c r="G12" s="28" t="s">
        <v>36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4"/>
    </row>
    <row r="13" ht="21.95" customHeight="1" spans="1:22">
      <c r="A13" s="41"/>
      <c r="B13" s="35"/>
      <c r="C13" s="42" t="s">
        <v>38</v>
      </c>
      <c r="D13" s="43" t="s">
        <v>39</v>
      </c>
      <c r="E13" s="44" t="s">
        <v>40</v>
      </c>
      <c r="F13" s="45" t="s">
        <v>41</v>
      </c>
      <c r="G13" s="46" t="s">
        <v>42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ht="20.25" spans="1:22">
      <c r="A14" s="47" t="s">
        <v>43</v>
      </c>
      <c r="B14" s="48"/>
      <c r="C14" s="49" t="s">
        <v>44</v>
      </c>
      <c r="D14" s="49" t="s">
        <v>45</v>
      </c>
      <c r="E14" s="49" t="s">
        <v>44</v>
      </c>
      <c r="F14" s="49" t="s">
        <v>45</v>
      </c>
      <c r="G14" s="50" t="s">
        <v>44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ht="54" customHeight="1" spans="1:22">
      <c r="A15" s="51" t="s">
        <v>46</v>
      </c>
      <c r="B15" s="52" t="s">
        <v>8</v>
      </c>
      <c r="C15" s="53" t="s">
        <v>47</v>
      </c>
      <c r="D15" s="54" t="s">
        <v>48</v>
      </c>
      <c r="E15" s="54" t="s">
        <v>49</v>
      </c>
      <c r="F15" s="55" t="s">
        <v>50</v>
      </c>
      <c r="G15" s="56" t="s">
        <v>51</v>
      </c>
      <c r="H15" s="15"/>
      <c r="I15" s="15"/>
      <c r="J15" s="15"/>
      <c r="K15" s="15"/>
      <c r="L15" s="15"/>
      <c r="M15" s="15"/>
      <c r="N15" s="15"/>
      <c r="O15" s="111"/>
      <c r="P15" s="15"/>
      <c r="Q15" s="15"/>
      <c r="R15" s="15"/>
      <c r="S15" s="15"/>
      <c r="T15" s="15"/>
      <c r="U15" s="15"/>
      <c r="V15" s="15"/>
    </row>
    <row r="16" ht="27" customHeight="1" spans="1:22">
      <c r="A16" s="22"/>
      <c r="B16" s="52"/>
      <c r="C16" s="57" t="s">
        <v>52</v>
      </c>
      <c r="D16" s="57" t="s">
        <v>53</v>
      </c>
      <c r="E16" s="57" t="s">
        <v>54</v>
      </c>
      <c r="F16" s="58" t="s">
        <v>55</v>
      </c>
      <c r="G16" s="59" t="s">
        <v>56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ht="53.25" customHeight="1" spans="1:60">
      <c r="A17" s="22"/>
      <c r="B17" s="52"/>
      <c r="C17" s="60" t="s">
        <v>57</v>
      </c>
      <c r="D17" s="61" t="s">
        <v>58</v>
      </c>
      <c r="E17" s="62" t="s">
        <v>59</v>
      </c>
      <c r="F17" s="63" t="s">
        <v>60</v>
      </c>
      <c r="G17" s="64" t="s">
        <v>61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</row>
    <row r="18" ht="27" customHeight="1" spans="1:60">
      <c r="A18" s="22"/>
      <c r="B18" s="52"/>
      <c r="C18" s="65" t="s">
        <v>62</v>
      </c>
      <c r="D18" s="26" t="s">
        <v>63</v>
      </c>
      <c r="E18" s="26" t="s">
        <v>64</v>
      </c>
      <c r="F18" s="66" t="s">
        <v>65</v>
      </c>
      <c r="G18" s="67" t="s">
        <v>66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</row>
    <row r="19" ht="27" customHeight="1" spans="1:60">
      <c r="A19" s="22"/>
      <c r="B19" s="52"/>
      <c r="C19" s="65" t="s">
        <v>67</v>
      </c>
      <c r="D19" s="40" t="s">
        <v>68</v>
      </c>
      <c r="E19" s="26" t="s">
        <v>69</v>
      </c>
      <c r="F19" s="68" t="s">
        <v>70</v>
      </c>
      <c r="G19" s="69" t="s">
        <v>71</v>
      </c>
      <c r="H19" s="70"/>
      <c r="I19" s="15"/>
      <c r="J19" s="15"/>
      <c r="K19" s="15"/>
      <c r="L19" s="15"/>
      <c r="M19" s="70"/>
      <c r="N19" s="70"/>
      <c r="O19" s="70"/>
      <c r="P19" s="15"/>
      <c r="Q19" s="15"/>
      <c r="R19" s="15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</row>
    <row r="20" ht="27" customHeight="1" spans="1:60">
      <c r="A20" s="22"/>
      <c r="B20" s="52"/>
      <c r="C20" s="71" t="s">
        <v>72</v>
      </c>
      <c r="D20" s="65" t="s">
        <v>72</v>
      </c>
      <c r="E20" s="65" t="s">
        <v>72</v>
      </c>
      <c r="F20" s="68" t="s">
        <v>72</v>
      </c>
      <c r="G20" s="72" t="s">
        <v>72</v>
      </c>
      <c r="H20" s="70"/>
      <c r="I20" s="15"/>
      <c r="J20" s="15"/>
      <c r="K20" s="15"/>
      <c r="L20" s="15"/>
      <c r="M20" s="70"/>
      <c r="N20" s="70"/>
      <c r="O20" s="70"/>
      <c r="P20" s="15"/>
      <c r="Q20" s="15"/>
      <c r="R20" s="15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</row>
    <row r="21" ht="27" customHeight="1" spans="1:60">
      <c r="A21" s="22"/>
      <c r="B21" s="52"/>
      <c r="C21" s="73" t="s">
        <v>73</v>
      </c>
      <c r="D21" s="74" t="s">
        <v>74</v>
      </c>
      <c r="E21" s="74" t="s">
        <v>75</v>
      </c>
      <c r="F21" s="75" t="s">
        <v>76</v>
      </c>
      <c r="G21" s="76" t="s">
        <v>77</v>
      </c>
      <c r="H21" s="70"/>
      <c r="I21" s="15"/>
      <c r="J21" s="15"/>
      <c r="K21" s="15"/>
      <c r="L21" s="15"/>
      <c r="M21" s="70"/>
      <c r="N21" s="70"/>
      <c r="O21" s="157"/>
      <c r="P21" s="15"/>
      <c r="Q21" s="15"/>
      <c r="R21" s="15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</row>
    <row r="22" ht="59.25" spans="1:60">
      <c r="A22" s="22"/>
      <c r="B22" s="77" t="s">
        <v>28</v>
      </c>
      <c r="C22" s="78" t="s">
        <v>78</v>
      </c>
      <c r="D22" s="79" t="s">
        <v>79</v>
      </c>
      <c r="E22" s="79" t="s">
        <v>80</v>
      </c>
      <c r="F22" s="80" t="s">
        <v>81</v>
      </c>
      <c r="G22" s="81" t="s">
        <v>82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</row>
    <row r="23" ht="27" customHeight="1" spans="1:60">
      <c r="A23" s="22"/>
      <c r="B23" s="77"/>
      <c r="C23" s="82" t="s">
        <v>83</v>
      </c>
      <c r="D23" s="27" t="s">
        <v>84</v>
      </c>
      <c r="E23" s="61" t="s">
        <v>85</v>
      </c>
      <c r="F23" s="83" t="s">
        <v>86</v>
      </c>
      <c r="G23" s="83" t="s">
        <v>87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</row>
    <row r="24" ht="27" customHeight="1" spans="1:60">
      <c r="A24" s="22"/>
      <c r="B24" s="77"/>
      <c r="C24" s="84" t="s">
        <v>88</v>
      </c>
      <c r="D24" s="85" t="s">
        <v>89</v>
      </c>
      <c r="E24" s="81" t="s">
        <v>90</v>
      </c>
      <c r="F24" s="86" t="s">
        <v>91</v>
      </c>
      <c r="G24" s="86" t="s">
        <v>92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</row>
    <row r="25" ht="27" customHeight="1" spans="1:60">
      <c r="A25" s="22"/>
      <c r="B25" s="77"/>
      <c r="C25" s="87" t="s">
        <v>93</v>
      </c>
      <c r="D25" s="88" t="s">
        <v>94</v>
      </c>
      <c r="E25" s="83" t="s">
        <v>95</v>
      </c>
      <c r="F25" s="83" t="s">
        <v>96</v>
      </c>
      <c r="G25" s="83" t="s">
        <v>97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</row>
    <row r="26" ht="27" customHeight="1" spans="1:60">
      <c r="A26" s="22"/>
      <c r="B26" s="77"/>
      <c r="C26" s="89" t="s">
        <v>72</v>
      </c>
      <c r="D26" s="90" t="s">
        <v>72</v>
      </c>
      <c r="E26" s="65" t="s">
        <v>72</v>
      </c>
      <c r="F26" s="65" t="s">
        <v>72</v>
      </c>
      <c r="G26" s="65" t="s">
        <v>72</v>
      </c>
      <c r="H26" s="15"/>
      <c r="I26" s="70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</row>
    <row r="27" ht="27" customHeight="1" spans="1:60">
      <c r="A27" s="22"/>
      <c r="B27" s="77"/>
      <c r="C27" s="91" t="s">
        <v>98</v>
      </c>
      <c r="D27" s="92" t="s">
        <v>99</v>
      </c>
      <c r="E27" s="28" t="s">
        <v>100</v>
      </c>
      <c r="F27" s="93" t="s">
        <v>101</v>
      </c>
      <c r="G27" s="94" t="s">
        <v>102</v>
      </c>
      <c r="H27" s="70"/>
      <c r="I27" s="70"/>
      <c r="J27" s="15"/>
      <c r="K27" s="15"/>
      <c r="L27" s="15"/>
      <c r="M27" s="15"/>
      <c r="N27" s="15"/>
      <c r="O27" s="15"/>
      <c r="P27" s="15"/>
      <c r="Q27" s="111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</row>
    <row r="28" ht="26.25" customHeight="1" spans="1:60">
      <c r="A28" s="22"/>
      <c r="B28" s="95" t="s">
        <v>103</v>
      </c>
      <c r="C28" s="96"/>
      <c r="D28" s="79"/>
      <c r="E28" s="97" t="s">
        <v>104</v>
      </c>
      <c r="F28" s="80"/>
      <c r="G28" s="98"/>
      <c r="H28" s="93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</row>
    <row r="29" ht="26.25" customHeight="1" spans="1:60">
      <c r="A29" s="22"/>
      <c r="B29" s="99"/>
      <c r="C29" s="26"/>
      <c r="D29" s="27"/>
      <c r="E29" s="26" t="s">
        <v>105</v>
      </c>
      <c r="F29" s="100"/>
      <c r="G29" s="26"/>
      <c r="H29" s="93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</row>
    <row r="30" ht="26.25" customHeight="1" spans="1:60">
      <c r="A30" s="22"/>
      <c r="B30" s="99"/>
      <c r="C30" s="26"/>
      <c r="D30" s="27"/>
      <c r="E30" s="26" t="s">
        <v>59</v>
      </c>
      <c r="F30" s="101"/>
      <c r="G30" s="61"/>
      <c r="H30" s="93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</row>
    <row r="31" ht="26.25" customHeight="1" spans="1:60">
      <c r="A31" s="22"/>
      <c r="B31" s="99"/>
      <c r="C31" s="26"/>
      <c r="D31" s="27"/>
      <c r="E31" s="26" t="s">
        <v>106</v>
      </c>
      <c r="F31" s="27"/>
      <c r="G31" s="61"/>
      <c r="H31" s="93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</row>
    <row r="32" ht="26.25" customHeight="1" spans="1:60">
      <c r="A32" s="22"/>
      <c r="B32" s="99"/>
      <c r="C32" s="26"/>
      <c r="D32" s="27"/>
      <c r="E32" s="26" t="s">
        <v>72</v>
      </c>
      <c r="F32" s="27"/>
      <c r="G32" s="65"/>
      <c r="H32" s="93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</row>
    <row r="33" ht="27" customHeight="1" spans="1:60">
      <c r="A33" s="22"/>
      <c r="B33" s="102"/>
      <c r="C33" s="40"/>
      <c r="D33" s="28"/>
      <c r="E33" s="40" t="s">
        <v>107</v>
      </c>
      <c r="F33" s="28"/>
      <c r="G33" s="103"/>
      <c r="H33" s="93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</row>
    <row r="34" ht="27" customHeight="1" spans="1:60">
      <c r="A34" s="22"/>
      <c r="B34" s="95" t="s">
        <v>108</v>
      </c>
      <c r="C34" s="104" t="s">
        <v>109</v>
      </c>
      <c r="D34" s="104" t="s">
        <v>110</v>
      </c>
      <c r="E34" s="104" t="s">
        <v>111</v>
      </c>
      <c r="F34" s="104" t="s">
        <v>112</v>
      </c>
      <c r="G34" s="104" t="s">
        <v>109</v>
      </c>
      <c r="H34" s="105"/>
      <c r="I34" s="111"/>
      <c r="J34" s="111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</row>
    <row r="35" ht="26.25" customHeight="1" spans="1:60">
      <c r="A35" s="22"/>
      <c r="B35" s="99"/>
      <c r="C35" s="26" t="s">
        <v>113</v>
      </c>
      <c r="D35" s="26" t="s">
        <v>114</v>
      </c>
      <c r="E35" s="26" t="s">
        <v>115</v>
      </c>
      <c r="F35" s="26" t="s">
        <v>116</v>
      </c>
      <c r="G35" s="26" t="s">
        <v>114</v>
      </c>
      <c r="H35" s="105"/>
      <c r="I35" s="111"/>
      <c r="J35" s="111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</row>
    <row r="36" ht="26.25" customHeight="1" spans="1:60">
      <c r="A36" s="22"/>
      <c r="B36" s="99"/>
      <c r="C36" s="40" t="s">
        <v>117</v>
      </c>
      <c r="D36" s="40" t="s">
        <v>118</v>
      </c>
      <c r="E36" s="40" t="s">
        <v>117</v>
      </c>
      <c r="F36" s="40" t="s">
        <v>118</v>
      </c>
      <c r="G36" s="40" t="s">
        <v>119</v>
      </c>
      <c r="H36" s="105"/>
      <c r="I36" s="111"/>
      <c r="J36" s="111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</row>
    <row r="37" ht="26.25" customHeight="1" spans="1:60">
      <c r="A37" s="22"/>
      <c r="B37" s="99"/>
      <c r="C37" s="30" t="s">
        <v>120</v>
      </c>
      <c r="D37" s="30" t="s">
        <v>121</v>
      </c>
      <c r="E37" s="26" t="s">
        <v>122</v>
      </c>
      <c r="F37" s="30" t="s">
        <v>123</v>
      </c>
      <c r="G37" s="26" t="s">
        <v>124</v>
      </c>
      <c r="H37" s="105"/>
      <c r="I37" s="111"/>
      <c r="J37" s="111"/>
      <c r="K37" s="15"/>
      <c r="L37" s="158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</row>
    <row r="38" ht="27" customHeight="1" spans="1:60">
      <c r="A38" s="41"/>
      <c r="B38" s="99"/>
      <c r="C38" s="106" t="s">
        <v>125</v>
      </c>
      <c r="D38" s="106" t="s">
        <v>126</v>
      </c>
      <c r="E38" s="107" t="s">
        <v>127</v>
      </c>
      <c r="F38" s="106" t="s">
        <v>128</v>
      </c>
      <c r="G38" s="106" t="s">
        <v>129</v>
      </c>
      <c r="H38" s="105"/>
      <c r="I38" s="111"/>
      <c r="J38" s="111"/>
      <c r="K38" s="15"/>
      <c r="L38" s="158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</row>
    <row r="39" ht="21.95" customHeight="1" spans="1:60">
      <c r="A39" s="108" t="s">
        <v>43</v>
      </c>
      <c r="B39" s="109"/>
      <c r="C39" s="110" t="s">
        <v>130</v>
      </c>
      <c r="D39" s="50" t="s">
        <v>130</v>
      </c>
      <c r="E39" s="50" t="s">
        <v>130</v>
      </c>
      <c r="F39" s="50" t="s">
        <v>130</v>
      </c>
      <c r="G39" s="50" t="s">
        <v>130</v>
      </c>
      <c r="H39" s="111"/>
      <c r="I39" s="111"/>
      <c r="J39" s="111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</row>
    <row r="40" ht="21" customHeight="1" spans="1:60">
      <c r="A40" s="112"/>
      <c r="B40" s="113"/>
      <c r="C40" s="114" t="s">
        <v>131</v>
      </c>
      <c r="D40" s="115" t="s">
        <v>131</v>
      </c>
      <c r="E40" s="115" t="s">
        <v>131</v>
      </c>
      <c r="F40" s="115" t="s">
        <v>131</v>
      </c>
      <c r="G40" s="115" t="s">
        <v>131</v>
      </c>
      <c r="H40" s="111"/>
      <c r="I40" s="111"/>
      <c r="J40" s="111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</row>
    <row r="41" ht="21" customHeight="1" spans="1:60">
      <c r="A41" s="112"/>
      <c r="B41" s="113"/>
      <c r="C41" s="115" t="s">
        <v>132</v>
      </c>
      <c r="D41" s="115" t="s">
        <v>133</v>
      </c>
      <c r="E41" s="115" t="s">
        <v>134</v>
      </c>
      <c r="F41" s="114" t="s">
        <v>135</v>
      </c>
      <c r="G41" s="114" t="s">
        <v>133</v>
      </c>
      <c r="H41" s="111"/>
      <c r="I41" s="111"/>
      <c r="J41" s="111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</row>
    <row r="42" ht="21.95" customHeight="1" spans="1:60">
      <c r="A42" s="116"/>
      <c r="B42" s="113"/>
      <c r="C42" s="115" t="s">
        <v>136</v>
      </c>
      <c r="D42" s="117" t="s">
        <v>137</v>
      </c>
      <c r="E42" s="117" t="s">
        <v>138</v>
      </c>
      <c r="F42" s="115" t="s">
        <v>139</v>
      </c>
      <c r="G42" s="117" t="s">
        <v>140</v>
      </c>
      <c r="H42" s="111"/>
      <c r="I42" s="15"/>
      <c r="J42" s="111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</row>
    <row r="43" ht="54" customHeight="1" spans="1:60">
      <c r="A43" s="118" t="s">
        <v>141</v>
      </c>
      <c r="B43" s="119" t="s">
        <v>142</v>
      </c>
      <c r="C43" s="120" t="s">
        <v>143</v>
      </c>
      <c r="D43" s="121" t="s">
        <v>144</v>
      </c>
      <c r="E43" s="55" t="s">
        <v>145</v>
      </c>
      <c r="F43" s="122" t="s">
        <v>146</v>
      </c>
      <c r="G43" s="121" t="s">
        <v>147</v>
      </c>
      <c r="H43" s="123"/>
      <c r="I43" s="15"/>
      <c r="J43" s="111"/>
      <c r="K43" s="111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</row>
    <row r="44" ht="21.95" customHeight="1" spans="1:60">
      <c r="A44" s="124"/>
      <c r="B44" s="125"/>
      <c r="C44" s="126" t="s">
        <v>148</v>
      </c>
      <c r="D44" s="28" t="s">
        <v>149</v>
      </c>
      <c r="E44" s="58" t="s">
        <v>150</v>
      </c>
      <c r="F44" s="127" t="s">
        <v>52</v>
      </c>
      <c r="G44" s="28" t="s">
        <v>151</v>
      </c>
      <c r="H44" s="128"/>
      <c r="I44" s="15"/>
      <c r="J44" s="111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</row>
    <row r="45" ht="21.95" customHeight="1" spans="1:60">
      <c r="A45" s="124"/>
      <c r="B45" s="125"/>
      <c r="C45" s="129" t="s">
        <v>152</v>
      </c>
      <c r="D45" s="27" t="s">
        <v>153</v>
      </c>
      <c r="E45" s="130" t="s">
        <v>154</v>
      </c>
      <c r="F45" s="131" t="s">
        <v>155</v>
      </c>
      <c r="G45" s="90" t="s">
        <v>156</v>
      </c>
      <c r="H45" s="132"/>
      <c r="I45" s="15"/>
      <c r="J45" s="111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</row>
    <row r="46" ht="21.95" customHeight="1" spans="1:60">
      <c r="A46" s="124"/>
      <c r="B46" s="125"/>
      <c r="C46" s="133" t="s">
        <v>157</v>
      </c>
      <c r="D46" s="88" t="s">
        <v>158</v>
      </c>
      <c r="E46" s="134" t="s">
        <v>159</v>
      </c>
      <c r="F46" s="135" t="s">
        <v>160</v>
      </c>
      <c r="G46" s="27" t="s">
        <v>161</v>
      </c>
      <c r="H46" s="128"/>
      <c r="I46" s="15"/>
      <c r="J46" s="111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</row>
    <row r="47" ht="21.95" customHeight="1" spans="1:60">
      <c r="A47" s="124"/>
      <c r="B47" s="125"/>
      <c r="C47" s="129" t="s">
        <v>162</v>
      </c>
      <c r="D47" s="88" t="s">
        <v>163</v>
      </c>
      <c r="E47" s="130" t="s">
        <v>164</v>
      </c>
      <c r="F47" s="135" t="s">
        <v>165</v>
      </c>
      <c r="G47" s="27" t="s">
        <v>166</v>
      </c>
      <c r="H47" s="128"/>
      <c r="I47" s="70"/>
      <c r="J47" s="111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</row>
    <row r="48" ht="21.95" customHeight="1" spans="1:60">
      <c r="A48" s="136"/>
      <c r="B48" s="125"/>
      <c r="C48" s="129" t="s">
        <v>167</v>
      </c>
      <c r="D48" s="88" t="s">
        <v>20</v>
      </c>
      <c r="E48" s="130" t="s">
        <v>20</v>
      </c>
      <c r="F48" s="135" t="s">
        <v>168</v>
      </c>
      <c r="G48" s="88" t="s">
        <v>20</v>
      </c>
      <c r="H48" s="27"/>
      <c r="I48" s="70"/>
      <c r="J48" s="111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</row>
    <row r="49" ht="21.95" customHeight="1" spans="1:60">
      <c r="A49" s="136"/>
      <c r="B49" s="137"/>
      <c r="C49" s="138" t="s">
        <v>169</v>
      </c>
      <c r="D49" s="139" t="s">
        <v>170</v>
      </c>
      <c r="E49" s="140" t="s">
        <v>171</v>
      </c>
      <c r="F49" s="141" t="s">
        <v>172</v>
      </c>
      <c r="G49" s="139" t="s">
        <v>99</v>
      </c>
      <c r="H49" s="111"/>
      <c r="I49" s="111"/>
      <c r="J49" s="111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</row>
    <row r="50" ht="23.1" customHeight="1" spans="1:60">
      <c r="A50" s="51"/>
      <c r="B50" s="142" t="s">
        <v>108</v>
      </c>
      <c r="C50" s="96" t="s">
        <v>173</v>
      </c>
      <c r="D50" s="97" t="s">
        <v>174</v>
      </c>
      <c r="E50" s="97" t="s">
        <v>109</v>
      </c>
      <c r="F50" s="96" t="s">
        <v>175</v>
      </c>
      <c r="G50" s="97" t="s">
        <v>176</v>
      </c>
      <c r="H50" s="111"/>
      <c r="I50" s="111"/>
      <c r="J50" s="111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</row>
    <row r="51" ht="21.95" customHeight="1" spans="1:60">
      <c r="A51" s="51"/>
      <c r="B51" s="143"/>
      <c r="C51" s="26" t="s">
        <v>177</v>
      </c>
      <c r="D51" s="27" t="s">
        <v>113</v>
      </c>
      <c r="E51" s="27" t="s">
        <v>177</v>
      </c>
      <c r="F51" s="27" t="s">
        <v>178</v>
      </c>
      <c r="G51" s="27" t="s">
        <v>113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</row>
    <row r="52" ht="21.95" customHeight="1" spans="1:60">
      <c r="A52" s="51"/>
      <c r="B52" s="143"/>
      <c r="C52" s="26" t="s">
        <v>119</v>
      </c>
      <c r="D52" s="26" t="s">
        <v>179</v>
      </c>
      <c r="E52" s="26" t="s">
        <v>118</v>
      </c>
      <c r="F52" s="26" t="s">
        <v>180</v>
      </c>
      <c r="G52" s="27" t="s">
        <v>118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</row>
    <row r="53" ht="21.95" customHeight="1" spans="1:60">
      <c r="A53" s="51"/>
      <c r="B53" s="143"/>
      <c r="C53" s="26" t="s">
        <v>123</v>
      </c>
      <c r="D53" s="26" t="s">
        <v>181</v>
      </c>
      <c r="E53" s="26" t="s">
        <v>124</v>
      </c>
      <c r="F53" s="27" t="s">
        <v>182</v>
      </c>
      <c r="G53" s="27" t="s">
        <v>121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</row>
    <row r="54" ht="21.95" customHeight="1" spans="1:60">
      <c r="A54" s="144"/>
      <c r="B54" s="145"/>
      <c r="C54" s="107" t="s">
        <v>183</v>
      </c>
      <c r="D54" s="107" t="s">
        <v>184</v>
      </c>
      <c r="E54" s="107" t="s">
        <v>185</v>
      </c>
      <c r="F54" s="107" t="s">
        <v>186</v>
      </c>
      <c r="G54" s="107" t="s">
        <v>187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</row>
    <row r="55" ht="20.25" spans="1:60">
      <c r="A55" s="108" t="s">
        <v>43</v>
      </c>
      <c r="B55" s="113"/>
      <c r="C55" s="146" t="s">
        <v>188</v>
      </c>
      <c r="D55" s="147" t="s">
        <v>189</v>
      </c>
      <c r="E55" s="147" t="s">
        <v>188</v>
      </c>
      <c r="F55" s="147" t="s">
        <v>189</v>
      </c>
      <c r="G55" s="147" t="s">
        <v>188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</row>
    <row r="56" ht="27" customHeight="1" spans="1:60">
      <c r="A56" s="148" t="s">
        <v>190</v>
      </c>
      <c r="B56" s="149"/>
      <c r="C56" s="149"/>
      <c r="D56" s="149"/>
      <c r="E56" s="149"/>
      <c r="F56" s="149"/>
      <c r="G56" s="150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</row>
    <row r="57" ht="24" spans="1:60">
      <c r="A57" s="151"/>
      <c r="B57" s="152"/>
      <c r="C57" s="153"/>
      <c r="D57" s="15"/>
      <c r="E57" s="15"/>
      <c r="F57" s="15"/>
      <c r="G57" s="154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</row>
    <row r="58" ht="24" spans="1:60">
      <c r="A58" s="152"/>
      <c r="B58" s="152"/>
      <c r="C58" s="155"/>
      <c r="D58" s="15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</row>
    <row r="59" ht="24" spans="1:60">
      <c r="A59" s="152"/>
      <c r="B59" s="152"/>
      <c r="C59" s="155"/>
      <c r="D59" s="155"/>
      <c r="E59" s="15"/>
      <c r="F59" s="15"/>
      <c r="G59" s="15"/>
      <c r="H59" s="15"/>
      <c r="I59" s="15"/>
      <c r="J59" s="15"/>
      <c r="K59" s="15"/>
      <c r="L59" s="15"/>
      <c r="M59" s="15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</row>
    <row r="60" ht="24" spans="1:60">
      <c r="A60" s="152"/>
      <c r="B60" s="152"/>
      <c r="C60" s="155"/>
      <c r="D60" s="155"/>
      <c r="E60" s="15"/>
      <c r="F60" s="15"/>
      <c r="G60" s="15"/>
      <c r="H60" s="15"/>
      <c r="I60" s="15"/>
      <c r="J60" s="15"/>
      <c r="K60" s="15"/>
      <c r="L60" s="15"/>
      <c r="M60" s="15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</row>
    <row r="61" ht="24" spans="1:60">
      <c r="A61" s="152"/>
      <c r="B61" s="152"/>
      <c r="C61" s="155"/>
      <c r="D61" s="155"/>
      <c r="E61" s="15"/>
      <c r="F61" s="15"/>
      <c r="G61" s="15"/>
      <c r="H61" s="15"/>
      <c r="I61" s="15"/>
      <c r="J61" s="15"/>
      <c r="K61" s="15"/>
      <c r="L61" s="15"/>
      <c r="M61" s="15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</row>
    <row r="62" ht="24" spans="1:60">
      <c r="A62" s="152"/>
      <c r="B62" s="152"/>
      <c r="C62" s="155"/>
      <c r="D62" s="155"/>
      <c r="E62" s="15"/>
      <c r="F62" s="15"/>
      <c r="G62" s="15"/>
      <c r="H62" s="15"/>
      <c r="I62" s="15"/>
      <c r="J62" s="15"/>
      <c r="K62" s="15"/>
      <c r="L62" s="15"/>
      <c r="M62" s="15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</row>
    <row r="63" ht="24" spans="1:60">
      <c r="A63" s="152"/>
      <c r="B63" s="152"/>
      <c r="C63" s="155"/>
      <c r="D63" s="155"/>
      <c r="E63" s="15"/>
      <c r="F63" s="15"/>
      <c r="G63" s="15"/>
      <c r="H63" s="15"/>
      <c r="I63" s="15"/>
      <c r="J63" s="15"/>
      <c r="K63" s="15"/>
      <c r="L63" s="15"/>
      <c r="M63" s="15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</row>
    <row r="64" ht="24" spans="1:60">
      <c r="A64" s="152"/>
      <c r="B64" s="152"/>
      <c r="C64" s="155"/>
      <c r="D64" s="155"/>
      <c r="E64" s="15"/>
      <c r="F64" s="15"/>
      <c r="G64" s="15"/>
      <c r="H64" s="15"/>
      <c r="I64" s="15"/>
      <c r="J64" s="15"/>
      <c r="K64" s="15"/>
      <c r="L64" s="15"/>
      <c r="M64" s="15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</row>
    <row r="65" ht="24" spans="1:13">
      <c r="A65" s="152"/>
      <c r="B65" s="152"/>
      <c r="C65" s="155"/>
      <c r="D65" s="155"/>
      <c r="E65" s="15"/>
      <c r="F65" s="15"/>
      <c r="G65" s="15"/>
      <c r="H65" s="15"/>
      <c r="I65" s="15"/>
      <c r="J65" s="15"/>
      <c r="K65" s="15"/>
      <c r="L65" s="15"/>
      <c r="M65" s="15"/>
    </row>
    <row r="66" ht="24" spans="1:13">
      <c r="A66" s="152"/>
      <c r="B66" s="152"/>
      <c r="C66" s="155"/>
      <c r="D66" s="159"/>
      <c r="E66" s="15"/>
      <c r="F66" s="15"/>
      <c r="G66" s="15"/>
      <c r="H66" s="15"/>
      <c r="I66" s="15"/>
      <c r="J66" s="15"/>
      <c r="K66" s="15"/>
      <c r="L66" s="15"/>
      <c r="M66" s="15"/>
    </row>
    <row r="67" ht="24" spans="1:13">
      <c r="A67" s="152"/>
      <c r="B67" s="152"/>
      <c r="C67" s="153"/>
      <c r="D67" s="93"/>
      <c r="E67" s="15"/>
      <c r="F67" s="15"/>
      <c r="G67" s="15"/>
      <c r="H67" s="15"/>
      <c r="I67" s="15"/>
      <c r="J67" s="15"/>
      <c r="K67" s="15"/>
      <c r="L67" s="15"/>
      <c r="M67" s="15"/>
    </row>
    <row r="68" ht="24" spans="1:13">
      <c r="A68" s="152"/>
      <c r="B68" s="152"/>
      <c r="C68" s="153"/>
      <c r="D68" s="153"/>
      <c r="E68" s="15"/>
      <c r="F68" s="15"/>
      <c r="G68" s="15"/>
      <c r="H68" s="15"/>
      <c r="I68" s="15"/>
      <c r="J68" s="15"/>
      <c r="K68" s="15"/>
      <c r="L68" s="15"/>
      <c r="M68" s="15"/>
    </row>
    <row r="69" ht="24" spans="1:13">
      <c r="A69" s="152"/>
      <c r="B69" s="152"/>
      <c r="C69" s="153"/>
      <c r="D69" s="153"/>
      <c r="E69" s="15"/>
      <c r="F69" s="15"/>
      <c r="G69" s="15"/>
      <c r="H69" s="15"/>
      <c r="I69" s="15"/>
      <c r="J69" s="15"/>
      <c r="K69" s="15"/>
      <c r="L69" s="15"/>
      <c r="M69" s="15"/>
    </row>
    <row r="70" ht="24" spans="1:13">
      <c r="A70" s="152"/>
      <c r="B70" s="152"/>
      <c r="C70" s="153"/>
      <c r="D70" s="153"/>
      <c r="E70" s="15"/>
      <c r="F70" s="15"/>
      <c r="G70" s="15"/>
      <c r="H70" s="15"/>
      <c r="I70" s="15"/>
      <c r="J70" s="15"/>
      <c r="K70" s="15"/>
      <c r="L70" s="15"/>
      <c r="M70" s="15"/>
    </row>
    <row r="71" ht="24" spans="1:13">
      <c r="A71" s="152"/>
      <c r="B71" s="152"/>
      <c r="C71" s="93"/>
      <c r="D71" s="93"/>
      <c r="E71" s="15"/>
      <c r="F71" s="15"/>
      <c r="G71" s="15"/>
      <c r="H71" s="15"/>
      <c r="I71" s="15"/>
      <c r="J71" s="15"/>
      <c r="K71" s="15"/>
      <c r="L71" s="15"/>
      <c r="M71" s="15"/>
    </row>
    <row r="72" ht="24" spans="1:13">
      <c r="A72" s="152"/>
      <c r="B72" s="152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ht="24" spans="1:13">
      <c r="A73" s="152"/>
      <c r="B73" s="152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ht="24" spans="1:13">
      <c r="A74" s="152"/>
      <c r="B74" s="152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ht="24" spans="1:13">
      <c r="A75" s="152"/>
      <c r="B75" s="152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ht="24" spans="1:13">
      <c r="A76" s="152"/>
      <c r="B76" s="152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ht="24" spans="1:13">
      <c r="A77" s="152"/>
      <c r="B77" s="152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ht="24" spans="1:13">
      <c r="A78" s="152"/>
      <c r="B78" s="152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</row>
  </sheetData>
  <mergeCells count="18">
    <mergeCell ref="A1:C1"/>
    <mergeCell ref="E1:G1"/>
    <mergeCell ref="A2:B2"/>
    <mergeCell ref="A14:B14"/>
    <mergeCell ref="A55:B55"/>
    <mergeCell ref="A56:G56"/>
    <mergeCell ref="A3:A13"/>
    <mergeCell ref="A15:A38"/>
    <mergeCell ref="A43:A54"/>
    <mergeCell ref="B3:B7"/>
    <mergeCell ref="B9:B13"/>
    <mergeCell ref="B15:B21"/>
    <mergeCell ref="B22:B27"/>
    <mergeCell ref="B28:B33"/>
    <mergeCell ref="B34:B38"/>
    <mergeCell ref="B43:B49"/>
    <mergeCell ref="B50:B54"/>
    <mergeCell ref="A39:B42"/>
  </mergeCells>
  <pageMargins left="0.697916666666667" right="0.697916666666667" top="0.75" bottom="0.75" header="0.299305555555556" footer="0.2993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14"/>
  <sheetViews>
    <sheetView workbookViewId="0">
      <selection activeCell="F3" sqref="F3"/>
    </sheetView>
  </sheetViews>
  <sheetFormatPr defaultColWidth="8.875" defaultRowHeight="15" outlineLevelCol="6"/>
  <cols>
    <col min="1" max="1" width="5.125" customWidth="1"/>
    <col min="2" max="2" width="12.375" customWidth="1"/>
    <col min="3" max="3" width="32.5" style="8" customWidth="1"/>
    <col min="4" max="7" width="32.5" customWidth="1"/>
  </cols>
  <sheetData>
    <row r="2" spans="2:4">
      <c r="B2" t="s">
        <v>191</v>
      </c>
      <c r="C2" s="8">
        <f>DATEVALUE(SUBSTITUTE(SUBSTITUTE(LEFT(input!C2,6),"일",""),"월 ","-"))</f>
        <v>41925</v>
      </c>
      <c r="D2" s="9"/>
    </row>
    <row r="3" ht="192.75" customHeight="1" spans="1:7">
      <c r="A3" t="s">
        <v>192</v>
      </c>
      <c r="B3" t="s">
        <v>193</v>
      </c>
      <c r="C3" s="8" t="str">
        <f>$B3&amp;CHAR(10)&amp;input!C3&amp;CHAR(10)&amp;input!C4&amp;CHAR(10)&amp;input!C5&amp;CHAR(10)&amp;input!C6&amp;CHAR(10)&amp;input!C7</f>
        <v>[한식]
북어채콩나물해장국
삼곡밥
메추리알어묵조림(갈치:수입산)
포기김치
862kcal</v>
      </c>
      <c r="D3" s="8" t="str">
        <f>$B3&amp;CHAR(10)&amp;input!D3&amp;CHAR(10)&amp;input!D4&amp;CHAR(10)&amp;input!D5&amp;CHAR(10)&amp;input!D6&amp;CHAR(10)&amp;input!D7</f>
        <v>[한식]
콩비지김치찌개(돼지:국내산)
삼곡밥
열무된장나물
포기김치
844kcal</v>
      </c>
      <c r="E3" s="8" t="str">
        <f>$B3&amp;CHAR(10)&amp;input!E3&amp;CHAR(10)&amp;input!E4&amp;CHAR(10)&amp;input!E5&amp;CHAR(10)&amp;input!E6&amp;CHAR(10)&amp;input!E7</f>
        <v>[한식]
들깨감자국
삼곡밥
양념깻잎무침
포기김치
875kcal</v>
      </c>
      <c r="F3" s="8" t="str">
        <f>$B3&amp;CHAR(10)&amp;input!F3&amp;CHAR(10)&amp;input!F4&amp;CHAR(10)&amp;input!F5&amp;CHAR(10)&amp;input!F6&amp;CHAR(10)&amp;input!F7</f>
        <v>[한식]
사골우거지국(소:호주산,뉴질랜드산)
삼곡밥
쥐어채무침(갈치:국내산)
포기김치
881kcal</v>
      </c>
      <c r="G3" s="8" t="str">
        <f>$B3&amp;CHAR(10)&amp;input!G3&amp;CHAR(10)&amp;input!G4&amp;CHAR(10)&amp;input!G5&amp;CHAR(10)&amp;input!G6&amp;CHAR(10)&amp;input!G7</f>
        <v>[한식]
건새우시금치국
삼곡밥
해물동그랑땡전
포기김치
858kcal</v>
      </c>
    </row>
    <row r="4" ht="30" spans="1:7">
      <c r="A4" t="s">
        <v>192</v>
      </c>
      <c r="B4" t="s">
        <v>194</v>
      </c>
      <c r="C4" s="8" t="str">
        <f>$B4&amp;CHAR(10)&amp;input!C8</f>
        <v>[즉석]
즉석해장라면/삼곡밥/김치</v>
      </c>
      <c r="D4" s="8" t="str">
        <f>$B4&amp;CHAR(10)&amp;input!D8</f>
        <v>[즉석]
즉석해장라면/삼곡밥/김치</v>
      </c>
      <c r="E4" s="8" t="str">
        <f>$B4&amp;CHAR(10)&amp;input!E8</f>
        <v>[즉석]
즉석해장라면/삼곡밥/김치</v>
      </c>
      <c r="F4" s="8" t="str">
        <f>$B4&amp;CHAR(10)&amp;input!F8</f>
        <v>[즉석]
즉석해장라면/삼곡밥/김치</v>
      </c>
      <c r="G4" s="8" t="str">
        <f>$B4&amp;CHAR(10)&amp;input!G8</f>
        <v>[즉석]
즉석해장라면/삼곡밥/김치</v>
      </c>
    </row>
    <row r="5" ht="90" spans="1:7">
      <c r="A5" t="s">
        <v>192</v>
      </c>
      <c r="B5" t="s">
        <v>195</v>
      </c>
      <c r="C5" s="8" t="str">
        <f>$B5&amp;CHAR(10)&amp;input!C9&amp;CHAR(10)&amp;input!C10&amp;CHAR(10)&amp;input!C11&amp;CHAR(10)&amp;input!C12&amp;CHAR(10)&amp;input!C13</f>
        <v>[일품]
곡물식빵*모닝빵/딸기잼*버터
그린샐러드*사우전D
우유
스크램블에그
해쉬브라운</v>
      </c>
      <c r="D5" s="8" t="str">
        <f>$B5&amp;CHAR(10)&amp;input!D9&amp;CHAR(10)&amp;input!D10&amp;CHAR(10)&amp;input!D11&amp;CHAR(10)&amp;input!D12&amp;CHAR(10)&amp;input!D13</f>
        <v>[일품]
토스트식빵*미니와플/딸기잼*버터
그린샐러드*사우전D
우유
계란후라이
초코첵스</v>
      </c>
      <c r="E5" s="8" t="str">
        <f>$B5&amp;CHAR(10)&amp;input!E9&amp;CHAR(10)&amp;input!E10&amp;CHAR(10)&amp;input!E11&amp;CHAR(10)&amp;input!E12&amp;CHAR(10)&amp;input!E13</f>
        <v>[일품]
토스트식빵*곡물식빵/딸기잼*버터
그린샐러드*사우전D
우유
스크램블에그
고구마샐러드</v>
      </c>
      <c r="F5" s="8" t="str">
        <f>$B5&amp;CHAR(10)&amp;input!F9&amp;CHAR(10)&amp;input!F10&amp;CHAR(10)&amp;input!F11&amp;CHAR(10)&amp;input!F12&amp;CHAR(10)&amp;input!F13</f>
        <v>[일품]
토스트식빵*부시맥브레드/딸기잼*버터
그린샐러드*사우전D
우유
계란후라이
햄구이</v>
      </c>
      <c r="G5" s="8" t="str">
        <f>$B5&amp;CHAR(10)&amp;input!G9&amp;CHAR(10)&amp;input!G10&amp;CHAR(10)&amp;input!G11&amp;CHAR(10)&amp;input!G12&amp;CHAR(10)&amp;input!G13</f>
        <v>[일품]
토스트식빵*핫케익/딸기잼*버터
그린샐러드*사우전D
우유
스크램블에그
아몬드후레이크</v>
      </c>
    </row>
    <row r="6" ht="30" spans="1:7">
      <c r="A6" t="s">
        <v>192</v>
      </c>
      <c r="B6" t="s">
        <v>196</v>
      </c>
      <c r="C6" s="8" t="str">
        <f>$B6&amp;CHAR(10)&amp;input!C14</f>
        <v>[플러스메뉴]
누룽지/김구이</v>
      </c>
      <c r="D6" s="8" t="str">
        <f>$B6&amp;CHAR(10)&amp;input!D14</f>
        <v>[플러스메뉴]
누룽지/계란후라이</v>
      </c>
      <c r="E6" s="8" t="str">
        <f>$B6&amp;CHAR(10)&amp;input!E14</f>
        <v>[플러스메뉴]
누룽지/김구이</v>
      </c>
      <c r="F6" s="8" t="str">
        <f>$B6&amp;CHAR(10)&amp;input!F14</f>
        <v>[플러스메뉴]
누룽지/계란후라이</v>
      </c>
      <c r="G6" s="8" t="str">
        <f>$B6&amp;CHAR(10)&amp;input!G14</f>
        <v>[플러스메뉴]
누룽지/김구이</v>
      </c>
    </row>
    <row r="7" ht="214.5" customHeight="1" spans="1:7">
      <c r="A7" t="s">
        <v>197</v>
      </c>
      <c r="B7" t="s">
        <v>193</v>
      </c>
      <c r="C7" s="8" t="str">
        <f>$B7&amp;CHAR(10)&amp;input!C15&amp;CHAR(10)&amp;input!C16&amp;CHAR(10)&amp;input!C17&amp;CHAR(10)&amp;input!C18&amp;CHAR(10)&amp;input!C19&amp;CHAR(10)&amp;input!C20&amp;CHAR(10)&amp;input!C21</f>
        <v>[한식]
뚝배기불고기*꼬맹이만두사리
(소:호주산)
쌀밥
수제비아욱된장국
감자채파프리카볶음
오이양파무침
포기김치/석박지
983kcal</v>
      </c>
      <c r="D7" s="8" t="str">
        <f>$B7&amp;CHAR(10)&amp;input!D15&amp;CHAR(10)&amp;input!D16&amp;CHAR(10)&amp;input!D17&amp;CHAR(10)&amp;input!D18&amp;CHAR(10)&amp;input!D19&amp;CHAR(10)&amp;input!D20&amp;CHAR(10)&amp;input!D21</f>
        <v>[한식]
철판치즈닭갈비*고구마사리
(닭:브라질산)
흑향미밥
맑은콩나물국
청양풍햄잡채
치커리유자청무침
포기김치/석박지
1001kcal</v>
      </c>
      <c r="E7" s="8" t="str">
        <f>$B7&amp;CHAR(10)&amp;input!E15&amp;CHAR(10)&amp;input!E16&amp;CHAR(10)&amp;input!E17&amp;CHAR(10)&amp;input!E18&amp;CHAR(10)&amp;input!E19&amp;CHAR(10)&amp;input!E20&amp;CHAR(10)&amp;input!E21</f>
        <v>[한식]
육개장
(소:호주산,국내산(육우))
기장밥
표고버섯탕수
감자풋고추조림
깐마늘마늘쫑무침
포기김치/석박지
992kcal</v>
      </c>
      <c r="F7" s="8" t="str">
        <f>$B7&amp;CHAR(10)&amp;input!F15&amp;CHAR(10)&amp;input!F16&amp;CHAR(10)&amp;input!F17&amp;CHAR(10)&amp;input!F18&amp;CHAR(10)&amp;input!F19&amp;CHAR(10)&amp;input!F20&amp;CHAR(10)&amp;input!F21</f>
        <v>[한식]
매콤닭고추장감자조림*치즈떡사리
(닭:국내산)
완두콩밥
배추두부된장국
어묵야채볶음(갈치:수입산)
아삭이고추된장무침
포기김치/석박지
999kcal</v>
      </c>
      <c r="G7" s="8" t="str">
        <f>$B7&amp;CHAR(10)&amp;input!G15&amp;CHAR(10)&amp;input!G16&amp;CHAR(10)&amp;input!G17&amp;CHAR(10)&amp;input!G18&amp;CHAR(10)&amp;input!G19&amp;CHAR(10)&amp;input!G20&amp;CHAR(10)&amp;input!G21</f>
        <v>[한식]
숯불제육간장불고기
(돼지:국내산)
수수밥
뚝배기호박고추장찌개
비엔나야채볶음
숙주나물
포기김치/석박지
989kcal</v>
      </c>
    </row>
    <row r="8" ht="120" spans="1:7">
      <c r="A8" t="s">
        <v>197</v>
      </c>
      <c r="B8" t="s">
        <v>195</v>
      </c>
      <c r="C8" s="8" t="str">
        <f>$B8&amp;CHAR(10)&amp;input!C22&amp;CHAR(10)&amp;input!C23&amp;CHAR(10)&amp;input!C24&amp;CHAR(10)&amp;input!C25&amp;CHAR(10)&amp;input!C26&amp;CHAR(10)&amp;input!C27</f>
        <v>[일품]
로제파스타
스프라이트/야채볶음밥
고르곤졸라피자*꿀
수제야채피클
포기김치/석박지
1016kcal</v>
      </c>
      <c r="D8" s="8" t="str">
        <f>$B8&amp;CHAR(10)&amp;input!D22&amp;CHAR(10)&amp;input!D23&amp;CHAR(10)&amp;input!D24&amp;CHAR(10)&amp;input!D25&amp;CHAR(10)&amp;input!D26&amp;CHAR(10)&amp;input!D27</f>
        <v>[일품]
포크볼오므라이스*더블S
(돼지:국내산)
유부된장국
알감자버터구이
콘샐러드
포기김치/석박지
1008kcal</v>
      </c>
      <c r="E8" s="8" t="str">
        <f>$B8&amp;CHAR(10)&amp;input!E22&amp;CHAR(10)&amp;input!E23&amp;CHAR(10)&amp;input!E24&amp;CHAR(10)&amp;input!E25&amp;CHAR(10)&amp;input!E26&amp;CHAR(10)&amp;input!E27</f>
        <v>[일품]
스팸김치볶음덮밥
무채어묵국(갈치:수입산)
카레고로케*케찹
오복채무침
포기김치/석박지
1013kcal</v>
      </c>
      <c r="F8" s="8" t="str">
        <f>$B8&amp;CHAR(10)&amp;input!F22&amp;CHAR(10)&amp;input!F23&amp;CHAR(10)&amp;input!F24&amp;CHAR(10)&amp;input!F25&amp;CHAR(10)&amp;input!F26&amp;CHAR(10)&amp;input!F27</f>
        <v>[일품]
숯불챠슈우동
(돼지:독일산)
후리가케주먹밥
새우튀김*타르타르S
단무지부추무침
포기김치/석박지
1010kcal</v>
      </c>
      <c r="G8" s="8" t="str">
        <f>$B8&amp;CHAR(10)&amp;input!G22&amp;CHAR(10)&amp;input!G23&amp;CHAR(10)&amp;input!G24&amp;CHAR(10)&amp;input!G25&amp;CHAR(10)&amp;input!G26&amp;CHAR(10)&amp;input!G27</f>
        <v>[일품]
허브통살치킨까스*양념치킨S
(닭:국내산)
검정깨밥/크림스프
벌집감자튀김/푸질리칠리샐러드
무비트피클
포기김치/석박지
1020kcal</v>
      </c>
    </row>
    <row r="9" ht="105" spans="1:7">
      <c r="A9" t="s">
        <v>197</v>
      </c>
      <c r="B9" s="1" t="s">
        <v>198</v>
      </c>
      <c r="C9" s="8" t="str">
        <f>IF(input!C28="","",$B9&amp;CHAR(10)&amp;input!C28&amp;CHAR(10)&amp;input!C29&amp;CHAR(10)&amp;input!C30&amp;CHAR(10)&amp;input!C31&amp;CHAR(10)&amp;input!C32&amp;CHAR(10)&amp;input!C33)</f>
        <v/>
      </c>
      <c r="D9" s="8" t="str">
        <f>IF(input!D28="","",$B9&amp;CHAR(10)&amp;input!D28&amp;CHAR(10)&amp;input!D29&amp;CHAR(10)&amp;input!D30&amp;CHAR(10)&amp;input!D31&amp;CHAR(10)&amp;input!D32&amp;CHAR(10)&amp;input!D33)</f>
        <v/>
      </c>
      <c r="E9" s="8" t="str">
        <f>IF(input!E28="","",$B9&amp;CHAR(10)&amp;input!E28&amp;CHAR(10)&amp;input!E29&amp;CHAR(10)&amp;input!E30&amp;CHAR(10)&amp;input!E31&amp;CHAR(10)&amp;input!E32&amp;CHAR(10)&amp;input!E33)</f>
        <v>[네이쳐데이]
취나물영양밥*토마토들깨양념장
맑은순두부국
표고버섯탕수
연근오미자절임/파래김구이
포기김치/석박지
729kcal</v>
      </c>
      <c r="F9" s="8" t="str">
        <f>IF(input!F28="","",$B9&amp;CHAR(10)&amp;input!F28&amp;CHAR(10)&amp;input!F29&amp;CHAR(10)&amp;input!F30&amp;CHAR(10)&amp;input!F31&amp;CHAR(10)&amp;input!F32&amp;CHAR(10)&amp;input!F33)</f>
        <v/>
      </c>
      <c r="G9" s="8" t="str">
        <f>IF(input!G28="","",$B9&amp;CHAR(10)&amp;input!G28&amp;CHAR(10)&amp;input!G29&amp;CHAR(10)&amp;input!G30&amp;CHAR(10)&amp;input!G31&amp;CHAR(10)&amp;input!G32&amp;CHAR(10)&amp;input!G33)</f>
        <v/>
      </c>
    </row>
    <row r="10" ht="90" spans="1:7">
      <c r="A10" t="s">
        <v>197</v>
      </c>
      <c r="B10" t="s">
        <v>199</v>
      </c>
      <c r="C10" s="8" t="str">
        <f>$B10&amp;CHAR(10)&amp;input!C34&amp;CHAR(10)&amp;input!C35&amp;CHAR(10)&amp;input!C36&amp;CHAR(10)&amp;input!C37&amp;CHAR(10)&amp;input!C38</f>
        <v>[건강도시락]
그린샐러드*닭가슴살(닭:국내산)
고구마찜/삶은계란
야채스틱/바나나/토마토
두유/참깨롤빵
524kcal</v>
      </c>
      <c r="D10" s="8" t="str">
        <f>$B10&amp;CHAR(10)&amp;input!D34&amp;CHAR(10)&amp;input!D35&amp;CHAR(10)&amp;input!D36&amp;CHAR(10)&amp;input!D37&amp;CHAR(10)&amp;input!D38</f>
        <v>[건강도시락]
그린샐러드*새우브로컬리꽃맛살
단호박구이/메추리알
야채스틱/바나나/오렌지
두유/부시맥브레드
511kcal</v>
      </c>
      <c r="E10" s="8" t="str">
        <f>$B10&amp;CHAR(10)&amp;input!E34&amp;CHAR(10)&amp;input!E35&amp;CHAR(10)&amp;input!E36&amp;CHAR(10)&amp;input!E37&amp;CHAR(10)&amp;input!E38</f>
        <v>[건강도시락]
그린샐러드*크랜베리큐브참치
통감자구이/삶은계란
야채스틱/바나나/토마토
두유/흑미멸치주먹밥
519kcal</v>
      </c>
      <c r="F10" s="8" t="str">
        <f>$B10&amp;CHAR(10)&amp;input!F34&amp;CHAR(10)&amp;input!F35&amp;CHAR(10)&amp;input!F36&amp;CHAR(10)&amp;input!F37&amp;CHAR(10)&amp;input!F38</f>
        <v>[건강도시락]
그린샐러드*견과류곁들인구운야채
고구마찜/연두부샐러드
야채스틱/바나나/오렌지
두유/쇠고기장조림주먹밥(소:호주산)
522kcal</v>
      </c>
      <c r="G10" s="8" t="str">
        <f>$B10&amp;CHAR(10)&amp;input!G34&amp;CHAR(10)&amp;input!G35&amp;CHAR(10)&amp;input!G36&amp;CHAR(10)&amp;input!G37&amp;CHAR(10)&amp;input!G38</f>
        <v>[건강도시락]
그린샐러드*닭가슴살(닭:국내산)
단호박구이/메추리알
야채스틱/바나나/방울토마토
두유/모닝빵
518kcal</v>
      </c>
    </row>
    <row r="11" ht="75" spans="1:7">
      <c r="A11" t="s">
        <v>197</v>
      </c>
      <c r="B11" t="s">
        <v>196</v>
      </c>
      <c r="C11" s="8" t="str">
        <f>$B11&amp;CHAR(10)&amp;input!C39&amp;CHAR(10)&amp;input!C40&amp;CHAR(10)&amp;input!C41&amp;CHAR(10)&amp;input!C42</f>
        <v>[플러스메뉴]
현미밥/볶음고추장(소:호주산)
그린샐러드
견과류
망고D/오리엔탈D</v>
      </c>
      <c r="D11" s="8" t="str">
        <f>$B11&amp;CHAR(10)&amp;input!D39&amp;CHAR(10)&amp;input!D40&amp;CHAR(10)&amp;input!D41&amp;CHAR(10)&amp;input!D42</f>
        <v>[플러스메뉴]
현미밥/볶음고추장(소:호주산)
그린샐러드
씨리얼
파인애플D/오리엔탈D</v>
      </c>
      <c r="E11" s="8" t="str">
        <f>$B11&amp;CHAR(10)&amp;input!E39&amp;CHAR(10)&amp;input!E40&amp;CHAR(10)&amp;input!E41&amp;CHAR(10)&amp;input!E42</f>
        <v>[플러스메뉴]
현미밥/볶음고추장(소:호주산)
그린샐러드
스위트콘,빈스
아몬드D/오리엔탈D</v>
      </c>
      <c r="F11" s="8" t="str">
        <f>$B11&amp;CHAR(10)&amp;input!F39&amp;CHAR(10)&amp;input!F40&amp;CHAR(10)&amp;input!F41&amp;CHAR(10)&amp;input!F42</f>
        <v>[플러스메뉴]
현미밥/볶음고추장(소:호주산)
그린샐러드
크루통
흑임자D/오리엔탈D</v>
      </c>
      <c r="G11" s="8" t="str">
        <f>$B11&amp;CHAR(10)&amp;input!G39&amp;CHAR(10)&amp;input!G40&amp;CHAR(10)&amp;input!G41&amp;CHAR(10)&amp;input!G42</f>
        <v>[플러스메뉴]
현미밥/볶음고추장(소:호주산)
그린샐러드
씨리얼
키위D/오리엔탈D</v>
      </c>
    </row>
    <row r="12" ht="135" spans="1:7">
      <c r="A12" t="s">
        <v>200</v>
      </c>
      <c r="B12" t="s">
        <v>201</v>
      </c>
      <c r="C12" s="8" t="str">
        <f>$B12&amp;CHAR(10)&amp;input!C43&amp;CHAR(10)&amp;input!C44&amp;CHAR(10)&amp;input!C45&amp;CHAR(10)&amp;input!C46&amp;CHAR(10)&amp;input!C47&amp;CHAR(10)&amp;input!C48&amp;CHAR(10)&amp;input!C49</f>
        <v>[한식or일품]
냄비닭칼국수*부추무침
(닭:국내산)
김가루주먹밥/쌀밥
떡고기산적구이(돼지:국내산,닭:국내산)
매콤가지볶음
흑임자고구마떡맛탕
배추겉절이김치
987kcal</v>
      </c>
      <c r="D12" s="8" t="str">
        <f>$B12&amp;CHAR(10)&amp;input!D43&amp;CHAR(10)&amp;input!D44&amp;CHAR(10)&amp;input!D45&amp;CHAR(10)&amp;input!D46&amp;CHAR(10)&amp;input!D47&amp;CHAR(10)&amp;input!D48&amp;CHAR(10)&amp;input!D49</f>
        <v>[한식or일품]
매콤오징어볶음*소면사리
잡곡밥
사골미역국(소:호주산)
야채계란말이
쑥갓생두부무침
포기김치
990kcal</v>
      </c>
      <c r="E12" s="8" t="str">
        <f>$B12&amp;CHAR(10)&amp;input!E43&amp;CHAR(10)&amp;input!E44&amp;CHAR(10)&amp;input!E45&amp;CHAR(10)&amp;input!E46&amp;CHAR(10)&amp;input!E47&amp;CHAR(10)&amp;input!E48&amp;CHAR(10)&amp;input!E49</f>
        <v>[한식or일품]
갈치양념무조림
(갈치:남아공산)
보리밥
버섯된장찌개
도토리묵야채무침
검은깨명엽채볶음
포기김치
994kcal</v>
      </c>
      <c r="F12" s="8" t="str">
        <f>$B12&amp;CHAR(10)&amp;input!F43&amp;CHAR(10)&amp;input!F44&amp;CHAR(10)&amp;input!F45&amp;CHAR(10)&amp;input!F46&amp;CHAR(10)&amp;input!F47&amp;CHAR(10)&amp;input!F48&amp;CHAR(10)&amp;input!F49</f>
        <v>[한식or일품]
돈갈비김치찌개
(돼지:미국산,국내산)
쌀밥
동태전(동태:러시아산),오미산적
참나물들깨무침
연근조림
열무김치
1002kcal</v>
      </c>
      <c r="G12" s="8" t="str">
        <f>$B12&amp;CHAR(10)&amp;input!G43&amp;CHAR(10)&amp;input!G44&amp;CHAR(10)&amp;input!G45&amp;CHAR(10)&amp;input!G46&amp;CHAR(10)&amp;input!G47&amp;CHAR(10)&amp;input!G48&amp;CHAR(10)&amp;input!G49</f>
        <v>[한식or일품]
사천짜장소스곁들인 계란야채볶음밥
짬뽕국(돼지:국내산)
춘권탕수
오이맛살겨자무침
단무지,양파*춘장
포기김치
1008kcal</v>
      </c>
    </row>
    <row r="13" ht="90" spans="1:7">
      <c r="A13" t="s">
        <v>200</v>
      </c>
      <c r="B13" t="s">
        <v>199</v>
      </c>
      <c r="C13" s="8" t="str">
        <f>$B13&amp;CHAR(10)&amp;input!C50&amp;CHAR(10)&amp;input!C51&amp;CHAR(10)&amp;input!C52&amp;CHAR(10)&amp;input!C53&amp;CHAR(10)&amp;input!C54</f>
        <v>[건강도시락]
그린샐러드*흑임자두부
통감자구이/메추리알
야채스틱/바나나/방울토마토
두유/쇠고기장조림주먹밥(소:호주산)
516kcal</v>
      </c>
      <c r="D13" s="8" t="str">
        <f>$B13&amp;CHAR(10)&amp;input!D50&amp;CHAR(10)&amp;input!D51&amp;CHAR(10)&amp;input!D52&amp;CHAR(10)&amp;input!D53&amp;CHAR(10)&amp;input!D54</f>
        <v>[건강도시락]
그린샐러드*토마토카프레제
고구마찜/삶은계란
야채스틱/바나나/자몽
두유/현미후리가케주먹밥
517kcal</v>
      </c>
      <c r="E13" s="8" t="str">
        <f>$B13&amp;CHAR(10)&amp;input!E50&amp;CHAR(10)&amp;input!E51&amp;CHAR(10)&amp;input!E52&amp;CHAR(10)&amp;input!E53&amp;CHAR(10)&amp;input!E54</f>
        <v>[건강도시락]
그린샐러드*닭가슴살(닭:국내산)
통감자구이/메추리알
야채스틱/바나나/오렌지
두유/모닝빵
521kcal</v>
      </c>
      <c r="F13" s="8" t="str">
        <f>$B13&amp;CHAR(10)&amp;input!F50&amp;CHAR(10)&amp;input!F51&amp;CHAR(10)&amp;input!F52&amp;CHAR(10)&amp;input!F53&amp;CHAR(10)&amp;input!F54</f>
        <v>[건강도시락]
그린샐러드*올리브계란
단호박구이/브로컬리
야채스틱/바나나/토마토/두유
떡갈비주먹밥(돼지:국내산,닭:국내산)
514kcal</v>
      </c>
      <c r="G13" s="8" t="str">
        <f>$B13&amp;CHAR(10)&amp;input!G50&amp;CHAR(10)&amp;input!G51&amp;CHAR(10)&amp;input!G52&amp;CHAR(10)&amp;input!G53&amp;CHAR(10)&amp;input!G54</f>
        <v>[건강도시락]
그린샐러드*참치키드빈
고구마찜/삶은계란
야채스틱/바나나/오렌지
두유/부시맥브레드
520kcal</v>
      </c>
    </row>
    <row r="14" ht="30" spans="1:7">
      <c r="A14" t="s">
        <v>200</v>
      </c>
      <c r="B14" t="s">
        <v>196</v>
      </c>
      <c r="C14" s="8" t="str">
        <f>$B14&amp;CHAR(10)&amp;input!C55</f>
        <v>[플러스메뉴]
그린샐러드*견과류*오리엔탈D</v>
      </c>
      <c r="D14" s="8" t="str">
        <f>$B14&amp;CHAR(10)&amp;input!D55</f>
        <v>[플러스메뉴]
그린샐러드*씨리얼*오리엔탈D</v>
      </c>
      <c r="E14" s="8" t="str">
        <f>$B14&amp;CHAR(10)&amp;input!E55</f>
        <v>[플러스메뉴]
그린샐러드*견과류*오리엔탈D</v>
      </c>
      <c r="F14" s="8" t="str">
        <f>$B14&amp;CHAR(10)&amp;input!F55</f>
        <v>[플러스메뉴]
그린샐러드*씨리얼*오리엔탈D</v>
      </c>
      <c r="G14" s="8" t="str">
        <f>$B14&amp;CHAR(10)&amp;input!G55</f>
        <v>[플러스메뉴]
그린샐러드*견과류*오리엔탈D</v>
      </c>
    </row>
  </sheetData>
  <pageMargins left="0.697916666666667" right="0.697916666666667" top="0.75" bottom="0.75" header="0.299305555555556" footer="0.2993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6"/>
  <sheetViews>
    <sheetView tabSelected="1" topLeftCell="K1" workbookViewId="0">
      <selection activeCell="Y15" sqref="Y15"/>
    </sheetView>
  </sheetViews>
  <sheetFormatPr defaultColWidth="8.875" defaultRowHeight="16.5" customHeight="1"/>
  <cols>
    <col min="2" max="2" width="11.125" customWidth="1"/>
    <col min="3" max="3" width="9.625" customWidth="1"/>
    <col min="4" max="4" width="11.125" customWidth="1"/>
    <col min="5" max="5" width="7.625" customWidth="1"/>
    <col min="6" max="6" width="9.625" customWidth="1"/>
    <col min="7" max="7" width="19.375" customWidth="1"/>
    <col min="8" max="9" width="14.375" customWidth="1"/>
    <col min="10" max="13" width="11.625" customWidth="1"/>
    <col min="14" max="14" width="5.125" customWidth="1"/>
    <col min="15" max="16" width="9.625" customWidth="1"/>
    <col min="17" max="17" width="24.625" style="1" customWidth="1"/>
    <col min="18" max="18" width="6.5" customWidth="1"/>
    <col min="19" max="19" width="14.375" customWidth="1"/>
    <col min="20" max="20" width="9.625" customWidth="1"/>
    <col min="21" max="21" width="11.625" customWidth="1"/>
    <col min="22" max="22" width="5.125" customWidth="1"/>
  </cols>
  <sheetData>
    <row r="1" customHeight="1" spans="1:22">
      <c r="A1" s="2" t="s">
        <v>202</v>
      </c>
      <c r="B1" s="3" t="s">
        <v>203</v>
      </c>
      <c r="C1" s="2" t="s">
        <v>204</v>
      </c>
      <c r="D1" s="2" t="s">
        <v>205</v>
      </c>
      <c r="E1" s="2" t="s">
        <v>206</v>
      </c>
      <c r="F1" s="2" t="s">
        <v>207</v>
      </c>
      <c r="G1" s="2" t="s">
        <v>208</v>
      </c>
      <c r="H1" s="2" t="s">
        <v>209</v>
      </c>
      <c r="I1" s="2" t="s">
        <v>210</v>
      </c>
      <c r="J1" s="2" t="s">
        <v>211</v>
      </c>
      <c r="K1" s="2" t="s">
        <v>212</v>
      </c>
      <c r="L1" s="2" t="s">
        <v>213</v>
      </c>
      <c r="M1" s="2" t="s">
        <v>214</v>
      </c>
      <c r="N1" s="2" t="s">
        <v>215</v>
      </c>
      <c r="O1" s="2" t="s">
        <v>216</v>
      </c>
      <c r="P1" s="2" t="s">
        <v>217</v>
      </c>
      <c r="Q1" s="7" t="s">
        <v>218</v>
      </c>
      <c r="R1" s="2" t="s">
        <v>219</v>
      </c>
      <c r="S1" s="2" t="s">
        <v>220</v>
      </c>
      <c r="T1" s="2" t="s">
        <v>221</v>
      </c>
      <c r="U1" s="2" t="s">
        <v>222</v>
      </c>
      <c r="V1" s="2" t="s">
        <v>223</v>
      </c>
    </row>
    <row r="2" customHeight="1" spans="1:22">
      <c r="A2" s="2" t="s">
        <v>224</v>
      </c>
      <c r="B2" s="3">
        <f>converter_phase1!C2</f>
        <v>41925</v>
      </c>
      <c r="C2" s="4">
        <f>IF(A2="점심메뉴",TIME(11,30,0),IF(A2="저녁메뉴",TIME(17,30,0),TIME(7,30,0)))</f>
        <v>0.3125</v>
      </c>
      <c r="D2" s="3">
        <f>B2</f>
        <v>41925</v>
      </c>
      <c r="E2" s="4">
        <f>C2+TIME(1,30,0)</f>
        <v>0.375</v>
      </c>
      <c r="F2" s="2" t="b">
        <v>0</v>
      </c>
      <c r="G2" s="2" t="b">
        <v>0</v>
      </c>
      <c r="H2" s="3">
        <f>B2</f>
        <v>41925</v>
      </c>
      <c r="I2" s="5">
        <f>C2-TIME(0,15,0)</f>
        <v>0.302083333333333</v>
      </c>
      <c r="J2" s="6" t="s">
        <v>225</v>
      </c>
      <c r="K2" s="2"/>
      <c r="L2" s="2"/>
      <c r="M2" s="2"/>
      <c r="N2" s="2"/>
      <c r="O2" s="2"/>
      <c r="P2" s="2"/>
      <c r="Q2" s="7" t="str">
        <f>converter_phase1!C3&amp;CHAR(10)&amp;CHAR(10)&amp;converter_phase1!C4&amp;CHAR(10)&amp;CHAR(10)&amp;converter_phase1!C5&amp;CHAR(10)&amp;CHAR(10)&amp;converter_phase1!C6</f>
        <v>[한식]
북어채콩나물해장국
삼곡밥
메추리알어묵조림(갈치:수입산)
포기김치
862kcal
[즉석]
즉석해장라면/삼곡밥/김치
[일품]
곡물식빵*모닝빵/딸기잼*버터
그린샐러드*사우전D
우유
스크램블에그
해쉬브라운
[플러스메뉴]
누룽지/김구이</v>
      </c>
      <c r="R2" s="2" t="b">
        <v>0</v>
      </c>
      <c r="S2" s="2">
        <v>2</v>
      </c>
      <c r="T2" s="2" t="s">
        <v>226</v>
      </c>
      <c r="U2" s="2" t="s">
        <v>227</v>
      </c>
      <c r="V2" s="2"/>
    </row>
    <row r="3" customHeight="1" spans="1:22">
      <c r="A3" s="2" t="s">
        <v>228</v>
      </c>
      <c r="B3" s="3">
        <f>B2</f>
        <v>41925</v>
      </c>
      <c r="C3" s="4">
        <f t="shared" ref="C3:C4" si="0">IF(A3="점심메뉴",TIME(11,30,0),IF(A3="저녁메뉴",TIME(17,30,0),TIME(7,30,0)))</f>
        <v>0.479166666666667</v>
      </c>
      <c r="D3" s="3">
        <f>B3</f>
        <v>41925</v>
      </c>
      <c r="E3" s="4">
        <f t="shared" ref="E3:E4" si="1">C3+TIME(1,30,0)</f>
        <v>0.541666666666667</v>
      </c>
      <c r="F3" s="2" t="b">
        <v>0</v>
      </c>
      <c r="G3" s="2" t="b">
        <v>0</v>
      </c>
      <c r="H3" s="3">
        <f t="shared" ref="H3:H4" si="2">B3</f>
        <v>41925</v>
      </c>
      <c r="I3" s="5">
        <f t="shared" ref="I3:I4" si="3">C3-TIME(0,15,0)</f>
        <v>0.46875</v>
      </c>
      <c r="J3" s="6" t="s">
        <v>225</v>
      </c>
      <c r="K3" s="2"/>
      <c r="L3" s="2"/>
      <c r="M3" s="2"/>
      <c r="N3" s="2"/>
      <c r="O3" s="2"/>
      <c r="P3" s="2"/>
      <c r="Q3" s="7" t="str">
        <f>converter_phase1!C7&amp;CHAR(10)&amp;CHAR(10)&amp;converter_phase1!C8&amp;CHAR(10)&amp;CHAR(10)&amp;converter_phase1!C9&amp;CHAR(10)&amp;CHAR(10)&amp;converter_phase1!C10&amp;CHAR(10)&amp;CHAR(10)&amp;converter_phase1!C11</f>
        <v>[한식]
뚝배기불고기*꼬맹이만두사리
(소:호주산)
쌀밥
수제비아욱된장국
감자채파프리카볶음
오이양파무침
포기김치/석박지
983kcal
[일품]
로제파스타
스프라이트/야채볶음밥
고르곤졸라피자*꿀
수제야채피클
포기김치/석박지
1016kcal
[건강도시락]
그린샐러드*닭가슴살(닭:국내산)
고구마찜/삶은계란
야채스틱/바나나/토마토
두유/참깨롤빵
524kcal
[플러스메뉴]
현미밥/볶음고추장(소:호주산)
그린샐러드
견과류
망고D/오리엔탈D</v>
      </c>
      <c r="R3" s="2" t="b">
        <v>0</v>
      </c>
      <c r="S3" s="2">
        <v>2</v>
      </c>
      <c r="T3" s="2" t="s">
        <v>226</v>
      </c>
      <c r="U3" s="2" t="s">
        <v>227</v>
      </c>
      <c r="V3" s="2"/>
    </row>
    <row r="4" customHeight="1" spans="1:22">
      <c r="A4" s="2" t="s">
        <v>229</v>
      </c>
      <c r="B4" s="3">
        <f>B2</f>
        <v>41925</v>
      </c>
      <c r="C4" s="4">
        <f>IF(A4="점심메뉴",TIME(11,30,0),IF(A4="저녁메뉴",TIME(17,30,0),TIME(7,30,0)))</f>
        <v>0.729166666666667</v>
      </c>
      <c r="D4" s="3">
        <f>B4</f>
        <v>41925</v>
      </c>
      <c r="E4" s="4">
        <f>C4+TIME(1,30,0)</f>
        <v>0.791666666666667</v>
      </c>
      <c r="F4" s="2" t="b">
        <v>0</v>
      </c>
      <c r="G4" s="2" t="b">
        <v>0</v>
      </c>
      <c r="H4" s="3">
        <f>B4</f>
        <v>41925</v>
      </c>
      <c r="I4" s="5">
        <f>C4-TIME(0,15,0)</f>
        <v>0.71875</v>
      </c>
      <c r="J4" s="6" t="s">
        <v>225</v>
      </c>
      <c r="K4" s="2"/>
      <c r="L4" s="2"/>
      <c r="M4" s="2"/>
      <c r="N4" s="2"/>
      <c r="O4" s="2"/>
      <c r="P4" s="2"/>
      <c r="Q4" s="7" t="str">
        <f>converter_phase1!C12&amp;CHAR(10)&amp;CHAR(10)&amp;converter_phase1!C13&amp;CHAR(10)&amp;CHAR(10)&amp;converter_phase1!C14</f>
        <v>[한식or일품]
냄비닭칼국수*부추무침
(닭:국내산)
김가루주먹밥/쌀밥
떡고기산적구이(돼지:국내산,닭:국내산)
매콤가지볶음
흑임자고구마떡맛탕
배추겉절이김치
987kcal
[건강도시락]
그린샐러드*흑임자두부
통감자구이/메추리알
야채스틱/바나나/방울토마토
두유/쇠고기장조림주먹밥(소:호주산)
516kcal
[플러스메뉴]
그린샐러드*견과류*오리엔탈D</v>
      </c>
      <c r="R4" s="2" t="b">
        <v>0</v>
      </c>
      <c r="S4" s="2">
        <v>2</v>
      </c>
      <c r="T4" s="2" t="s">
        <v>226</v>
      </c>
      <c r="U4" s="2" t="s">
        <v>227</v>
      </c>
      <c r="V4" s="2"/>
    </row>
    <row r="5" customHeight="1" spans="1:22">
      <c r="A5" s="2" t="s">
        <v>224</v>
      </c>
      <c r="B5" s="3">
        <f>B2+1</f>
        <v>41926</v>
      </c>
      <c r="C5" s="4">
        <f t="shared" ref="C5:C7" si="4">IF(A5="점심메뉴",TIME(11,30,0),IF(A5="저녁메뉴",TIME(17,30,0),TIME(7,30,0)))</f>
        <v>0.3125</v>
      </c>
      <c r="D5" s="3">
        <f t="shared" ref="D5:D7" si="5">B5</f>
        <v>41926</v>
      </c>
      <c r="E5" s="4">
        <f t="shared" ref="E5:E7" si="6">C5+TIME(1,30,0)</f>
        <v>0.375</v>
      </c>
      <c r="F5" s="2" t="b">
        <v>0</v>
      </c>
      <c r="G5" s="2" t="b">
        <v>0</v>
      </c>
      <c r="H5" s="3">
        <f t="shared" ref="H5:H7" si="7">B5</f>
        <v>41926</v>
      </c>
      <c r="I5" s="5">
        <f t="shared" ref="I5:I7" si="8">C5-TIME(0,15,0)</f>
        <v>0.302083333333333</v>
      </c>
      <c r="J5" s="6" t="s">
        <v>225</v>
      </c>
      <c r="K5" s="2"/>
      <c r="L5" s="2"/>
      <c r="M5" s="2"/>
      <c r="N5" s="2"/>
      <c r="O5" s="2"/>
      <c r="P5" s="2"/>
      <c r="Q5" s="7" t="str">
        <f>converter_phase1!D3&amp;CHAR(10)&amp;CHAR(10)&amp;converter_phase1!D4&amp;CHAR(10)&amp;CHAR(10)&amp;converter_phase1!D5&amp;CHAR(10)&amp;CHAR(10)&amp;converter_phase1!D6</f>
        <v>[한식]
콩비지김치찌개(돼지:국내산)
삼곡밥
열무된장나물
포기김치
844kcal
[즉석]
즉석해장라면/삼곡밥/김치
[일품]
토스트식빵*미니와플/딸기잼*버터
그린샐러드*사우전D
우유
계란후라이
초코첵스
[플러스메뉴]
누룽지/계란후라이</v>
      </c>
      <c r="R5" s="2" t="b">
        <v>0</v>
      </c>
      <c r="S5" s="2">
        <v>2</v>
      </c>
      <c r="T5" s="2" t="s">
        <v>226</v>
      </c>
      <c r="U5" s="2" t="s">
        <v>227</v>
      </c>
      <c r="V5" s="2"/>
    </row>
    <row r="6" customHeight="1" spans="1:22">
      <c r="A6" s="2" t="s">
        <v>228</v>
      </c>
      <c r="B6" s="3">
        <f t="shared" ref="B6:B16" si="9">B3+1</f>
        <v>41926</v>
      </c>
      <c r="C6" s="4">
        <f>IF(A6="점심메뉴",TIME(11,30,0),IF(A6="저녁메뉴",TIME(17,30,0),TIME(7,30,0)))</f>
        <v>0.479166666666667</v>
      </c>
      <c r="D6" s="3">
        <f>B6</f>
        <v>41926</v>
      </c>
      <c r="E6" s="4">
        <f>C6+TIME(1,30,0)</f>
        <v>0.541666666666667</v>
      </c>
      <c r="F6" s="2" t="b">
        <v>0</v>
      </c>
      <c r="G6" s="2" t="b">
        <v>0</v>
      </c>
      <c r="H6" s="3">
        <f>B6</f>
        <v>41926</v>
      </c>
      <c r="I6" s="5">
        <f>C6-TIME(0,15,0)</f>
        <v>0.46875</v>
      </c>
      <c r="J6" s="6" t="s">
        <v>225</v>
      </c>
      <c r="K6" s="2"/>
      <c r="L6" s="2"/>
      <c r="M6" s="2"/>
      <c r="N6" s="2"/>
      <c r="O6" s="2"/>
      <c r="P6" s="2"/>
      <c r="Q6" s="7" t="str">
        <f>converter_phase1!D7&amp;CHAR(10)&amp;CHAR(10)&amp;converter_phase1!D8&amp;CHAR(10)&amp;CHAR(10)&amp;converter_phase1!D9&amp;CHAR(10)&amp;CHAR(10)&amp;converter_phase1!D10&amp;CHAR(10)&amp;CHAR(10)&amp;converter_phase1!D11</f>
        <v>[한식]
철판치즈닭갈비*고구마사리
(닭:브라질산)
흑향미밥
맑은콩나물국
청양풍햄잡채
치커리유자청무침
포기김치/석박지
1001kcal
[일품]
포크볼오므라이스*더블S
(돼지:국내산)
유부된장국
알감자버터구이
콘샐러드
포기김치/석박지
1008kcal
[건강도시락]
그린샐러드*새우브로컬리꽃맛살
단호박구이/메추리알
야채스틱/바나나/오렌지
두유/부시맥브레드
511kcal
[플러스메뉴]
현미밥/볶음고추장(소:호주산)
그린샐러드
씨리얼
파인애플D/오리엔탈D</v>
      </c>
      <c r="R6" s="2" t="b">
        <v>0</v>
      </c>
      <c r="S6" s="2">
        <v>2</v>
      </c>
      <c r="T6" s="2" t="s">
        <v>226</v>
      </c>
      <c r="U6" s="2" t="s">
        <v>227</v>
      </c>
      <c r="V6" s="2"/>
    </row>
    <row r="7" customHeight="1" spans="1:22">
      <c r="A7" s="2" t="s">
        <v>229</v>
      </c>
      <c r="B7" s="3">
        <f>B4+1</f>
        <v>41926</v>
      </c>
      <c r="C7" s="4">
        <f>IF(A7="점심메뉴",TIME(11,30,0),IF(A7="저녁메뉴",TIME(17,30,0),TIME(7,30,0)))</f>
        <v>0.729166666666667</v>
      </c>
      <c r="D7" s="3">
        <f>B7</f>
        <v>41926</v>
      </c>
      <c r="E7" s="4">
        <f>C7+TIME(1,30,0)</f>
        <v>0.791666666666667</v>
      </c>
      <c r="F7" s="2" t="b">
        <v>0</v>
      </c>
      <c r="G7" s="2" t="b">
        <v>0</v>
      </c>
      <c r="H7" s="3">
        <f>B7</f>
        <v>41926</v>
      </c>
      <c r="I7" s="5">
        <f>C7-TIME(0,15,0)</f>
        <v>0.71875</v>
      </c>
      <c r="J7" s="6" t="s">
        <v>225</v>
      </c>
      <c r="K7" s="2"/>
      <c r="L7" s="2"/>
      <c r="M7" s="2"/>
      <c r="N7" s="2"/>
      <c r="O7" s="2"/>
      <c r="P7" s="2"/>
      <c r="Q7" s="7" t="str">
        <f>converter_phase1!D12&amp;CHAR(10)&amp;CHAR(10)&amp;converter_phase1!D13&amp;CHAR(10)&amp;CHAR(10)&amp;converter_phase1!D14</f>
        <v>[한식or일품]
매콤오징어볶음*소면사리
잡곡밥
사골미역국(소:호주산)
야채계란말이
쑥갓생두부무침
포기김치
990kcal
[건강도시락]
그린샐러드*토마토카프레제
고구마찜/삶은계란
야채스틱/바나나/자몽
두유/현미후리가케주먹밥
517kcal
[플러스메뉴]
그린샐러드*씨리얼*오리엔탈D</v>
      </c>
      <c r="R7" s="2" t="b">
        <v>0</v>
      </c>
      <c r="S7" s="2">
        <v>2</v>
      </c>
      <c r="T7" s="2" t="s">
        <v>226</v>
      </c>
      <c r="U7" s="2" t="s">
        <v>227</v>
      </c>
      <c r="V7" s="2"/>
    </row>
    <row r="8" customHeight="1" spans="1:22">
      <c r="A8" s="2" t="s">
        <v>224</v>
      </c>
      <c r="B8" s="3">
        <f>B5+1</f>
        <v>41927</v>
      </c>
      <c r="C8" s="4">
        <f t="shared" ref="C8:C16" si="10">IF(A8="점심메뉴",TIME(11,30,0),IF(A8="저녁메뉴",TIME(17,30,0),TIME(7,30,0)))</f>
        <v>0.3125</v>
      </c>
      <c r="D8" s="3">
        <f t="shared" ref="D8:D16" si="11">B8</f>
        <v>41927</v>
      </c>
      <c r="E8" s="4">
        <f t="shared" ref="E8:E16" si="12">C8+TIME(1,30,0)</f>
        <v>0.375</v>
      </c>
      <c r="F8" s="2" t="b">
        <v>0</v>
      </c>
      <c r="G8" s="2" t="b">
        <v>0</v>
      </c>
      <c r="H8" s="3">
        <f t="shared" ref="H8:H16" si="13">B8</f>
        <v>41927</v>
      </c>
      <c r="I8" s="5">
        <f t="shared" ref="I8:I16" si="14">C8-TIME(0,15,0)</f>
        <v>0.302083333333333</v>
      </c>
      <c r="J8" s="6" t="s">
        <v>225</v>
      </c>
      <c r="K8" s="2"/>
      <c r="L8" s="2"/>
      <c r="M8" s="2"/>
      <c r="N8" s="2"/>
      <c r="O8" s="2"/>
      <c r="P8" s="2"/>
      <c r="Q8" s="7" t="str">
        <f>converter_phase1!E3&amp;CHAR(10)&amp;CHAR(10)&amp;converter_phase1!E4&amp;CHAR(10)&amp;CHAR(10)&amp;converter_phase1!E5&amp;CHAR(10)&amp;CHAR(10)&amp;converter_phase1!E6</f>
        <v>[한식]
들깨감자국
삼곡밥
양념깻잎무침
포기김치
875kcal
[즉석]
즉석해장라면/삼곡밥/김치
[일품]
토스트식빵*곡물식빵/딸기잼*버터
그린샐러드*사우전D
우유
스크램블에그
고구마샐러드
[플러스메뉴]
누룽지/김구이</v>
      </c>
      <c r="R8" s="2" t="b">
        <v>0</v>
      </c>
      <c r="S8" s="2">
        <v>2</v>
      </c>
      <c r="T8" s="2" t="s">
        <v>226</v>
      </c>
      <c r="U8" s="2" t="s">
        <v>227</v>
      </c>
      <c r="V8" s="2"/>
    </row>
    <row r="9" customHeight="1" spans="1:22">
      <c r="A9" s="2" t="s">
        <v>228</v>
      </c>
      <c r="B9" s="3">
        <f>B6+1</f>
        <v>41927</v>
      </c>
      <c r="C9" s="4">
        <f>IF(A9="점심메뉴",TIME(11,30,0),IF(A9="저녁메뉴",TIME(17,30,0),TIME(7,30,0)))</f>
        <v>0.479166666666667</v>
      </c>
      <c r="D9" s="3">
        <f>B9</f>
        <v>41927</v>
      </c>
      <c r="E9" s="4">
        <f>C9+TIME(1,30,0)</f>
        <v>0.541666666666667</v>
      </c>
      <c r="F9" s="2" t="b">
        <v>0</v>
      </c>
      <c r="G9" s="2" t="b">
        <v>0</v>
      </c>
      <c r="H9" s="3">
        <f>B9</f>
        <v>41927</v>
      </c>
      <c r="I9" s="5">
        <f>C9-TIME(0,15,0)</f>
        <v>0.46875</v>
      </c>
      <c r="J9" s="6" t="s">
        <v>225</v>
      </c>
      <c r="K9" s="2"/>
      <c r="L9" s="2"/>
      <c r="M9" s="2"/>
      <c r="N9" s="2"/>
      <c r="O9" s="2"/>
      <c r="P9" s="2"/>
      <c r="Q9" s="7" t="str">
        <f>converter_phase1!E7&amp;CHAR(10)&amp;CHAR(10)&amp;converter_phase1!E8&amp;CHAR(10)&amp;CHAR(10)&amp;converter_phase1!E9&amp;CHAR(10)&amp;CHAR(10)&amp;converter_phase1!E10&amp;CHAR(10)&amp;CHAR(10)&amp;converter_phase1!E11</f>
        <v>[한식]
육개장
(소:호주산,국내산(육우))
기장밥
표고버섯탕수
감자풋고추조림
깐마늘마늘쫑무침
포기김치/석박지
992kcal
[일품]
스팸김치볶음덮밥
무채어묵국(갈치:수입산)
카레고로케*케찹
오복채무침
포기김치/석박지
1013kcal
[네이쳐데이]
취나물영양밥*토마토들깨양념장
맑은순두부국
표고버섯탕수
연근오미자절임/파래김구이
포기김치/석박지
729kcal
[건강도시락]
그린샐러드*크랜베리큐브참치
통감자구이/삶은계란
야채스틱/바나나/토마토
두유/흑미멸치주먹밥
519kcal
[플러스메뉴]
현미밥/볶음고추장(소:호주산)
그린샐러드
스위트콘,빈스
아몬드D/오리엔탈D</v>
      </c>
      <c r="R9" s="2" t="b">
        <v>0</v>
      </c>
      <c r="S9" s="2">
        <v>2</v>
      </c>
      <c r="T9" s="2" t="s">
        <v>226</v>
      </c>
      <c r="U9" s="2" t="s">
        <v>227</v>
      </c>
      <c r="V9" s="2"/>
    </row>
    <row r="10" customHeight="1" spans="1:22">
      <c r="A10" s="2" t="s">
        <v>229</v>
      </c>
      <c r="B10" s="3">
        <f>B7+1</f>
        <v>41927</v>
      </c>
      <c r="C10" s="4">
        <f>IF(A10="점심메뉴",TIME(11,30,0),IF(A10="저녁메뉴",TIME(17,30,0),TIME(7,30,0)))</f>
        <v>0.729166666666667</v>
      </c>
      <c r="D10" s="3">
        <f>B10</f>
        <v>41927</v>
      </c>
      <c r="E10" s="4">
        <f>C10+TIME(1,30,0)</f>
        <v>0.791666666666667</v>
      </c>
      <c r="F10" s="2" t="b">
        <v>0</v>
      </c>
      <c r="G10" s="2" t="b">
        <v>0</v>
      </c>
      <c r="H10" s="3">
        <f>B10</f>
        <v>41927</v>
      </c>
      <c r="I10" s="5">
        <f>C10-TIME(0,15,0)</f>
        <v>0.71875</v>
      </c>
      <c r="J10" s="6" t="s">
        <v>225</v>
      </c>
      <c r="K10" s="2"/>
      <c r="L10" s="2"/>
      <c r="M10" s="2"/>
      <c r="N10" s="2"/>
      <c r="O10" s="2"/>
      <c r="P10" s="2"/>
      <c r="Q10" s="7" t="str">
        <f>converter_phase1!E12&amp;CHAR(10)&amp;CHAR(10)&amp;converter_phase1!E13&amp;CHAR(10)&amp;CHAR(10)&amp;converter_phase1!E14</f>
        <v>[한식or일품]
갈치양념무조림
(갈치:남아공산)
보리밥
버섯된장찌개
도토리묵야채무침
검은깨명엽채볶음
포기김치
994kcal
[건강도시락]
그린샐러드*닭가슴살(닭:국내산)
통감자구이/메추리알
야채스틱/바나나/오렌지
두유/모닝빵
521kcal
[플러스메뉴]
그린샐러드*견과류*오리엔탈D</v>
      </c>
      <c r="R10" s="2" t="b">
        <v>0</v>
      </c>
      <c r="S10" s="2">
        <v>2</v>
      </c>
      <c r="T10" s="2" t="s">
        <v>226</v>
      </c>
      <c r="U10" s="2" t="s">
        <v>227</v>
      </c>
      <c r="V10" s="2"/>
    </row>
    <row r="11" customHeight="1" spans="1:22">
      <c r="A11" s="2" t="s">
        <v>224</v>
      </c>
      <c r="B11" s="3">
        <f>B8+1</f>
        <v>41928</v>
      </c>
      <c r="C11" s="4">
        <f>IF(A11="점심메뉴",TIME(11,30,0),IF(A11="저녁메뉴",TIME(17,30,0),TIME(7,30,0)))</f>
        <v>0.3125</v>
      </c>
      <c r="D11" s="3">
        <f>B11</f>
        <v>41928</v>
      </c>
      <c r="E11" s="4">
        <f>C11+TIME(1,30,0)</f>
        <v>0.375</v>
      </c>
      <c r="F11" s="2" t="b">
        <v>0</v>
      </c>
      <c r="G11" s="2" t="b">
        <v>0</v>
      </c>
      <c r="H11" s="3">
        <f>B11</f>
        <v>41928</v>
      </c>
      <c r="I11" s="5">
        <f>C11-TIME(0,15,0)</f>
        <v>0.302083333333333</v>
      </c>
      <c r="J11" s="6" t="s">
        <v>225</v>
      </c>
      <c r="K11" s="2"/>
      <c r="L11" s="2"/>
      <c r="M11" s="2"/>
      <c r="N11" s="2"/>
      <c r="O11" s="2"/>
      <c r="P11" s="2"/>
      <c r="Q11" s="7" t="str">
        <f>converter_phase1!F3&amp;CHAR(10)&amp;CHAR(10)&amp;converter_phase1!F4&amp;CHAR(10)&amp;CHAR(10)&amp;converter_phase1!F5&amp;CHAR(10)&amp;CHAR(10)&amp;converter_phase1!F6</f>
        <v>[한식]
사골우거지국(소:호주산,뉴질랜드산)
삼곡밥
쥐어채무침(갈치:국내산)
포기김치
881kcal
[즉석]
즉석해장라면/삼곡밥/김치
[일품]
토스트식빵*부시맥브레드/딸기잼*버터
그린샐러드*사우전D
우유
계란후라이
햄구이
[플러스메뉴]
누룽지/계란후라이</v>
      </c>
      <c r="R11" s="2" t="b">
        <v>0</v>
      </c>
      <c r="S11" s="2">
        <v>2</v>
      </c>
      <c r="T11" s="2" t="s">
        <v>226</v>
      </c>
      <c r="U11" s="2" t="s">
        <v>227</v>
      </c>
      <c r="V11" s="2"/>
    </row>
    <row r="12" customHeight="1" spans="1:22">
      <c r="A12" s="2" t="s">
        <v>228</v>
      </c>
      <c r="B12" s="3">
        <f>B9+1</f>
        <v>41928</v>
      </c>
      <c r="C12" s="4">
        <f>IF(A12="점심메뉴",TIME(11,30,0),IF(A12="저녁메뉴",TIME(17,30,0),TIME(7,30,0)))</f>
        <v>0.479166666666667</v>
      </c>
      <c r="D12" s="3">
        <f>B12</f>
        <v>41928</v>
      </c>
      <c r="E12" s="4">
        <f>C12+TIME(1,30,0)</f>
        <v>0.541666666666667</v>
      </c>
      <c r="F12" s="2" t="b">
        <v>0</v>
      </c>
      <c r="G12" s="2" t="b">
        <v>0</v>
      </c>
      <c r="H12" s="3">
        <f>B12</f>
        <v>41928</v>
      </c>
      <c r="I12" s="5">
        <f>C12-TIME(0,15,0)</f>
        <v>0.46875</v>
      </c>
      <c r="J12" s="6" t="s">
        <v>225</v>
      </c>
      <c r="K12" s="2"/>
      <c r="L12" s="2"/>
      <c r="M12" s="2"/>
      <c r="N12" s="2"/>
      <c r="O12" s="2"/>
      <c r="P12" s="2"/>
      <c r="Q12" s="7" t="str">
        <f>converter_phase1!F7&amp;CHAR(10)&amp;CHAR(10)&amp;converter_phase1!F8&amp;CHAR(10)&amp;CHAR(10)&amp;converter_phase1!F9&amp;CHAR(10)&amp;CHAR(10)&amp;converter_phase1!F10&amp;CHAR(10)&amp;CHAR(10)&amp;converter_phase1!F11</f>
        <v>[한식]
매콤닭고추장감자조림*치즈떡사리
(닭:국내산)
완두콩밥
배추두부된장국
어묵야채볶음(갈치:수입산)
아삭이고추된장무침
포기김치/석박지
999kcal
[일품]
숯불챠슈우동
(돼지:독일산)
후리가케주먹밥
새우튀김*타르타르S
단무지부추무침
포기김치/석박지
1010kcal
[건강도시락]
그린샐러드*견과류곁들인구운야채
고구마찜/연두부샐러드
야채스틱/바나나/오렌지
두유/쇠고기장조림주먹밥(소:호주산)
522kcal
[플러스메뉴]
현미밥/볶음고추장(소:호주산)
그린샐러드
크루통
흑임자D/오리엔탈D</v>
      </c>
      <c r="R12" s="2" t="b">
        <v>0</v>
      </c>
      <c r="S12" s="2">
        <v>2</v>
      </c>
      <c r="T12" s="2" t="s">
        <v>226</v>
      </c>
      <c r="U12" s="2" t="s">
        <v>227</v>
      </c>
      <c r="V12" s="2"/>
    </row>
    <row r="13" customHeight="1" spans="1:22">
      <c r="A13" s="2" t="s">
        <v>229</v>
      </c>
      <c r="B13" s="3">
        <f>B10+1</f>
        <v>41928</v>
      </c>
      <c r="C13" s="4">
        <f>IF(A13="점심메뉴",TIME(11,30,0),IF(A13="저녁메뉴",TIME(17,30,0),TIME(7,30,0)))</f>
        <v>0.729166666666667</v>
      </c>
      <c r="D13" s="3">
        <f>B13</f>
        <v>41928</v>
      </c>
      <c r="E13" s="4">
        <f>C13+TIME(1,30,0)</f>
        <v>0.791666666666667</v>
      </c>
      <c r="F13" s="2" t="b">
        <v>0</v>
      </c>
      <c r="G13" s="2" t="b">
        <v>0</v>
      </c>
      <c r="H13" s="3">
        <f>B13</f>
        <v>41928</v>
      </c>
      <c r="I13" s="5">
        <f>C13-TIME(0,15,0)</f>
        <v>0.71875</v>
      </c>
      <c r="J13" s="6" t="s">
        <v>225</v>
      </c>
      <c r="K13" s="2"/>
      <c r="L13" s="2"/>
      <c r="M13" s="2"/>
      <c r="N13" s="2"/>
      <c r="O13" s="2"/>
      <c r="P13" s="2"/>
      <c r="Q13" s="7" t="str">
        <f>converter_phase1!F12&amp;CHAR(10)&amp;CHAR(10)&amp;converter_phase1!F13&amp;CHAR(10)&amp;CHAR(10)&amp;converter_phase1!F14</f>
        <v>[한식or일품]
돈갈비김치찌개
(돼지:미국산,국내산)
쌀밥
동태전(동태:러시아산),오미산적
참나물들깨무침
연근조림
열무김치
1002kcal
[건강도시락]
그린샐러드*올리브계란
단호박구이/브로컬리
야채스틱/바나나/토마토/두유
떡갈비주먹밥(돼지:국내산,닭:국내산)
514kcal
[플러스메뉴]
그린샐러드*씨리얼*오리엔탈D</v>
      </c>
      <c r="R13" s="2" t="b">
        <v>0</v>
      </c>
      <c r="S13" s="2">
        <v>2</v>
      </c>
      <c r="T13" s="2" t="s">
        <v>226</v>
      </c>
      <c r="U13" s="2" t="s">
        <v>227</v>
      </c>
      <c r="V13" s="2"/>
    </row>
    <row r="14" customHeight="1" spans="1:22">
      <c r="A14" s="2" t="s">
        <v>224</v>
      </c>
      <c r="B14" s="3">
        <f>B11+1</f>
        <v>41929</v>
      </c>
      <c r="C14" s="4">
        <f>IF(A14="점심메뉴",TIME(11,30,0),IF(A14="저녁메뉴",TIME(17,30,0),TIME(7,30,0)))</f>
        <v>0.3125</v>
      </c>
      <c r="D14" s="3">
        <f>B14</f>
        <v>41929</v>
      </c>
      <c r="E14" s="4">
        <f>C14+TIME(1,30,0)</f>
        <v>0.375</v>
      </c>
      <c r="F14" s="2" t="b">
        <v>0</v>
      </c>
      <c r="G14" s="2" t="b">
        <v>0</v>
      </c>
      <c r="H14" s="3">
        <f>B14</f>
        <v>41929</v>
      </c>
      <c r="I14" s="5">
        <f>C14-TIME(0,15,0)</f>
        <v>0.302083333333333</v>
      </c>
      <c r="J14" s="6" t="s">
        <v>225</v>
      </c>
      <c r="K14" s="2"/>
      <c r="L14" s="2"/>
      <c r="M14" s="2"/>
      <c r="N14" s="2"/>
      <c r="O14" s="2"/>
      <c r="P14" s="2"/>
      <c r="Q14" s="7" t="str">
        <f>converter_phase1!G3&amp;CHAR(10)&amp;CHAR(10)&amp;converter_phase1!G4&amp;CHAR(10)&amp;CHAR(10)&amp;converter_phase1!G5&amp;CHAR(10)&amp;CHAR(10)&amp;converter_phase1!G6</f>
        <v>[한식]
건새우시금치국
삼곡밥
해물동그랑땡전
포기김치
858kcal
[즉석]
즉석해장라면/삼곡밥/김치
[일품]
토스트식빵*핫케익/딸기잼*버터
그린샐러드*사우전D
우유
스크램블에그
아몬드후레이크
[플러스메뉴]
누룽지/김구이</v>
      </c>
      <c r="R14" s="2" t="b">
        <v>0</v>
      </c>
      <c r="S14" s="2">
        <v>2</v>
      </c>
      <c r="T14" s="2" t="s">
        <v>226</v>
      </c>
      <c r="U14" s="2" t="s">
        <v>227</v>
      </c>
      <c r="V14" s="2"/>
    </row>
    <row r="15" customHeight="1" spans="1:22">
      <c r="A15" s="2" t="s">
        <v>228</v>
      </c>
      <c r="B15" s="3">
        <f>B12+1</f>
        <v>41929</v>
      </c>
      <c r="C15" s="4">
        <f>IF(A15="점심메뉴",TIME(11,30,0),IF(A15="저녁메뉴",TIME(17,30,0),TIME(7,30,0)))</f>
        <v>0.479166666666667</v>
      </c>
      <c r="D15" s="3">
        <f>B15</f>
        <v>41929</v>
      </c>
      <c r="E15" s="4">
        <f>C15+TIME(1,30,0)</f>
        <v>0.541666666666667</v>
      </c>
      <c r="F15" s="2" t="b">
        <v>0</v>
      </c>
      <c r="G15" s="2" t="b">
        <v>0</v>
      </c>
      <c r="H15" s="3">
        <f>B15</f>
        <v>41929</v>
      </c>
      <c r="I15" s="5">
        <f>C15-TIME(0,15,0)</f>
        <v>0.46875</v>
      </c>
      <c r="J15" s="6" t="s">
        <v>225</v>
      </c>
      <c r="K15" s="2"/>
      <c r="L15" s="2"/>
      <c r="M15" s="2"/>
      <c r="N15" s="2"/>
      <c r="O15" s="2"/>
      <c r="P15" s="2"/>
      <c r="Q15" s="7" t="str">
        <f>converter_phase1!G7&amp;CHAR(10)&amp;CHAR(10)&amp;converter_phase1!G8&amp;CHAR(10)&amp;CHAR(10)&amp;converter_phase1!G9&amp;CHAR(10)&amp;CHAR(10)&amp;converter_phase1!G10&amp;CHAR(10)&amp;CHAR(10)&amp;converter_phase1!G11</f>
        <v>[한식]
숯불제육간장불고기
(돼지:국내산)
수수밥
뚝배기호박고추장찌개
비엔나야채볶음
숙주나물
포기김치/석박지
989kcal
[일품]
허브통살치킨까스*양념치킨S
(닭:국내산)
검정깨밥/크림스프
벌집감자튀김/푸질리칠리샐러드
무비트피클
포기김치/석박지
1020kcal
[건강도시락]
그린샐러드*닭가슴살(닭:국내산)
단호박구이/메추리알
야채스틱/바나나/방울토마토
두유/모닝빵
518kcal
[플러스메뉴]
현미밥/볶음고추장(소:호주산)
그린샐러드
씨리얼
키위D/오리엔탈D</v>
      </c>
      <c r="R15" s="2" t="b">
        <v>0</v>
      </c>
      <c r="S15" s="2">
        <v>2</v>
      </c>
      <c r="T15" s="2" t="s">
        <v>226</v>
      </c>
      <c r="U15" s="2" t="s">
        <v>227</v>
      </c>
      <c r="V15" s="2"/>
    </row>
    <row r="16" customHeight="1" spans="1:22">
      <c r="A16" s="2" t="s">
        <v>229</v>
      </c>
      <c r="B16" s="3">
        <f>B13+1</f>
        <v>41929</v>
      </c>
      <c r="C16" s="4">
        <f>IF(A16="점심메뉴",TIME(11,30,0),IF(A16="저녁메뉴",TIME(17,30,0),TIME(7,30,0)))</f>
        <v>0.729166666666667</v>
      </c>
      <c r="D16" s="3">
        <f>B16</f>
        <v>41929</v>
      </c>
      <c r="E16" s="4">
        <f>C16+TIME(1,30,0)</f>
        <v>0.791666666666667</v>
      </c>
      <c r="F16" s="2" t="b">
        <v>0</v>
      </c>
      <c r="G16" s="2" t="b">
        <v>0</v>
      </c>
      <c r="H16" s="3">
        <f>B16</f>
        <v>41929</v>
      </c>
      <c r="I16" s="5">
        <f>C16-TIME(0,15,0)</f>
        <v>0.71875</v>
      </c>
      <c r="J16" s="6" t="s">
        <v>225</v>
      </c>
      <c r="K16" s="2"/>
      <c r="L16" s="2"/>
      <c r="M16" s="2"/>
      <c r="N16" s="2"/>
      <c r="O16" s="2"/>
      <c r="P16" s="2"/>
      <c r="Q16" s="7" t="str">
        <f>converter_phase1!G12&amp;CHAR(10)&amp;CHAR(10)&amp;converter_phase1!G13&amp;CHAR(10)&amp;CHAR(10)&amp;converter_phase1!G14</f>
        <v>[한식or일품]
사천짜장소스곁들인 계란야채볶음밥
짬뽕국(돼지:국내산)
춘권탕수
오이맛살겨자무침
단무지,양파*춘장
포기김치
1008kcal
[건강도시락]
그린샐러드*참치키드빈
고구마찜/삶은계란
야채스틱/바나나/오렌지
두유/부시맥브레드
520kcal
[플러스메뉴]
그린샐러드*견과류*오리엔탈D</v>
      </c>
      <c r="R16" s="2" t="b">
        <v>0</v>
      </c>
      <c r="S16" s="2">
        <v>2</v>
      </c>
      <c r="T16" s="2" t="s">
        <v>226</v>
      </c>
      <c r="U16" s="2" t="s">
        <v>227</v>
      </c>
      <c r="V16" s="2"/>
    </row>
  </sheetData>
  <pageMargins left="0.697916666666667" right="0.697916666666667" top="0.75" bottom="0.75" header="0.299305555555556" footer="0.2993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input</vt:lpstr>
      <vt:lpstr>converter_phase1</vt:lpstr>
      <vt:lpstr>csv_export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ikko</dc:creator>
  <cp:lastModifiedBy>ikko</cp:lastModifiedBy>
  <dcterms:created xsi:type="dcterms:W3CDTF">2014-10-10T14:53:18Z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  18-9.1.0.4751</vt:lpwstr>
  </property>
</Properties>
</file>