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<sst xmlns="http://schemas.openxmlformats.org/spreadsheetml/2006/main" count="235">
  <si>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</si>
  <si>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</si>
  <si>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2월 23(월)</t>
  </si>
  <si>
    <t>2월 24일 (화)</t>
  </si>
  <si>
    <t>2월 25일 (수)</t>
  </si>
  <si>
    <t>2월 26일 (목)</t>
  </si>
  <si>
    <t>2월 27일 (금)</t>
  </si>
  <si>
    <t>아침
 07:30
~08:30</t>
  </si>
  <si>
    <t>한식</t>
  </si>
  <si>
    <t>김치콩나물국</t>
  </si>
  <si>
    <t>콩가루배추국</t>
  </si>
  <si>
    <t>쇠고기두부탕국(소:호주산)</t>
  </si>
  <si>
    <t>조랑이떡국</t>
  </si>
  <si>
    <t>감자양파국</t>
  </si>
  <si>
    <t>삼곡밥</t>
  </si>
  <si>
    <t>해물잡채완자전</t>
  </si>
  <si>
    <t>비엔나조랑떡케찹조림</t>
  </si>
  <si>
    <t>무말랭이양념무침</t>
  </si>
  <si>
    <t>아몬드멸치볶음</t>
  </si>
  <si>
    <t>호박맛살야채볶음</t>
  </si>
  <si>
    <t>포기김치</t>
  </si>
  <si>
    <t>784kcal</t>
  </si>
  <si>
    <t>768kcal</t>
  </si>
  <si>
    <t>774kcal</t>
  </si>
  <si>
    <t>759kcal</t>
  </si>
  <si>
    <t>762kcal</t>
  </si>
  <si>
    <t>즉석</t>
  </si>
  <si>
    <t>즉석해장라면/삼곡밥/김치</t>
  </si>
  <si>
    <t>일품</t>
  </si>
  <si>
    <t>토스트식빵*모닝빵/딸기잼*버터</t>
  </si>
  <si>
    <t>곡물식빵*미니와플/딸기잼*버터</t>
  </si>
  <si>
    <t>토스트식빵*곡물식빵/딸기잼*버터</t>
  </si>
  <si>
    <t>곡물식빵*부시맥브레드/딸기잼*버터</t>
  </si>
  <si>
    <t>토스트식빵*참깨롤빵/딸기잼*버터</t>
  </si>
  <si>
    <t>그린샐러드*요거트D</t>
  </si>
  <si>
    <t>우유</t>
  </si>
  <si>
    <t>스크램블에그</t>
  </si>
  <si>
    <t>계란후라이</t>
  </si>
  <si>
    <t>햄구이</t>
  </si>
  <si>
    <t>매쉬드포테이토</t>
  </si>
  <si>
    <t>씨리얼</t>
  </si>
  <si>
    <t>감자볼튀김</t>
  </si>
  <si>
    <t>플러스메뉴</t>
  </si>
  <si>
    <t>누룽지/김구이</t>
  </si>
  <si>
    <t>누룽지/계란후라이</t>
  </si>
  <si>
    <t>점심
11:30
~13:00</t>
  </si>
  <si>
    <t>설렁탕*소면사리
(소:호주산)</t>
  </si>
  <si>
    <t>철판치즈닭갈비*고구마사리
(닭:브라질산)</t>
  </si>
  <si>
    <t>깻잎채올린 철판오삼불고기
(돼지:칠레산)</t>
  </si>
  <si>
    <t>안동찜닭*찹쌀누룽지토핑
(닭:국내산)</t>
  </si>
  <si>
    <t>육개장
(소:호주산,국내산(육우))</t>
  </si>
  <si>
    <t>흑향미밥</t>
  </si>
  <si>
    <t>보리밥</t>
  </si>
  <si>
    <t>쌀밥</t>
  </si>
  <si>
    <t>기장밥</t>
  </si>
  <si>
    <t>차조밥</t>
  </si>
  <si>
    <t>모듬숙회</t>
  </si>
  <si>
    <t>들깨순두부탕</t>
  </si>
  <si>
    <t>얼갈이된장국</t>
  </si>
  <si>
    <t>맑은콩나물국</t>
  </si>
  <si>
    <t>새송이계란조림</t>
  </si>
  <si>
    <t>두부계란지짐*양념장</t>
  </si>
  <si>
    <t>어묵채고추장볶음(갈치:수입산)</t>
  </si>
  <si>
    <t>감자전*파전</t>
  </si>
  <si>
    <t>볼어묵소세지볶음(갈치:수입산)</t>
  </si>
  <si>
    <t>쑥갓생두부무침</t>
  </si>
  <si>
    <t>연근땅콩조림</t>
  </si>
  <si>
    <t>매실청오이지무침</t>
  </si>
  <si>
    <t>도토리묵야채무침</t>
  </si>
  <si>
    <t>치커리유자청무침</t>
  </si>
  <si>
    <t>검은깨명엽채볶음</t>
  </si>
  <si>
    <t>포기김치/석박지</t>
  </si>
  <si>
    <t>995kcal</t>
  </si>
  <si>
    <t>1005kcal</t>
  </si>
  <si>
    <t>1001kcal</t>
  </si>
  <si>
    <t>999kcal</t>
  </si>
  <si>
    <t>990kcal</t>
  </si>
  <si>
    <t>함박스테이크덮밥
(돼지:국내산)</t>
  </si>
  <si>
    <t>[즉석]직화사천짜장면</t>
  </si>
  <si>
    <t>[HOT]불닭마요덮밥
(닭:미국산)</t>
  </si>
  <si>
    <t>순살등심돈까스*양송이데미S
(돼지:국내산)</t>
  </si>
  <si>
    <t>"스쿨푸드"어부밥[언양식불고기덮밥]
(돼지:국내산)</t>
  </si>
  <si>
    <t>맑은우동국물</t>
  </si>
  <si>
    <r>
      <rPr>
        <b/>
        <sz val="16"/>
        <rFont val="맑은 고딕"/>
        <charset val="129"/>
      </rPr>
      <t>야채볶음밥</t>
    </r>
    <r>
      <rPr>
        <b/>
        <sz val="16"/>
        <rFont val="맑은 고딕"/>
        <charset val="129"/>
      </rPr>
      <t>/계란파국</t>
    </r>
  </si>
  <si>
    <t>검정깨밥/콘크림스프</t>
  </si>
  <si>
    <t>팽이버섯된장국</t>
  </si>
  <si>
    <t>콘치즈모닝빵</t>
  </si>
  <si>
    <t>춘권탕수</t>
  </si>
  <si>
    <t>갈릭버터감자튀김</t>
  </si>
  <si>
    <t>허니브레드/마카로니샐러드</t>
  </si>
  <si>
    <t>야채고로케*케찹</t>
  </si>
  <si>
    <t>오이피클*할라페뇨</t>
  </si>
  <si>
    <t>단무지&amp;양파*춘장</t>
  </si>
  <si>
    <t>오복채무침</t>
  </si>
  <si>
    <t>적채무비트피클</t>
  </si>
  <si>
    <t>단무지부추무침</t>
  </si>
  <si>
    <t>1009kcal</t>
  </si>
  <si>
    <t>1012kcal</t>
  </si>
  <si>
    <t>1021kcal</t>
  </si>
  <si>
    <t>1020kcal</t>
  </si>
  <si>
    <t>1010kcal</t>
  </si>
  <si>
    <t>헬스&amp;</t>
  </si>
  <si>
    <t>[질환예방-'위'에 좋은식단]</t>
  </si>
  <si>
    <t>[네이쳐데이]</t>
  </si>
  <si>
    <t>[저염식데이]</t>
  </si>
  <si>
    <t>찹쌀수수밥</t>
  </si>
  <si>
    <t>뿌리채소영양밥*양념장</t>
  </si>
  <si>
    <t>찹쌀녹두밥</t>
  </si>
  <si>
    <t>아욱새우된장국</t>
  </si>
  <si>
    <t>저염콩나물국</t>
  </si>
  <si>
    <t>늙은호박갈치조림(갈치:남아공산)</t>
  </si>
  <si>
    <t>표고마늘쫑찹쌀탕수</t>
  </si>
  <si>
    <t>닭고기유자된장볶음(닭:브라질산)</t>
  </si>
  <si>
    <t>양배추찜*두부쌈장/연근땅콩조림</t>
  </si>
  <si>
    <t>도토리묵야채무침/파래김구이</t>
  </si>
  <si>
    <t>버섯두유소스볶음/치커리무침</t>
  </si>
  <si>
    <t>845kcal</t>
  </si>
  <si>
    <t>868kcal</t>
  </si>
  <si>
    <t>859kcal</t>
  </si>
  <si>
    <t>건강도시락</t>
  </si>
  <si>
    <t>그린샐러드*참치키드빈</t>
  </si>
  <si>
    <t>그린샐러드*새우브로컬리꽃맛살</t>
  </si>
  <si>
    <t>그린샐러드*닭가슴살(닭:국내산)</t>
  </si>
  <si>
    <t>그린샐러드*토마토카프레제</t>
  </si>
  <si>
    <t>고구마찜/메추리알</t>
  </si>
  <si>
    <t>통감자구이/삶은계란</t>
  </si>
  <si>
    <t>단호박구이/메추리알</t>
  </si>
  <si>
    <t>고구마찜/연두부샐러드</t>
  </si>
  <si>
    <t>단호박구이/삶은계란</t>
  </si>
  <si>
    <t>야채스틱/바나나/토마토</t>
  </si>
  <si>
    <t>야채스틱/바나나/오렌지</t>
  </si>
  <si>
    <t>야채스틱/바나나/방울토마토</t>
  </si>
  <si>
    <t>두유/참깨롤빵</t>
  </si>
  <si>
    <t>두유/쇠고기장조림주먹밥(소:호주산)</t>
  </si>
  <si>
    <t>두유/부시맥브레드</t>
  </si>
  <si>
    <t>두유/현미후리가케주먹밥</t>
  </si>
  <si>
    <t>두유/흑미멸치주먹밥</t>
  </si>
  <si>
    <t>512kcal</t>
  </si>
  <si>
    <t>518kcal</t>
  </si>
  <si>
    <t>515kcal</t>
  </si>
  <si>
    <t>520kcal</t>
  </si>
  <si>
    <t>521kcal</t>
  </si>
  <si>
    <t>현미밥/볶음고추장(소:호주산)</t>
  </si>
  <si>
    <t>그린샐러드</t>
  </si>
  <si>
    <t>스위트콘,빈스</t>
  </si>
  <si>
    <t>견과류</t>
  </si>
  <si>
    <t>크루통</t>
  </si>
  <si>
    <t>키위D/오리엔탈D</t>
  </si>
  <si>
    <t>사우전D/오리엔탈D</t>
  </si>
  <si>
    <t>망고D/오리엔탈D</t>
  </si>
  <si>
    <t>흑임자D/오리엔탈D</t>
  </si>
  <si>
    <t>유자레몬D/오리엔탈D</t>
  </si>
  <si>
    <t>저녁
 17:30
~19:00</t>
  </si>
  <si>
    <t>한식
or
일품</t>
  </si>
  <si>
    <t>꽁치한마리구이*레몬와사비장</t>
  </si>
  <si>
    <t>뚝배기불고기*당면사리
(소:호주산)</t>
  </si>
  <si>
    <t>얼큰순두부김치찌개*계란탁
(돼지:스페인산)</t>
  </si>
  <si>
    <t>[HOT]사천식궁보두부덮밥</t>
  </si>
  <si>
    <t>뚝배기고등어시래기찜
(고등어:노르웨이산)</t>
  </si>
  <si>
    <t>유부다시마국</t>
  </si>
  <si>
    <t>콩비지김치찌개(돼지:스페인산)</t>
  </si>
  <si>
    <t>미역국</t>
  </si>
  <si>
    <t>떡갈비야채볶음(돼지:국내산,닭:국내산)</t>
  </si>
  <si>
    <t>오징어까스*타르타르S</t>
  </si>
  <si>
    <t>근대국</t>
  </si>
  <si>
    <t>감자풋고추조림</t>
  </si>
  <si>
    <t>옛날소시지전*케찹</t>
  </si>
  <si>
    <t>무쌈야채말이*땅콩소스</t>
  </si>
  <si>
    <t>브로컬리땅콩샐러드</t>
  </si>
  <si>
    <t>청양풍한식잡채</t>
  </si>
  <si>
    <t>봄동달래유자무침</t>
  </si>
  <si>
    <t>콩나물무침</t>
  </si>
  <si>
    <t>통깨건파래볶음</t>
  </si>
  <si>
    <t>검은콩조림</t>
  </si>
  <si>
    <t>알타리김치</t>
  </si>
  <si>
    <t>994kcal</t>
  </si>
  <si>
    <t>997kcal</t>
  </si>
  <si>
    <t>998kcal</t>
  </si>
  <si>
    <t>1004kcal</t>
  </si>
  <si>
    <t>1000kcal</t>
  </si>
  <si>
    <t>닭가슴살*견과류고구마샐러드</t>
  </si>
  <si>
    <t>그린샐러드*올리브계란</t>
  </si>
  <si>
    <t>그린샐러드*흑임자두부</t>
  </si>
  <si>
    <t>그린샐러드*바질페스토푸질리</t>
  </si>
  <si>
    <t>통감자구이/브로컬리</t>
  </si>
  <si>
    <t>통감자구이/메추리알</t>
  </si>
  <si>
    <t>야채스틱/바나나/방울토마토/두유</t>
  </si>
  <si>
    <t>떡갈비주먹밥(돼지:국내산,닭:국내산)</t>
  </si>
  <si>
    <t>두유/모닝빵</t>
  </si>
  <si>
    <t>두유/참치마요주먹밥</t>
  </si>
  <si>
    <t>516kcal</t>
  </si>
  <si>
    <t>514kcal</t>
  </si>
  <si>
    <t>517kcal</t>
  </si>
  <si>
    <t>511kcal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</si>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</sst>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h:mm\ AM/PM"/>
    <numFmt numFmtId="177" formatCode="_ * #,##0_ ;_ * \-#,##0_ ;_ * &quot;-&quot;_ ;_ @_ "/>
    <numFmt numFmtId="178" formatCode="_-* #,##0_-;\-* #,##0_-;_-* &quot;-&quot;_-;_-@_-"/>
    <numFmt numFmtId="42" formatCode="_(&quot;$&quot;* #,##0_);_(&quot;$&quot;* \(#,##0\);_(&quot;$&quot;* &quot;-&quot;_);_(@_)"/>
    <numFmt numFmtId="179" formatCode="_ * #,##0.00_ ;_ * \-#,##0.00_ ;_ * &quot;-&quot;??_ ;_ @_ "/>
    <numFmt numFmtId="44" formatCode="_(&quot;$&quot;* #,##0.00_);_(&quot;$&quot;* \(#,##0.00\);_(&quot;$&quot;* &quot;-&quot;??_);_(@_)"/>
    <numFmt numFmtId="180" formatCode="#\ &quot;Kcal&quot;"/>
    <numFmt numFmtId="181" formatCode="0_ "/>
    <numFmt numFmtId="182" formatCode="mm&quot;월&quot;\ dd&quot;일&quot;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16"/>
      <color indexed="62"/>
      <name val="맑은 고딕"/>
      <charset val="129"/>
    </font>
    <font>
      <b/>
      <sz val="20"/>
      <color indexed="8"/>
      <name val="맑은 고딕"/>
      <charset val="129"/>
    </font>
    <font>
      <b/>
      <sz val="11"/>
      <color indexed="63"/>
      <name val="맑은 고딕"/>
      <charset val="129"/>
    </font>
    <font>
      <u/>
      <sz val="11"/>
      <color indexed="25"/>
      <name val="맑은 고딕"/>
      <charset val="129"/>
    </font>
    <font>
      <sz val="11"/>
      <color indexed="9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52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sz val="11"/>
      <color indexed="60"/>
      <name val="맑은 고딕"/>
      <charset val="129"/>
    </font>
    <font>
      <sz val="11"/>
      <color indexed="62"/>
      <name val="맑은 고딕"/>
      <charset val="129"/>
    </font>
    <font>
      <b/>
      <sz val="13"/>
      <color indexed="62"/>
      <name val="맑은 고딕"/>
      <charset val="129"/>
    </font>
    <font>
      <sz val="11"/>
      <color indexed="17"/>
      <name val="맑은 고딕"/>
      <charset val="129"/>
    </font>
    <font>
      <sz val="11"/>
      <color indexed="52"/>
      <name val="맑은 고딕"/>
      <charset val="129"/>
    </font>
    <font>
      <b/>
      <sz val="15"/>
      <color indexed="62"/>
      <name val="맑은 고딕"/>
      <charset val="129"/>
    </font>
    <font>
      <b/>
      <sz val="11"/>
      <color indexed="8"/>
      <name val="맑은 고딕"/>
      <charset val="129"/>
    </font>
    <font>
      <sz val="18"/>
      <color indexed="62"/>
      <name val="맑은 고딕"/>
      <charset val="129"/>
    </font>
    <font>
      <i/>
      <sz val="11"/>
      <color indexed="23"/>
      <name val="맑은 고딕"/>
      <charset val="129"/>
    </font>
    <font>
      <u/>
      <sz val="11"/>
      <color indexed="30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100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25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10"/>
      </left>
      <right style="medium">
        <color indexed="10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/>
      <top/>
      <bottom style="thick">
        <color indexed="9"/>
      </bottom>
      <diagonal/>
    </border>
    <border>
      <left/>
      <right style="thin">
        <color indexed="9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1">
    <xf numFmtId="0" fontId="0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6" fillId="0" borderId="97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3" borderId="9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8" fillId="13" borderId="93" applyNumberFormat="0" applyAlignment="0" applyProtection="0">
      <alignment vertical="center"/>
    </xf>
    <xf numFmtId="0" fontId="27" fillId="0" borderId="98" applyNumberFormat="0" applyFill="0" applyAlignment="0" applyProtection="0">
      <alignment vertical="center"/>
    </xf>
    <xf numFmtId="0" fontId="24" fillId="0" borderId="95" applyNumberFormat="0" applyFill="0" applyAlignment="0" applyProtection="0">
      <alignment vertical="center"/>
    </xf>
    <xf numFmtId="0" fontId="17" fillId="0" borderId="9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96" applyNumberFormat="0" applyFont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18" borderId="9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0" borderId="99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15" borderId="93" applyNumberFormat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0" fillId="0" borderId="0">
      <alignment vertical="center"/>
    </xf>
  </cellStyleXfs>
  <cellXfs count="164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6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82" fontId="9" fillId="3" borderId="4" xfId="60" applyNumberFormat="1" applyFont="1" applyFill="1" applyBorder="1" applyAlignment="1">
      <alignment horizontal="center" vertical="center"/>
    </xf>
    <xf numFmtId="182" fontId="9" fillId="3" borderId="5" xfId="60" applyNumberFormat="1" applyFont="1" applyFill="1" applyBorder="1" applyAlignment="1">
      <alignment horizontal="center" vertical="center"/>
    </xf>
    <xf numFmtId="182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81" fontId="9" fillId="0" borderId="12" xfId="49" applyNumberFormat="1" applyFont="1" applyBorder="1" applyAlignment="1">
      <alignment horizontal="center" vertical="center"/>
    </xf>
    <xf numFmtId="181" fontId="9" fillId="0" borderId="13" xfId="49" applyNumberFormat="1" applyFont="1" applyBorder="1" applyAlignment="1">
      <alignment horizontal="center" vertical="center"/>
    </xf>
    <xf numFmtId="181" fontId="9" fillId="0" borderId="14" xfId="49" applyNumberFormat="1" applyFont="1" applyBorder="1" applyAlignment="1">
      <alignment horizontal="center" vertical="center"/>
    </xf>
    <xf numFmtId="181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80" fontId="9" fillId="0" borderId="22" xfId="49" applyNumberFormat="1" applyFont="1" applyFill="1" applyBorder="1" applyAlignment="1">
      <alignment horizontal="center" vertical="center"/>
    </xf>
    <xf numFmtId="180" fontId="9" fillId="0" borderId="11" xfId="49" applyNumberFormat="1" applyFont="1" applyBorder="1" applyAlignment="1">
      <alignment horizontal="center" vertical="center"/>
    </xf>
    <xf numFmtId="180" fontId="9" fillId="0" borderId="13" xfId="49" applyNumberFormat="1" applyFont="1" applyBorder="1" applyAlignment="1">
      <alignment horizontal="center" vertical="center"/>
    </xf>
    <xf numFmtId="180" fontId="9" fillId="0" borderId="0" xfId="49" applyNumberFormat="1" applyFont="1" applyBorder="1" applyAlignment="1">
      <alignment horizontal="center" vertical="center"/>
    </xf>
    <xf numFmtId="180" fontId="9" fillId="0" borderId="23" xfId="49" applyNumberFormat="1" applyFont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9" borderId="25" xfId="6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27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1" fillId="0" borderId="29" xfId="0" applyFont="1" applyFill="1" applyBorder="1" applyAlignment="1">
      <alignment horizontal="center" vertical="center"/>
    </xf>
    <xf numFmtId="181" fontId="9" fillId="0" borderId="30" xfId="49" applyNumberFormat="1" applyFont="1" applyFill="1" applyBorder="1" applyAlignment="1">
      <alignment horizontal="center" vertical="center"/>
    </xf>
    <xf numFmtId="181" fontId="9" fillId="0" borderId="11" xfId="49" applyNumberFormat="1" applyFont="1" applyFill="1" applyBorder="1" applyAlignment="1">
      <alignment horizontal="center" vertical="center"/>
    </xf>
    <xf numFmtId="0" fontId="9" fillId="0" borderId="31" xfId="0" applyFont="1" applyFill="1" applyBorder="1" applyAlignment="1">
      <alignment horizontal="center" vertical="center"/>
    </xf>
    <xf numFmtId="181" fontId="9" fillId="0" borderId="31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 wrapText="1"/>
    </xf>
    <xf numFmtId="0" fontId="9" fillId="0" borderId="32" xfId="60" applyFont="1" applyFill="1" applyBorder="1" applyAlignment="1">
      <alignment horizontal="center" vertical="center" wrapText="1"/>
    </xf>
    <xf numFmtId="0" fontId="9" fillId="0" borderId="33" xfId="60" applyFont="1" applyFill="1" applyBorder="1" applyAlignment="1">
      <alignment horizontal="center" vertical="center" wrapText="1"/>
    </xf>
    <xf numFmtId="0" fontId="9" fillId="0" borderId="34" xfId="60" applyFont="1" applyFill="1" applyBorder="1" applyAlignment="1">
      <alignment horizontal="center" vertical="center" wrapText="1"/>
    </xf>
    <xf numFmtId="0" fontId="9" fillId="0" borderId="35" xfId="60" applyFont="1" applyFill="1" applyBorder="1" applyAlignment="1">
      <alignment horizontal="center" vertical="center"/>
    </xf>
    <xf numFmtId="0" fontId="9" fillId="0" borderId="36" xfId="6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37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38" xfId="60" applyFont="1" applyFill="1" applyBorder="1" applyAlignment="1">
      <alignment horizontal="center" vertical="center"/>
    </xf>
    <xf numFmtId="0" fontId="9" fillId="0" borderId="39" xfId="0" applyFont="1" applyFill="1" applyBorder="1" applyAlignment="1">
      <alignment horizontal="center" vertical="center"/>
    </xf>
    <xf numFmtId="0" fontId="9" fillId="0" borderId="3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11" fillId="0" borderId="40" xfId="0" applyFont="1" applyFill="1" applyBorder="1" applyAlignment="1">
      <alignment horizontal="center" vertical="center"/>
    </xf>
    <xf numFmtId="0" fontId="9" fillId="0" borderId="41" xfId="60" applyFont="1" applyFill="1" applyBorder="1" applyAlignment="1">
      <alignment horizontal="center" vertical="center"/>
    </xf>
    <xf numFmtId="0" fontId="9" fillId="0" borderId="42" xfId="60" applyFont="1" applyFill="1" applyBorder="1" applyAlignment="1">
      <alignment horizontal="center" vertical="center"/>
    </xf>
    <xf numFmtId="0" fontId="9" fillId="0" borderId="0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12" borderId="43" xfId="0" applyFont="1" applyFill="1" applyBorder="1" applyAlignment="1">
      <alignment horizontal="center" vertical="center" wrapText="1"/>
    </xf>
    <xf numFmtId="0" fontId="9" fillId="0" borderId="44" xfId="0" applyFont="1" applyFill="1" applyBorder="1" applyAlignment="1">
      <alignment horizontal="center" vertical="center"/>
    </xf>
    <xf numFmtId="0" fontId="9" fillId="0" borderId="45" xfId="60" applyFont="1" applyFill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23" xfId="60" applyFont="1" applyFill="1" applyBorder="1" applyAlignment="1">
      <alignment horizontal="center" vertical="center"/>
    </xf>
    <xf numFmtId="0" fontId="9" fillId="0" borderId="23" xfId="60" applyFont="1" applyFill="1" applyBorder="1" applyAlignment="1">
      <alignment horizontal="center" vertical="center"/>
    </xf>
    <xf numFmtId="0" fontId="9" fillId="0" borderId="48" xfId="6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12" borderId="49" xfId="0" applyFont="1" applyFill="1" applyBorder="1" applyAlignment="1">
      <alignment horizontal="center" vertical="center" wrapText="1"/>
    </xf>
    <xf numFmtId="0" fontId="9" fillId="0" borderId="50" xfId="60" applyFont="1" applyFill="1" applyBorder="1" applyAlignment="1">
      <alignment horizontal="center" vertical="center"/>
    </xf>
    <xf numFmtId="0" fontId="9" fillId="0" borderId="51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9" fillId="0" borderId="52" xfId="60" applyFont="1" applyFill="1" applyBorder="1" applyAlignment="1">
      <alignment horizontal="center" vertical="center"/>
    </xf>
    <xf numFmtId="0" fontId="9" fillId="0" borderId="53" xfId="60" applyFont="1" applyFill="1" applyBorder="1" applyAlignment="1">
      <alignment horizontal="center" vertical="center"/>
    </xf>
    <xf numFmtId="0" fontId="9" fillId="0" borderId="54" xfId="60" applyFont="1" applyFill="1" applyBorder="1" applyAlignment="1">
      <alignment horizontal="center" vertical="center"/>
    </xf>
    <xf numFmtId="0" fontId="9" fillId="0" borderId="55" xfId="60" applyFont="1" applyFill="1" applyBorder="1" applyAlignment="1">
      <alignment horizontal="center" vertical="center"/>
    </xf>
    <xf numFmtId="0" fontId="9" fillId="0" borderId="56" xfId="60" applyFont="1" applyFill="1" applyBorder="1" applyAlignment="1">
      <alignment horizontal="center" vertical="center"/>
    </xf>
    <xf numFmtId="0" fontId="9" fillId="4" borderId="57" xfId="0" applyFont="1" applyFill="1" applyBorder="1" applyAlignment="1">
      <alignment horizontal="center" vertical="center" wrapText="1"/>
    </xf>
    <xf numFmtId="0" fontId="9" fillId="6" borderId="58" xfId="0" applyFont="1" applyFill="1" applyBorder="1" applyAlignment="1">
      <alignment horizontal="center" vertical="center" wrapText="1"/>
    </xf>
    <xf numFmtId="0" fontId="9" fillId="0" borderId="59" xfId="60" applyFont="1" applyFill="1" applyBorder="1" applyAlignment="1">
      <alignment horizontal="center" vertical="center"/>
    </xf>
    <xf numFmtId="0" fontId="5" fillId="13" borderId="0" xfId="60" applyFont="1" applyFill="1" applyBorder="1" applyAlignment="1">
      <alignment horizontal="center" vertical="center"/>
    </xf>
    <xf numFmtId="0" fontId="9" fillId="4" borderId="60" xfId="0" applyFont="1" applyFill="1" applyBorder="1" applyAlignment="1">
      <alignment horizontal="center" vertical="center" wrapText="1"/>
    </xf>
    <xf numFmtId="0" fontId="9" fillId="6" borderId="61" xfId="0" applyFont="1" applyFill="1" applyBorder="1" applyAlignment="1">
      <alignment horizontal="center" vertical="center" wrapText="1"/>
    </xf>
    <xf numFmtId="0" fontId="9" fillId="0" borderId="62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10" fillId="8" borderId="63" xfId="0" applyFont="1" applyFill="1" applyBorder="1" applyAlignment="1">
      <alignment horizontal="center" vertical="center"/>
    </xf>
    <xf numFmtId="0" fontId="10" fillId="8" borderId="58" xfId="0" applyFont="1" applyFill="1" applyBorder="1" applyAlignment="1">
      <alignment horizontal="center" vertical="center"/>
    </xf>
    <xf numFmtId="0" fontId="10" fillId="8" borderId="64" xfId="0" applyFont="1" applyFill="1" applyBorder="1" applyAlignment="1">
      <alignment horizontal="center" vertical="center"/>
    </xf>
    <xf numFmtId="0" fontId="10" fillId="8" borderId="61" xfId="0" applyFont="1" applyFill="1" applyBorder="1" applyAlignment="1">
      <alignment horizontal="center" vertical="center"/>
    </xf>
    <xf numFmtId="0" fontId="10" fillId="9" borderId="65" xfId="60" applyFont="1" applyFill="1" applyBorder="1" applyAlignment="1">
      <alignment horizontal="center" vertical="center"/>
    </xf>
    <xf numFmtId="0" fontId="10" fillId="9" borderId="66" xfId="60" applyFont="1" applyFill="1" applyBorder="1" applyAlignment="1">
      <alignment horizontal="center" vertical="center"/>
    </xf>
    <xf numFmtId="0" fontId="10" fillId="8" borderId="67" xfId="0" applyFont="1" applyFill="1" applyBorder="1" applyAlignment="1">
      <alignment horizontal="center" vertical="center"/>
    </xf>
    <xf numFmtId="0" fontId="10" fillId="9" borderId="68" xfId="60" applyFont="1" applyFill="1" applyBorder="1" applyAlignment="1">
      <alignment horizontal="center" vertical="center"/>
    </xf>
    <xf numFmtId="0" fontId="9" fillId="4" borderId="69" xfId="0" applyFont="1" applyFill="1" applyBorder="1" applyAlignment="1">
      <alignment horizontal="center" vertical="center" wrapText="1"/>
    </xf>
    <xf numFmtId="0" fontId="9" fillId="14" borderId="70" xfId="0" applyFont="1" applyFill="1" applyBorder="1" applyAlignment="1">
      <alignment horizontal="center" vertical="center" wrapText="1"/>
    </xf>
    <xf numFmtId="0" fontId="9" fillId="0" borderId="35" xfId="60" applyFont="1" applyFill="1" applyBorder="1" applyAlignment="1">
      <alignment horizontal="center" vertical="center" wrapText="1"/>
    </xf>
    <xf numFmtId="0" fontId="9" fillId="0" borderId="71" xfId="60" applyFont="1" applyFill="1" applyBorder="1" applyAlignment="1">
      <alignment horizontal="center" vertical="center" wrapText="1"/>
    </xf>
    <xf numFmtId="0" fontId="9" fillId="4" borderId="72" xfId="0" applyFont="1" applyFill="1" applyBorder="1" applyAlignment="1">
      <alignment horizontal="center" vertical="center" wrapText="1"/>
    </xf>
    <xf numFmtId="0" fontId="9" fillId="14" borderId="73" xfId="0" applyFont="1" applyFill="1" applyBorder="1" applyAlignment="1">
      <alignment horizontal="center" vertical="center"/>
    </xf>
    <xf numFmtId="0" fontId="9" fillId="0" borderId="74" xfId="6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74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74" xfId="0" applyFont="1" applyFill="1" applyBorder="1" applyAlignment="1">
      <alignment horizontal="center" vertical="center"/>
    </xf>
    <xf numFmtId="0" fontId="9" fillId="0" borderId="75" xfId="0" applyFont="1" applyBorder="1" applyAlignment="1">
      <alignment horizontal="center" vertical="center"/>
    </xf>
    <xf numFmtId="0" fontId="9" fillId="4" borderId="76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0" borderId="78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/>
    </xf>
    <xf numFmtId="0" fontId="9" fillId="14" borderId="79" xfId="0" applyFont="1" applyFill="1" applyBorder="1" applyAlignment="1">
      <alignment horizontal="center" vertical="center"/>
    </xf>
    <xf numFmtId="181" fontId="9" fillId="0" borderId="31" xfId="49" applyNumberFormat="1" applyFont="1" applyFill="1" applyBorder="1" applyAlignment="1">
      <alignment horizontal="center" vertical="center"/>
    </xf>
    <xf numFmtId="181" fontId="9" fillId="0" borderId="80" xfId="49" applyNumberFormat="1" applyFont="1" applyFill="1" applyBorder="1" applyAlignment="1">
      <alignment horizontal="center" vertical="center"/>
    </xf>
    <xf numFmtId="181" fontId="9" fillId="0" borderId="81" xfId="49" applyNumberFormat="1" applyFont="1" applyFill="1" applyBorder="1" applyAlignment="1">
      <alignment horizontal="center" vertical="center"/>
    </xf>
    <xf numFmtId="0" fontId="9" fillId="7" borderId="82" xfId="0" applyFont="1" applyFill="1" applyBorder="1" applyAlignment="1">
      <alignment horizontal="center" vertical="center"/>
    </xf>
    <xf numFmtId="0" fontId="9" fillId="0" borderId="83" xfId="60" applyFont="1" applyFill="1" applyBorder="1" applyAlignment="1">
      <alignment horizontal="center" vertical="center"/>
    </xf>
    <xf numFmtId="0" fontId="9" fillId="0" borderId="84" xfId="60" applyFont="1" applyFill="1" applyBorder="1" applyAlignment="1">
      <alignment horizontal="center" vertical="center"/>
    </xf>
    <xf numFmtId="0" fontId="9" fillId="7" borderId="47" xfId="0" applyFont="1" applyFill="1" applyBorder="1" applyAlignment="1">
      <alignment horizontal="center" vertical="center"/>
    </xf>
    <xf numFmtId="0" fontId="9" fillId="7" borderId="61" xfId="0" applyFont="1" applyFill="1" applyBorder="1" applyAlignment="1">
      <alignment horizontal="center" vertical="center"/>
    </xf>
    <xf numFmtId="0" fontId="9" fillId="0" borderId="85" xfId="60" applyFont="1" applyFill="1" applyBorder="1" applyAlignment="1">
      <alignment horizontal="center" vertical="center"/>
    </xf>
    <xf numFmtId="0" fontId="10" fillId="8" borderId="65" xfId="0" applyFont="1" applyFill="1" applyBorder="1" applyAlignment="1">
      <alignment horizontal="center" vertical="center"/>
    </xf>
    <xf numFmtId="0" fontId="10" fillId="9" borderId="61" xfId="60" applyFont="1" applyFill="1" applyBorder="1" applyAlignment="1">
      <alignment horizontal="center" vertical="center"/>
    </xf>
    <xf numFmtId="0" fontId="13" fillId="0" borderId="86" xfId="0" applyFont="1" applyBorder="1" applyAlignment="1">
      <alignment vertical="center" wrapText="1"/>
    </xf>
    <xf numFmtId="0" fontId="13" fillId="0" borderId="87" xfId="0" applyFont="1" applyBorder="1" applyAlignment="1">
      <alignment vertical="center" wrapText="1"/>
    </xf>
    <xf numFmtId="0" fontId="13" fillId="0" borderId="88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181" fontId="5" fillId="0" borderId="0" xfId="49" applyNumberFormat="1" applyFont="1" applyBorder="1" applyAlignment="1">
      <alignment horizontal="center" vertical="center" wrapText="1" readingOrder="1"/>
    </xf>
    <xf numFmtId="0" fontId="5" fillId="13" borderId="0" xfId="0" applyFont="1" applyFill="1" applyBorder="1" applyAlignment="1">
      <alignment horizontal="center" vertical="center"/>
    </xf>
    <xf numFmtId="0" fontId="4" fillId="0" borderId="90" xfId="0" applyFont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A1" sqref="A1:G57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02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63"/>
    </row>
    <row r="13" s="11" customFormat="1" ht="22.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40</v>
      </c>
    </row>
    <row r="14" s="11" customFormat="1" ht="31.5" customHeight="1" spans="1:7">
      <c r="A14" s="47" t="s">
        <v>42</v>
      </c>
      <c r="B14" s="48"/>
      <c r="C14" s="49" t="s">
        <v>43</v>
      </c>
      <c r="D14" s="50" t="s">
        <v>44</v>
      </c>
      <c r="E14" s="50" t="s">
        <v>43</v>
      </c>
      <c r="F14" s="50" t="s">
        <v>44</v>
      </c>
      <c r="G14" s="50" t="s">
        <v>43</v>
      </c>
    </row>
    <row r="15" s="11" customFormat="1" ht="44.25" spans="1:14">
      <c r="A15" s="51" t="s">
        <v>45</v>
      </c>
      <c r="B15" s="52" t="s">
        <v>8</v>
      </c>
      <c r="C15" s="53" t="s">
        <v>46</v>
      </c>
      <c r="D15" s="54" t="s">
        <v>47</v>
      </c>
      <c r="E15" s="55" t="s">
        <v>48</v>
      </c>
      <c r="F15" s="55" t="s">
        <v>49</v>
      </c>
      <c r="G15" s="55" t="s">
        <v>50</v>
      </c>
      <c r="N15" s="102"/>
    </row>
    <row r="16" s="11" customFormat="1" ht="24" customHeight="1" spans="1:7">
      <c r="A16" s="51"/>
      <c r="B16" s="52"/>
      <c r="C16" s="56" t="s">
        <v>51</v>
      </c>
      <c r="D16" s="28" t="s">
        <v>52</v>
      </c>
      <c r="E16" s="27" t="s">
        <v>53</v>
      </c>
      <c r="F16" s="27" t="s">
        <v>54</v>
      </c>
      <c r="G16" s="27" t="s">
        <v>55</v>
      </c>
    </row>
    <row r="17" s="11" customFormat="1" ht="22.5" spans="1:7">
      <c r="A17" s="51"/>
      <c r="B17" s="52"/>
      <c r="C17" s="56" t="s">
        <v>56</v>
      </c>
      <c r="D17" s="57" t="s">
        <v>57</v>
      </c>
      <c r="E17" s="58" t="s">
        <v>58</v>
      </c>
      <c r="F17" s="29" t="s">
        <v>59</v>
      </c>
      <c r="G17" s="29" t="s">
        <v>60</v>
      </c>
    </row>
    <row r="18" s="11" customFormat="1" ht="24" customHeight="1" spans="1:7">
      <c r="A18" s="51"/>
      <c r="B18" s="52"/>
      <c r="C18" s="56" t="s">
        <v>61</v>
      </c>
      <c r="D18" s="57" t="s">
        <v>62</v>
      </c>
      <c r="E18" s="29" t="s">
        <v>63</v>
      </c>
      <c r="F18" s="59" t="s">
        <v>64</v>
      </c>
      <c r="G18" s="59" t="s">
        <v>65</v>
      </c>
    </row>
    <row r="19" customFormat="1" ht="24" customHeight="1" spans="1:16384">
      <c r="A19" s="51"/>
      <c r="B19" s="52"/>
      <c r="C19" s="56" t="s">
        <v>66</v>
      </c>
      <c r="D19" s="28" t="s">
        <v>67</v>
      </c>
      <c r="E19" s="27" t="s">
        <v>68</v>
      </c>
      <c r="F19" s="59" t="s">
        <v>69</v>
      </c>
      <c r="G19" s="59" t="s">
        <v>70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0" t="s">
        <v>71</v>
      </c>
      <c r="D20" s="61" t="s">
        <v>71</v>
      </c>
      <c r="E20" s="59" t="s">
        <v>71</v>
      </c>
      <c r="F20" s="59" t="s">
        <v>71</v>
      </c>
      <c r="G20" s="59" t="s">
        <v>71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2" t="s">
        <v>72</v>
      </c>
      <c r="D21" s="63" t="s">
        <v>73</v>
      </c>
      <c r="E21" s="64" t="s">
        <v>74</v>
      </c>
      <c r="F21" s="65" t="s">
        <v>75</v>
      </c>
      <c r="G21" s="66" t="s">
        <v>76</v>
      </c>
      <c r="H21" s="11"/>
      <c r="I21" s="11"/>
      <c r="J21" s="11"/>
      <c r="K21" s="11"/>
      <c r="L21" s="14"/>
      <c r="M21" s="14"/>
      <c r="N21" s="160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67" t="s">
        <v>28</v>
      </c>
      <c r="C22" s="68" t="s">
        <v>77</v>
      </c>
      <c r="D22" s="69" t="s">
        <v>78</v>
      </c>
      <c r="E22" s="70" t="s">
        <v>79</v>
      </c>
      <c r="F22" s="71" t="s">
        <v>80</v>
      </c>
      <c r="G22" s="71" t="s">
        <v>81</v>
      </c>
    </row>
    <row r="23" s="11" customFormat="1" ht="24" customHeight="1" spans="1:7">
      <c r="A23" s="51"/>
      <c r="B23" s="67"/>
      <c r="C23" s="29" t="s">
        <v>82</v>
      </c>
      <c r="D23" s="72" t="s">
        <v>83</v>
      </c>
      <c r="E23" s="73" t="s">
        <v>82</v>
      </c>
      <c r="F23" s="57" t="s">
        <v>84</v>
      </c>
      <c r="G23" s="27" t="s">
        <v>85</v>
      </c>
    </row>
    <row r="24" s="11" customFormat="1" ht="22.5" spans="1:7">
      <c r="A24" s="51"/>
      <c r="B24" s="67"/>
      <c r="C24" s="74" t="s">
        <v>86</v>
      </c>
      <c r="D24" s="75" t="s">
        <v>87</v>
      </c>
      <c r="E24" s="76" t="s">
        <v>88</v>
      </c>
      <c r="F24" s="57" t="s">
        <v>89</v>
      </c>
      <c r="G24" s="77" t="s">
        <v>90</v>
      </c>
    </row>
    <row r="25" s="11" customFormat="1" ht="22.5" spans="1:7">
      <c r="A25" s="51"/>
      <c r="B25" s="67"/>
      <c r="C25" s="78" t="s">
        <v>91</v>
      </c>
      <c r="D25" s="79" t="s">
        <v>92</v>
      </c>
      <c r="E25" s="76" t="s">
        <v>93</v>
      </c>
      <c r="F25" s="77" t="s">
        <v>94</v>
      </c>
      <c r="G25" s="80" t="s">
        <v>95</v>
      </c>
    </row>
    <row r="26" customFormat="1" ht="24" customHeight="1" spans="1:16384">
      <c r="A26" s="51"/>
      <c r="B26" s="67"/>
      <c r="C26" s="81" t="s">
        <v>71</v>
      </c>
      <c r="D26" s="82" t="s">
        <v>71</v>
      </c>
      <c r="E26" s="83" t="s">
        <v>71</v>
      </c>
      <c r="F26" s="61" t="s">
        <v>71</v>
      </c>
      <c r="G26" s="59" t="s">
        <v>71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67"/>
      <c r="C27" s="84" t="s">
        <v>96</v>
      </c>
      <c r="D27" s="85" t="s">
        <v>97</v>
      </c>
      <c r="E27" s="86" t="s">
        <v>98</v>
      </c>
      <c r="F27" s="87" t="s">
        <v>99</v>
      </c>
      <c r="G27" s="88" t="s">
        <v>100</v>
      </c>
      <c r="H27" s="14"/>
      <c r="I27" s="11"/>
      <c r="J27" s="11"/>
      <c r="K27" s="11"/>
      <c r="L27" s="11"/>
      <c r="M27" s="11"/>
      <c r="N27" s="11"/>
      <c r="O27" s="11"/>
      <c r="P27" s="102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89" t="s">
        <v>101</v>
      </c>
      <c r="C28" s="90" t="s">
        <v>102</v>
      </c>
      <c r="D28" s="55"/>
      <c r="E28" s="91" t="s">
        <v>103</v>
      </c>
      <c r="F28" s="90"/>
      <c r="G28" s="92" t="s">
        <v>104</v>
      </c>
    </row>
    <row r="29" s="11" customFormat="1" ht="24" customHeight="1" spans="1:7">
      <c r="A29" s="51"/>
      <c r="B29" s="93"/>
      <c r="C29" s="80" t="s">
        <v>105</v>
      </c>
      <c r="D29" s="27"/>
      <c r="E29" s="27" t="s">
        <v>106</v>
      </c>
      <c r="F29" s="27"/>
      <c r="G29" s="30" t="s">
        <v>107</v>
      </c>
    </row>
    <row r="30" s="11" customFormat="1" ht="24" customHeight="1" spans="1:7">
      <c r="A30" s="51"/>
      <c r="B30" s="93"/>
      <c r="C30" s="78" t="s">
        <v>108</v>
      </c>
      <c r="D30" s="29"/>
      <c r="E30" s="29" t="s">
        <v>58</v>
      </c>
      <c r="F30" s="94"/>
      <c r="G30" s="29" t="s">
        <v>109</v>
      </c>
    </row>
    <row r="31" s="11" customFormat="1" ht="24" customHeight="1" spans="1:7">
      <c r="A31" s="51"/>
      <c r="B31" s="93"/>
      <c r="C31" s="78" t="s">
        <v>110</v>
      </c>
      <c r="D31" s="29"/>
      <c r="E31" s="27" t="s">
        <v>111</v>
      </c>
      <c r="F31" s="95"/>
      <c r="G31" s="29" t="s">
        <v>112</v>
      </c>
    </row>
    <row r="32" s="11" customFormat="1" ht="24" customHeight="1" spans="1:7">
      <c r="A32" s="51"/>
      <c r="B32" s="93"/>
      <c r="C32" s="78" t="s">
        <v>113</v>
      </c>
      <c r="D32" s="27"/>
      <c r="E32" s="88" t="s">
        <v>114</v>
      </c>
      <c r="F32" s="96"/>
      <c r="G32" s="59" t="s">
        <v>115</v>
      </c>
    </row>
    <row r="33" s="11" customFormat="1" ht="24" customHeight="1" spans="1:7">
      <c r="A33" s="51"/>
      <c r="B33" s="93"/>
      <c r="C33" s="97" t="s">
        <v>71</v>
      </c>
      <c r="D33" s="78"/>
      <c r="E33" s="78" t="s">
        <v>71</v>
      </c>
      <c r="F33" s="98"/>
      <c r="G33" s="78" t="s">
        <v>71</v>
      </c>
    </row>
    <row r="34" s="11" customFormat="1" ht="24" customHeight="1" spans="1:9">
      <c r="A34" s="51"/>
      <c r="B34" s="99"/>
      <c r="C34" s="100" t="s">
        <v>116</v>
      </c>
      <c r="D34" s="100"/>
      <c r="E34" s="100" t="s">
        <v>117</v>
      </c>
      <c r="F34" s="101"/>
      <c r="G34" s="100" t="s">
        <v>118</v>
      </c>
      <c r="H34" s="102"/>
      <c r="I34" s="102"/>
    </row>
    <row r="35" s="11" customFormat="1" ht="24" customHeight="1" spans="1:9">
      <c r="A35" s="51"/>
      <c r="B35" s="37" t="s">
        <v>119</v>
      </c>
      <c r="C35" s="103" t="s">
        <v>120</v>
      </c>
      <c r="D35" s="103" t="s">
        <v>121</v>
      </c>
      <c r="E35" s="103" t="s">
        <v>122</v>
      </c>
      <c r="F35" s="104" t="s">
        <v>123</v>
      </c>
      <c r="G35" s="105" t="s">
        <v>122</v>
      </c>
      <c r="H35" s="102"/>
      <c r="I35" s="102"/>
    </row>
    <row r="36" s="11" customFormat="1" ht="24" customHeight="1" spans="1:11">
      <c r="A36" s="51"/>
      <c r="B36" s="37"/>
      <c r="C36" s="106" t="s">
        <v>124</v>
      </c>
      <c r="D36" s="106" t="s">
        <v>125</v>
      </c>
      <c r="E36" s="106" t="s">
        <v>126</v>
      </c>
      <c r="F36" s="107" t="s">
        <v>127</v>
      </c>
      <c r="G36" s="78" t="s">
        <v>128</v>
      </c>
      <c r="H36" s="102"/>
      <c r="I36" s="102"/>
      <c r="K36" s="161"/>
    </row>
    <row r="37" s="11" customFormat="1" ht="27" customHeight="1" spans="1:9">
      <c r="A37" s="51"/>
      <c r="B37" s="37"/>
      <c r="C37" s="30" t="s">
        <v>129</v>
      </c>
      <c r="D37" s="30" t="s">
        <v>130</v>
      </c>
      <c r="E37" s="30" t="s">
        <v>129</v>
      </c>
      <c r="F37" s="107" t="s">
        <v>131</v>
      </c>
      <c r="G37" s="78" t="s">
        <v>130</v>
      </c>
      <c r="H37" s="102"/>
      <c r="I37" s="102"/>
    </row>
    <row r="38" s="12" customFormat="1" ht="21.75" spans="1:12">
      <c r="A38" s="108"/>
      <c r="B38" s="109"/>
      <c r="C38" s="110" t="s">
        <v>132</v>
      </c>
      <c r="D38" s="106" t="s">
        <v>133</v>
      </c>
      <c r="E38" s="106" t="s">
        <v>134</v>
      </c>
      <c r="F38" s="107" t="s">
        <v>135</v>
      </c>
      <c r="G38" s="97" t="s">
        <v>136</v>
      </c>
      <c r="H38" s="111"/>
      <c r="I38" s="162"/>
      <c r="J38" s="162"/>
      <c r="L38" s="161"/>
    </row>
    <row r="39" s="11" customFormat="1" ht="24" customHeight="1" spans="1:9">
      <c r="A39" s="112"/>
      <c r="B39" s="113"/>
      <c r="C39" s="114" t="s">
        <v>137</v>
      </c>
      <c r="D39" s="114" t="s">
        <v>138</v>
      </c>
      <c r="E39" s="115" t="s">
        <v>139</v>
      </c>
      <c r="F39" s="114" t="s">
        <v>140</v>
      </c>
      <c r="G39" s="114" t="s">
        <v>141</v>
      </c>
      <c r="H39" s="102"/>
      <c r="I39" s="102"/>
    </row>
    <row r="40" s="11" customFormat="1" ht="24" customHeight="1" spans="1:7">
      <c r="A40" s="116" t="s">
        <v>42</v>
      </c>
      <c r="B40" s="117"/>
      <c r="C40" s="49" t="s">
        <v>142</v>
      </c>
      <c r="D40" s="49" t="s">
        <v>142</v>
      </c>
      <c r="E40" s="49" t="s">
        <v>142</v>
      </c>
      <c r="F40" s="49" t="s">
        <v>142</v>
      </c>
      <c r="G40" s="49" t="s">
        <v>142</v>
      </c>
    </row>
    <row r="41" s="11" customFormat="1" ht="24" customHeight="1" spans="1:7">
      <c r="A41" s="118"/>
      <c r="B41" s="119"/>
      <c r="C41" s="120" t="s">
        <v>143</v>
      </c>
      <c r="D41" s="120" t="s">
        <v>143</v>
      </c>
      <c r="E41" s="120" t="s">
        <v>143</v>
      </c>
      <c r="F41" s="120" t="s">
        <v>143</v>
      </c>
      <c r="G41" s="120" t="s">
        <v>143</v>
      </c>
    </row>
    <row r="42" s="11" customFormat="1" ht="24" customHeight="1" spans="1:7">
      <c r="A42" s="118"/>
      <c r="B42" s="119"/>
      <c r="C42" s="120" t="s">
        <v>144</v>
      </c>
      <c r="D42" s="120" t="s">
        <v>145</v>
      </c>
      <c r="E42" s="120" t="s">
        <v>40</v>
      </c>
      <c r="F42" s="121" t="s">
        <v>144</v>
      </c>
      <c r="G42" s="121" t="s">
        <v>146</v>
      </c>
    </row>
    <row r="43" s="11" customFormat="1" ht="22.5" spans="1:7">
      <c r="A43" s="122"/>
      <c r="B43" s="119"/>
      <c r="C43" s="123" t="s">
        <v>147</v>
      </c>
      <c r="D43" s="123" t="s">
        <v>148</v>
      </c>
      <c r="E43" s="123" t="s">
        <v>149</v>
      </c>
      <c r="F43" s="120" t="s">
        <v>150</v>
      </c>
      <c r="G43" s="123" t="s">
        <v>151</v>
      </c>
    </row>
    <row r="44" s="11" customFormat="1" ht="45" spans="1:7">
      <c r="A44" s="124" t="s">
        <v>152</v>
      </c>
      <c r="B44" s="125" t="s">
        <v>153</v>
      </c>
      <c r="C44" s="55" t="s">
        <v>154</v>
      </c>
      <c r="D44" s="55" t="s">
        <v>155</v>
      </c>
      <c r="E44" s="126" t="s">
        <v>156</v>
      </c>
      <c r="F44" s="127" t="s">
        <v>157</v>
      </c>
      <c r="G44" s="54" t="s">
        <v>158</v>
      </c>
    </row>
    <row r="45" s="11" customFormat="1" ht="22.5" spans="1:7">
      <c r="A45" s="128"/>
      <c r="B45" s="129"/>
      <c r="C45" s="27" t="s">
        <v>53</v>
      </c>
      <c r="D45" s="27" t="s">
        <v>54</v>
      </c>
      <c r="E45" s="72" t="s">
        <v>53</v>
      </c>
      <c r="F45" s="130" t="s">
        <v>159</v>
      </c>
      <c r="G45" s="28" t="s">
        <v>51</v>
      </c>
    </row>
    <row r="46" s="11" customFormat="1" ht="24" customHeight="1" spans="1:7">
      <c r="A46" s="128"/>
      <c r="B46" s="129"/>
      <c r="C46" s="58" t="s">
        <v>160</v>
      </c>
      <c r="D46" s="27" t="s">
        <v>161</v>
      </c>
      <c r="E46" s="131" t="s">
        <v>162</v>
      </c>
      <c r="F46" s="132" t="s">
        <v>163</v>
      </c>
      <c r="G46" s="133" t="s">
        <v>164</v>
      </c>
    </row>
    <row r="47" customFormat="1" ht="24" customHeight="1" spans="1:16384">
      <c r="A47" s="128"/>
      <c r="B47" s="129"/>
      <c r="C47" s="27" t="s">
        <v>165</v>
      </c>
      <c r="D47" s="29" t="s">
        <v>166</v>
      </c>
      <c r="E47" s="131" t="s">
        <v>167</v>
      </c>
      <c r="F47" s="134" t="s">
        <v>168</v>
      </c>
      <c r="G47" s="57" t="s">
        <v>169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28"/>
      <c r="B48" s="129"/>
      <c r="C48" s="27" t="s">
        <v>170</v>
      </c>
      <c r="D48" s="29" t="s">
        <v>171</v>
      </c>
      <c r="E48" s="135" t="s">
        <v>172</v>
      </c>
      <c r="F48" s="134" t="s">
        <v>93</v>
      </c>
      <c r="G48" s="28" t="s">
        <v>173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36"/>
      <c r="B49" s="129"/>
      <c r="C49" s="137" t="s">
        <v>174</v>
      </c>
      <c r="D49" s="137" t="s">
        <v>20</v>
      </c>
      <c r="E49" s="138" t="s">
        <v>20</v>
      </c>
      <c r="F49" s="139" t="s">
        <v>20</v>
      </c>
      <c r="G49" s="140" t="s">
        <v>20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36"/>
      <c r="B50" s="141"/>
      <c r="C50" s="142" t="s">
        <v>175</v>
      </c>
      <c r="D50" s="142" t="s">
        <v>176</v>
      </c>
      <c r="E50" s="143" t="s">
        <v>177</v>
      </c>
      <c r="F50" s="144" t="s">
        <v>178</v>
      </c>
      <c r="G50" s="63" t="s">
        <v>179</v>
      </c>
    </row>
    <row r="51" s="11" customFormat="1" ht="24" customHeight="1" spans="1:7">
      <c r="A51" s="108"/>
      <c r="B51" s="145" t="s">
        <v>119</v>
      </c>
      <c r="C51" s="104" t="s">
        <v>180</v>
      </c>
      <c r="D51" s="103" t="s">
        <v>122</v>
      </c>
      <c r="E51" s="103" t="s">
        <v>181</v>
      </c>
      <c r="F51" s="146" t="s">
        <v>182</v>
      </c>
      <c r="G51" s="147" t="s">
        <v>183</v>
      </c>
    </row>
    <row r="52" s="11" customFormat="1" ht="24" customHeight="1" spans="1:7">
      <c r="A52" s="108"/>
      <c r="B52" s="148"/>
      <c r="C52" s="106" t="s">
        <v>128</v>
      </c>
      <c r="D52" s="106" t="s">
        <v>127</v>
      </c>
      <c r="E52" s="106" t="s">
        <v>184</v>
      </c>
      <c r="F52" s="107" t="s">
        <v>126</v>
      </c>
      <c r="G52" s="78" t="s">
        <v>185</v>
      </c>
    </row>
    <row r="53" s="11" customFormat="1" ht="24" customHeight="1" spans="1:7">
      <c r="A53" s="108"/>
      <c r="B53" s="148"/>
      <c r="C53" s="106" t="s">
        <v>186</v>
      </c>
      <c r="D53" s="30" t="s">
        <v>129</v>
      </c>
      <c r="E53" s="30" t="s">
        <v>131</v>
      </c>
      <c r="F53" s="106" t="s">
        <v>130</v>
      </c>
      <c r="G53" s="78" t="s">
        <v>131</v>
      </c>
    </row>
    <row r="54" s="11" customFormat="1" ht="24" customHeight="1" spans="1:7">
      <c r="A54" s="108"/>
      <c r="B54" s="148"/>
      <c r="C54" s="106" t="s">
        <v>187</v>
      </c>
      <c r="D54" s="110" t="s">
        <v>132</v>
      </c>
      <c r="E54" s="110" t="s">
        <v>188</v>
      </c>
      <c r="F54" s="107" t="s">
        <v>189</v>
      </c>
      <c r="G54" s="78" t="s">
        <v>134</v>
      </c>
    </row>
    <row r="55" s="11" customFormat="1" ht="31.5" customHeight="1" spans="1:7">
      <c r="A55" s="112"/>
      <c r="B55" s="149"/>
      <c r="C55" s="150" t="s">
        <v>190</v>
      </c>
      <c r="D55" s="78" t="s">
        <v>191</v>
      </c>
      <c r="E55" s="110" t="s">
        <v>192</v>
      </c>
      <c r="F55" s="87" t="s">
        <v>193</v>
      </c>
      <c r="G55" s="78" t="s">
        <v>140</v>
      </c>
    </row>
    <row r="56" customFormat="1" ht="67.5" customHeight="1" spans="1:16384">
      <c r="A56" s="116" t="s">
        <v>42</v>
      </c>
      <c r="B56" s="151"/>
      <c r="C56" s="152" t="s">
        <v>194</v>
      </c>
      <c r="D56" s="152" t="s">
        <v>195</v>
      </c>
      <c r="E56" s="152" t="s">
        <v>194</v>
      </c>
      <c r="F56" s="152" t="s">
        <v>195</v>
      </c>
      <c r="G56" s="152" t="s">
        <v>194</v>
      </c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53" t="s">
        <v>196</v>
      </c>
      <c r="B57" s="154"/>
      <c r="C57" s="154"/>
      <c r="D57" s="154"/>
      <c r="E57" s="154"/>
      <c r="F57" s="154"/>
      <c r="G57" s="15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56"/>
      <c r="B58" s="156"/>
      <c r="C58" s="157"/>
      <c r="D58" s="158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56"/>
      <c r="B59" s="156"/>
      <c r="C59" s="12"/>
      <c r="D59" s="159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56"/>
      <c r="B60" s="156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56"/>
      <c r="B61" s="156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56"/>
      <c r="B62" s="156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56"/>
      <c r="B63" s="156"/>
      <c r="C63" s="159"/>
      <c r="D63" s="159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56"/>
      <c r="B64" s="156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56"/>
      <c r="B65" s="156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56"/>
      <c r="B66" s="156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56"/>
      <c r="B67" s="156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56"/>
      <c r="B68" s="156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56"/>
      <c r="B69" s="156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56"/>
      <c r="B70" s="156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6:B56"/>
    <mergeCell ref="A57:G57"/>
    <mergeCell ref="A3:A13"/>
    <mergeCell ref="A15:A38"/>
    <mergeCell ref="A44:A54"/>
    <mergeCell ref="B3:B7"/>
    <mergeCell ref="B9:B13"/>
    <mergeCell ref="B15:B21"/>
    <mergeCell ref="B22:B27"/>
    <mergeCell ref="B28:B34"/>
    <mergeCell ref="B35:B38"/>
    <mergeCell ref="B44:B50"/>
    <mergeCell ref="B51:B54"/>
    <mergeCell ref="A40:B43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197</v>
      </c>
      <c r="C2" s="8">
        <f>DATEVALUE(SUBSTITUTE(SUBSTITUTE(LEFT(input!D2,6),"일",""),"월 ","-"))-1</f>
        <v>42058</v>
      </c>
      <c r="D2" s="9"/>
    </row>
    <row r="3" ht="192.75" customHeight="1" spans="1:7">
      <c r="A3" t="s">
        <v>198</v>
      </c>
      <c r="B3" t="s">
        <v>199</v>
      </c>
      <c r="C3" s="8" t="str">
        <f>$B3&amp;CHAR(10)&amp;input!C3&amp;CHAR(10)&amp;input!C4&amp;CHAR(10)&amp;input!C5&amp;CHAR(10)&amp;input!C6&amp;CHAR(10)&amp;input!C7</f>
        <v>[한식]
김치콩나물국
삼곡밥
해물잡채완자전
포기김치
784kcal</v>
      </c>
      <c r="D3" s="8" t="str">
        <f>$B3&amp;CHAR(10)&amp;input!D3&amp;CHAR(10)&amp;input!D4&amp;CHAR(10)&amp;input!D5&amp;CHAR(10)&amp;input!D6&amp;CHAR(10)&amp;input!D7</f>
        <v>[한식]
콩가루배추국
삼곡밥
비엔나조랑떡케찹조림
포기김치
768kcal</v>
      </c>
      <c r="E3" s="8" t="str">
        <f>$B3&amp;CHAR(10)&amp;input!E3&amp;CHAR(10)&amp;input!E4&amp;CHAR(10)&amp;input!E5&amp;CHAR(10)&amp;input!E6&amp;CHAR(10)&amp;input!E7</f>
        <v>[한식]
쇠고기두부탕국(소:호주산)
삼곡밥
무말랭이양념무침
포기김치
774kcal</v>
      </c>
      <c r="F3" s="8" t="str">
        <f>$B3&amp;CHAR(10)&amp;input!F3&amp;CHAR(10)&amp;input!F4&amp;CHAR(10)&amp;input!F5&amp;CHAR(10)&amp;input!F6&amp;CHAR(10)&amp;input!F7</f>
        <v>[한식]
조랑이떡국
삼곡밥
아몬드멸치볶음
포기김치
759kcal</v>
      </c>
      <c r="G3" s="8" t="str">
        <f>$B3&amp;CHAR(10)&amp;input!G3&amp;CHAR(10)&amp;input!G4&amp;CHAR(10)&amp;input!G5&amp;CHAR(10)&amp;input!G6&amp;CHAR(10)&amp;input!G7</f>
        <v>[한식]
감자양파국
삼곡밥
호박맛살야채볶음
포기김치
762kcal</v>
      </c>
    </row>
    <row r="4" ht="31.5" spans="1:7">
      <c r="A4" t="s">
        <v>198</v>
      </c>
      <c r="B4" t="s">
        <v>200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198</v>
      </c>
      <c r="B5" t="s">
        <v>201</v>
      </c>
      <c r="C5" s="8" t="str">
        <f>$B5&amp;CHAR(10)&amp;input!C9&amp;CHAR(10)&amp;input!C10&amp;CHAR(10)&amp;input!C11&amp;CHAR(10)&amp;input!C12&amp;CHAR(10)&amp;input!C13</f>
        <v>[일품]
토스트식빵*모닝빵/딸기잼*버터
그린샐러드*요거트D
우유
스크램블에그
햄구이</v>
      </c>
      <c r="D5" s="8" t="str">
        <f>$B5&amp;CHAR(10)&amp;input!D9&amp;CHAR(10)&amp;input!D10&amp;CHAR(10)&amp;input!D11&amp;CHAR(10)&amp;input!D12&amp;CHAR(10)&amp;input!D13</f>
        <v>[일품]
곡물식빵*미니와플/딸기잼*버터
그린샐러드*요거트D
우유
계란후라이
매쉬드포테이토</v>
      </c>
      <c r="E5" s="8" t="str">
        <f>$B5&amp;CHAR(10)&amp;input!E9&amp;CHAR(10)&amp;input!E10&amp;CHAR(10)&amp;input!E11&amp;CHAR(10)&amp;input!E12&amp;CHAR(10)&amp;input!E13</f>
        <v>[일품]
토스트식빵*곡물식빵/딸기잼*버터
그린샐러드*요거트D
우유
스크램블에그
씨리얼</v>
      </c>
      <c r="F5" s="8" t="str">
        <f>$B5&amp;CHAR(10)&amp;input!F9&amp;CHAR(10)&amp;input!F10&amp;CHAR(10)&amp;input!F11&amp;CHAR(10)&amp;input!F12&amp;CHAR(10)&amp;input!F13</f>
        <v>[일품]
곡물식빵*부시맥브레드/딸기잼*버터
그린샐러드*요거트D
우유
계란후라이
감자볼튀김</v>
      </c>
      <c r="G5" s="8" t="str">
        <f>$B5&amp;CHAR(10)&amp;input!G9&amp;CHAR(10)&amp;input!G10&amp;CHAR(10)&amp;input!G11&amp;CHAR(10)&amp;input!G12&amp;CHAR(10)&amp;input!G13</f>
        <v>[일품]
토스트식빵*참깨롤빵/딸기잼*버터
그린샐러드*요거트D
우유
스크램블에그
씨리얼</v>
      </c>
    </row>
    <row r="6" ht="31.5" spans="1:7">
      <c r="A6" t="s">
        <v>198</v>
      </c>
      <c r="B6" t="s">
        <v>202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203</v>
      </c>
      <c r="B7" t="s">
        <v>199</v>
      </c>
      <c r="C7" s="8" t="str">
        <f>$B7&amp;CHAR(10)&amp;input!C15&amp;CHAR(10)&amp;input!C16&amp;CHAR(10)&amp;input!C17&amp;CHAR(10)&amp;input!C18&amp;CHAR(10)&amp;input!C19&amp;CHAR(10)&amp;input!C20&amp;CHAR(10)&amp;input!C21</f>
        <v>[한식]
설렁탕*소면사리
(소:호주산)
흑향미밥
모듬숙회
두부계란지짐*양념장
연근땅콩조림
포기김치/석박지
995kcal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철판치즈닭갈비*고구마사리
(닭:브라질산)
보리밥
들깨순두부탕
어묵채고추장볶음(갈치:수입산)
매실청오이지무침
포기김치/석박지
1005kcal</v>
      </c>
      <c r="E7" s="8" t="str">
        <f>$B7&amp;CHAR(10)&amp;input!E15&amp;CHAR(10)&amp;input!E16&amp;CHAR(10)&amp;input!E17&amp;CHAR(10)&amp;input!E18&amp;CHAR(10)&amp;input!E19&amp;CHAR(10)&amp;input!E20&amp;CHAR(10)&amp;input!E21</f>
        <v>[한식]
깻잎채올린 철판오삼불고기
(돼지:칠레산)
쌀밥
얼갈이된장국
감자전*파전
도토리묵야채무침
포기김치/석박지
1001kcal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안동찜닭*찹쌀누룽지토핑
(닭:국내산)
기장밥
맑은콩나물국
볼어묵소세지볶음(갈치:수입산)
치커리유자청무침
포기김치/석박지
999kcal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육개장
(소:호주산,국내산(육우))
차조밥
새송이계란조림
쑥갓생두부무침
검은깨명엽채볶음
포기김치/석박지
990kcal</v>
      </c>
    </row>
    <row r="8" ht="126" spans="1:7">
      <c r="A8" t="s">
        <v>203</v>
      </c>
      <c r="B8" t="s">
        <v>201</v>
      </c>
      <c r="C8" s="8" t="str">
        <f>$B8&amp;CHAR(10)&amp;input!C22&amp;CHAR(10)&amp;input!C23&amp;CHAR(10)&amp;input!C24&amp;CHAR(10)&amp;input!C25&amp;CHAR(10)&amp;input!C26&amp;CHAR(10)&amp;input!C27</f>
        <v>[일품]
함박스테이크덮밥
(돼지:국내산)
맑은우동국물
콘치즈모닝빵
오이피클*할라페뇨
포기김치/석박지
1009kcal</v>
      </c>
      <c r="D8" s="8" t="str">
        <f>$B8&amp;CHAR(10)&amp;input!D22&amp;CHAR(10)&amp;input!D23&amp;CHAR(10)&amp;input!D24&amp;CHAR(10)&amp;input!D25&amp;CHAR(10)&amp;input!D26&amp;CHAR(10)&amp;input!D27</f>
        <v>[일품]
[즉석]직화사천짜장면
야채볶음밥/계란파국
춘권탕수
단무지&amp;양파*춘장
포기김치/석박지
1012kcal</v>
      </c>
      <c r="E8" s="8" t="str">
        <f>$B8&amp;CHAR(10)&amp;input!E22&amp;CHAR(10)&amp;input!E23&amp;CHAR(10)&amp;input!E24&amp;CHAR(10)&amp;input!E25&amp;CHAR(10)&amp;input!E26&amp;CHAR(10)&amp;input!E27</f>
        <v>[일품]
[HOT]불닭마요덮밥
(닭:미국산)
맑은우동국물
갈릭버터감자튀김
오복채무침
포기김치/석박지
1021kcal</v>
      </c>
      <c r="F8" s="8" t="str">
        <f>$B8&amp;CHAR(10)&amp;input!F22&amp;CHAR(10)&amp;input!F23&amp;CHAR(10)&amp;input!F24&amp;CHAR(10)&amp;input!F25&amp;CHAR(10)&amp;input!F26&amp;CHAR(10)&amp;input!F27</f>
        <v>[일품]
순살등심돈까스*양송이데미S
(돼지:국내산)
검정깨밥/콘크림스프
허니브레드/마카로니샐러드
적채무비트피클
포기김치/석박지
1020kcal</v>
      </c>
      <c r="G8" s="8" t="str">
        <f>$B8&amp;CHAR(10)&amp;input!G22&amp;CHAR(10)&amp;input!G23&amp;CHAR(10)&amp;input!G24&amp;CHAR(10)&amp;input!G25&amp;CHAR(10)&amp;input!G26&amp;CHAR(10)&amp;input!G27</f>
        <v>[일품]
"스쿨푸드"어부밥[언양식불고기덮밥]
(돼지:국내산)
팽이버섯된장국
야채고로케*케찹
단무지부추무침
포기김치/석박지
1010kcal</v>
      </c>
    </row>
    <row r="9" ht="110.25" spans="1:7">
      <c r="A9" t="s">
        <v>203</v>
      </c>
      <c r="B9" s="1" t="s">
        <v>103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[질환예방-'위'에 좋은식단]
찹쌀수수밥
아욱새우된장국
늙은호박갈치조림(갈치:남아공산)
양배추찜*두부쌈장/연근땅콩조림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[네이쳐데이]
뿌리채소영양밥*양념장
얼갈이된장국
표고마늘쫑찹쌀탕수
도토리묵야채무침/파래김구이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>[네이쳐데이]
[저염식데이]
찹쌀녹두밥
저염콩나물국
닭고기유자된장볶음(닭:브라질산)
버섯두유소스볶음/치커리무침
포기김치/석박지</v>
      </c>
    </row>
    <row r="10" ht="94.5" spans="1:7">
      <c r="A10" t="s">
        <v>203</v>
      </c>
      <c r="B10" t="s">
        <v>204</v>
      </c>
      <c r="C10" s="8" t="str">
        <f>$B10&amp;CHAR(10)&amp;input!C34&amp;CHAR(10)&amp;input!C35&amp;CHAR(10)&amp;input!C36&amp;CHAR(10)&amp;input!C37&amp;CHAR(10)&amp;input!C38</f>
        <v>[건강도시락]
845kcal
그린샐러드*참치키드빈
고구마찜/메추리알
야채스틱/바나나/토마토
두유/참깨롤빵</v>
      </c>
      <c r="D10" s="8" t="str">
        <f>$B10&amp;CHAR(10)&amp;input!D34&amp;CHAR(10)&amp;input!D35&amp;CHAR(10)&amp;input!D36&amp;CHAR(10)&amp;input!D37&amp;CHAR(10)&amp;input!D38</f>
        <v>[건강도시락]
그린샐러드*새우브로컬리꽃맛살
통감자구이/삶은계란
야채스틱/바나나/오렌지
두유/쇠고기장조림주먹밥(소:호주산)</v>
      </c>
      <c r="E10" s="8" t="str">
        <f>$B10&amp;CHAR(10)&amp;input!E34&amp;CHAR(10)&amp;input!E35&amp;CHAR(10)&amp;input!E36&amp;CHAR(10)&amp;input!E37&amp;CHAR(10)&amp;input!E38</f>
        <v>[건강도시락]
868kcal
그린샐러드*닭가슴살(닭:국내산)
단호박구이/메추리알
야채스틱/바나나/토마토
두유/부시맥브레드</v>
      </c>
      <c r="F10" s="8" t="str">
        <f>$B10&amp;CHAR(10)&amp;input!F34&amp;CHAR(10)&amp;input!F35&amp;CHAR(10)&amp;input!F36&amp;CHAR(10)&amp;input!F37&amp;CHAR(10)&amp;input!F38</f>
        <v>[건강도시락]
그린샐러드*토마토카프레제
고구마찜/연두부샐러드
야채스틱/바나나/방울토마토
두유/현미후리가케주먹밥</v>
      </c>
      <c r="G10" s="8" t="str">
        <f>$B10&amp;CHAR(10)&amp;input!G34&amp;CHAR(10)&amp;input!G35&amp;CHAR(10)&amp;input!G36&amp;CHAR(10)&amp;input!G37&amp;CHAR(10)&amp;input!G38</f>
        <v>[건강도시락]
859kcal
그린샐러드*닭가슴살(닭:국내산)
단호박구이/삶은계란
야채스틱/바나나/오렌지
두유/흑미멸치주먹밥</v>
      </c>
    </row>
    <row r="11" ht="78.75" spans="1:7">
      <c r="A11" t="s">
        <v>203</v>
      </c>
      <c r="B11" t="s">
        <v>202</v>
      </c>
      <c r="C11" s="8" t="str">
        <f>$B11&amp;CHAR(10)&amp;input!C39&amp;CHAR(10)&amp;input!C40&amp;CHAR(10)&amp;input!C41&amp;CHAR(10)&amp;input!C42</f>
        <v>[플러스메뉴]
512kcal
현미밥/볶음고추장(소:호주산)
그린샐러드
스위트콘,빈스</v>
      </c>
      <c r="D11" s="8" t="str">
        <f>$B11&amp;CHAR(10)&amp;input!D39&amp;CHAR(10)&amp;input!D40&amp;CHAR(10)&amp;input!D41&amp;CHAR(10)&amp;input!D42</f>
        <v>[플러스메뉴]
518kcal
현미밥/볶음고추장(소:호주산)
그린샐러드
견과류</v>
      </c>
      <c r="E11" s="8" t="str">
        <f>$B11&amp;CHAR(10)&amp;input!E39&amp;CHAR(10)&amp;input!E40&amp;CHAR(10)&amp;input!E41&amp;CHAR(10)&amp;input!E42</f>
        <v>[플러스메뉴]
515kcal
현미밥/볶음고추장(소:호주산)
그린샐러드
씨리얼</v>
      </c>
      <c r="F11" s="8" t="str">
        <f>$B11&amp;CHAR(10)&amp;input!F39&amp;CHAR(10)&amp;input!F40&amp;CHAR(10)&amp;input!F41&amp;CHAR(10)&amp;input!F42</f>
        <v>[플러스메뉴]
520kcal
현미밥/볶음고추장(소:호주산)
그린샐러드
스위트콘,빈스</v>
      </c>
      <c r="G11" s="8" t="str">
        <f>$B11&amp;CHAR(10)&amp;input!G39&amp;CHAR(10)&amp;input!G40&amp;CHAR(10)&amp;input!G41&amp;CHAR(10)&amp;input!G42</f>
        <v>[플러스메뉴]
521kcal
현미밥/볶음고추장(소:호주산)
그린샐러드
크루통</v>
      </c>
    </row>
    <row r="12" ht="141.75" spans="1:7">
      <c r="A12" t="s">
        <v>205</v>
      </c>
      <c r="B12" t="s">
        <v>206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키위D/오리엔탈D
꽁치한마리구이*레몬와사비장
쌀밥
콩비지김치찌개(돼지:스페인산)
감자풋고추조림
봄동달래유자무침
알타리김치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사우전D/오리엔탈D
뚝배기불고기*당면사리
(소:호주산)
기장밥
미역국
옛날소시지전*케찹
콩나물무침
포기김치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망고D/오리엔탈D
얼큰순두부김치찌개*계란탁
(돼지:스페인산)
쌀밥
떡갈비야채볶음(돼지:국내산,닭:국내산)
무쌈야채말이*땅콩소스
통깨건파래볶음
포기김치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흑임자D/오리엔탈D
[HOT]사천식궁보두부덮밥
유부다시마국
오징어까스*타르타르S
브로컬리땅콩샐러드
오복채무침
포기김치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유자레몬D/오리엔탈D
뚝배기고등어시래기찜
(고등어:노르웨이산)
흑향미밥
근대국
청양풍한식잡채
검은콩조림
포기김치</v>
      </c>
    </row>
    <row r="13" ht="94.5" spans="1:7">
      <c r="A13" t="s">
        <v>205</v>
      </c>
      <c r="B13" t="s">
        <v>204</v>
      </c>
      <c r="C13" s="8" t="str">
        <f>$B13&amp;CHAR(10)&amp;input!C50&amp;CHAR(10)&amp;input!C51&amp;CHAR(10)&amp;input!C52&amp;CHAR(10)&amp;input!C53&amp;CHAR(10)&amp;input!C54</f>
        <v>[건강도시락]
994kcal
닭가슴살*견과류고구마샐러드
단호박구이/삶은계란
야채스틱/바나나/방울토마토/두유
떡갈비주먹밥(돼지:국내산,닭:국내산)</v>
      </c>
      <c r="D13" s="8" t="str">
        <f>$B13&amp;CHAR(10)&amp;input!D50&amp;CHAR(10)&amp;input!D51&amp;CHAR(10)&amp;input!D52&amp;CHAR(10)&amp;input!D53&amp;CHAR(10)&amp;input!D54</f>
        <v>[건강도시락]
997kcal
그린샐러드*닭가슴살(닭:국내산)
고구마찜/연두부샐러드
야채스틱/바나나/토마토
두유/참깨롤빵</v>
      </c>
      <c r="E13" s="8" t="str">
        <f>$B13&amp;CHAR(10)&amp;input!E50&amp;CHAR(10)&amp;input!E51&amp;CHAR(10)&amp;input!E52&amp;CHAR(10)&amp;input!E53&amp;CHAR(10)&amp;input!E54</f>
        <v>[건강도시락]
998kcal
그린샐러드*올리브계란
통감자구이/브로컬리
야채스틱/바나나/방울토마토
두유/모닝빵</v>
      </c>
      <c r="F13" s="8" t="str">
        <f>$B13&amp;CHAR(10)&amp;input!F50&amp;CHAR(10)&amp;input!F51&amp;CHAR(10)&amp;input!F52&amp;CHAR(10)&amp;input!F53&amp;CHAR(10)&amp;input!F54</f>
        <v>[건강도시락]
1004kcal
그린샐러드*흑임자두부
단호박구이/메추리알
야채스틱/바나나/오렌지
두유/참치마요주먹밥</v>
      </c>
      <c r="G13" s="8" t="str">
        <f>$B13&amp;CHAR(10)&amp;input!G50&amp;CHAR(10)&amp;input!G51&amp;CHAR(10)&amp;input!G52&amp;CHAR(10)&amp;input!G53&amp;CHAR(10)&amp;input!G54</f>
        <v>[건강도시락]
1000kcal
그린샐러드*바질페스토푸질리
통감자구이/메추리알
야채스틱/바나나/방울토마토
두유/부시맥브레드</v>
      </c>
    </row>
    <row r="14" ht="31.5" spans="1:7">
      <c r="A14" t="s">
        <v>205</v>
      </c>
      <c r="B14" t="s">
        <v>202</v>
      </c>
      <c r="C14" s="8" t="str">
        <f>$B14&amp;CHAR(10)&amp;input!C55</f>
        <v>[플러스메뉴]
516kcal</v>
      </c>
      <c r="D14" s="8" t="str">
        <f>$B14&amp;CHAR(10)&amp;input!D55</f>
        <v>[플러스메뉴]
514kcal</v>
      </c>
      <c r="E14" s="8" t="str">
        <f>$B14&amp;CHAR(10)&amp;input!E55</f>
        <v>[플러스메뉴]
517kcal</v>
      </c>
      <c r="F14" s="8" t="str">
        <f>$B14&amp;CHAR(10)&amp;input!F55</f>
        <v>[플러스메뉴]
511kcal</v>
      </c>
      <c r="G14" s="8" t="str">
        <f>$B14&amp;CHAR(10)&amp;input!G55</f>
        <v>[플러스메뉴]
520kcal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A1" sqref="A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207</v>
      </c>
      <c r="B1" s="3" t="s">
        <v>208</v>
      </c>
      <c r="C1" s="2" t="s">
        <v>209</v>
      </c>
      <c r="D1" s="2" t="s">
        <v>210</v>
      </c>
      <c r="E1" s="2" t="s">
        <v>211</v>
      </c>
      <c r="F1" s="2" t="s">
        <v>212</v>
      </c>
      <c r="G1" s="2" t="s">
        <v>213</v>
      </c>
      <c r="H1" s="2" t="s">
        <v>214</v>
      </c>
      <c r="I1" s="2" t="s">
        <v>215</v>
      </c>
      <c r="J1" s="2" t="s">
        <v>216</v>
      </c>
      <c r="K1" s="2" t="s">
        <v>217</v>
      </c>
      <c r="L1" s="2" t="s">
        <v>218</v>
      </c>
      <c r="M1" s="2" t="s">
        <v>219</v>
      </c>
      <c r="N1" s="2" t="s">
        <v>220</v>
      </c>
      <c r="O1" s="2" t="s">
        <v>221</v>
      </c>
      <c r="P1" s="2" t="s">
        <v>222</v>
      </c>
      <c r="Q1" s="7" t="s">
        <v>223</v>
      </c>
      <c r="R1" s="2" t="s">
        <v>224</v>
      </c>
      <c r="S1" s="2" t="s">
        <v>225</v>
      </c>
      <c r="T1" s="2" t="s">
        <v>226</v>
      </c>
      <c r="U1" s="2" t="s">
        <v>227</v>
      </c>
      <c r="V1" s="2" t="s">
        <v>228</v>
      </c>
    </row>
    <row r="2" ht="270" spans="1:22">
      <c r="A2" s="2" t="s">
        <v>229</v>
      </c>
      <c r="B2" s="3">
        <f>converter_phase1!C2</f>
        <v>42058</v>
      </c>
      <c r="C2" s="4">
        <f>IF(A2="점심메뉴",TIME(11,30,0),IF(A2="저녁메뉴",TIME(17,30,0),TIME(7,30,0)))</f>
        <v>0.3125</v>
      </c>
      <c r="D2" s="3">
        <f>B2</f>
        <v>42058</v>
      </c>
      <c r="E2" s="4">
        <f>C2+TIME(1,30,0)</f>
        <v>0.375</v>
      </c>
      <c r="F2" s="2" t="b">
        <v>0</v>
      </c>
      <c r="G2" s="2" t="b">
        <v>0</v>
      </c>
      <c r="H2" s="3">
        <f>B2</f>
        <v>42058</v>
      </c>
      <c r="I2" s="5">
        <f>C2-TIME(0,15,0)</f>
        <v>0.302083333333333</v>
      </c>
      <c r="J2" s="6" t="s">
        <v>230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김치콩나물국
삼곡밥
해물잡채완자전
포기김치
784kcal
[즉석]
즉석해장라면/삼곡밥/김치
[일품]
토스트식빵*모닝빵/딸기잼*버터
그린샐러드*요거트D
우유
스크램블에그
햄구이
[플러스메뉴]
누룽지/김구이</v>
      </c>
      <c r="R2" s="2" t="b">
        <v>0</v>
      </c>
      <c r="S2" s="2">
        <v>2</v>
      </c>
      <c r="T2" s="2" t="s">
        <v>231</v>
      </c>
      <c r="U2" s="2" t="s">
        <v>232</v>
      </c>
      <c r="V2" s="2"/>
    </row>
    <row r="3" ht="409.5" spans="1:22">
      <c r="A3" s="2" t="s">
        <v>233</v>
      </c>
      <c r="B3" s="3">
        <f>B2</f>
        <v>42058</v>
      </c>
      <c r="C3" s="4">
        <f t="shared" ref="C3:C4" si="0">IF(A3="점심메뉴",TIME(11,30,0),IF(A3="저녁메뉴",TIME(17,30,0),TIME(7,30,0)))</f>
        <v>0.479166666666667</v>
      </c>
      <c r="D3" s="3">
        <f>B3</f>
        <v>42058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42058</v>
      </c>
      <c r="I3" s="5">
        <f t="shared" ref="I3:I4" si="3">C3-TIME(0,15,0)</f>
        <v>0.46875</v>
      </c>
      <c r="J3" s="6" t="s">
        <v>230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설렁탕*소면사리
(소:호주산)
흑향미밥
모듬숙회
두부계란지짐*양념장
연근땅콩조림
포기김치/석박지
995kcal
[일품]
함박스테이크덮밥
(돼지:국내산)
맑은우동국물
콘치즈모닝빵
오이피클*할라페뇨
포기김치/석박지
1009kcal
[네이쳐데이]
[질환예방-'위'에 좋은식단]
찹쌀수수밥
아욱새우된장국
늙은호박갈치조림(갈치:남아공산)
양배추찜*두부쌈장/연근땅콩조림
포기김치/석박지
[건강도시락]
845kcal
그린샐러드*참치키드빈
고구마찜/메추리알
야채스틱/바나나/토마토
두유/참깨롤빵
[플러스메뉴]
512kcal
현미밥/볶음고추장(소:호주산)
그린샐러드
스위트콘,빈스</v>
      </c>
      <c r="R3" s="2" t="b">
        <v>0</v>
      </c>
      <c r="S3" s="2">
        <v>2</v>
      </c>
      <c r="T3" s="2" t="s">
        <v>231</v>
      </c>
      <c r="U3" s="2" t="s">
        <v>232</v>
      </c>
      <c r="V3" s="2"/>
    </row>
    <row r="4" ht="270" spans="1:22">
      <c r="A4" s="2" t="s">
        <v>234</v>
      </c>
      <c r="B4" s="3">
        <f>B2</f>
        <v>42058</v>
      </c>
      <c r="C4" s="4">
        <f>IF(A4="점심메뉴",TIME(11,30,0),IF(A4="저녁메뉴",TIME(17,30,0),TIME(7,30,0)))</f>
        <v>0.729166666666667</v>
      </c>
      <c r="D4" s="3">
        <f>B4</f>
        <v>42058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42058</v>
      </c>
      <c r="I4" s="5">
        <f>C4-TIME(0,15,0)</f>
        <v>0.71875</v>
      </c>
      <c r="J4" s="6" t="s">
        <v>230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키위D/오리엔탈D
꽁치한마리구이*레몬와사비장
쌀밥
콩비지김치찌개(돼지:스페인산)
감자풋고추조림
봄동달래유자무침
알타리김치
[건강도시락]
994kcal
닭가슴살*견과류고구마샐러드
단호박구이/삶은계란
야채스틱/바나나/방울토마토/두유
떡갈비주먹밥(돼지:국내산,닭:국내산)
[플러스메뉴]
516kcal</v>
      </c>
      <c r="R4" s="2" t="b">
        <v>0</v>
      </c>
      <c r="S4" s="2">
        <v>2</v>
      </c>
      <c r="T4" s="2" t="s">
        <v>231</v>
      </c>
      <c r="U4" s="2" t="s">
        <v>232</v>
      </c>
      <c r="V4" s="2"/>
    </row>
    <row r="5" ht="256.5" spans="1:22">
      <c r="A5" s="2" t="s">
        <v>229</v>
      </c>
      <c r="B5" s="3">
        <f>B2+1</f>
        <v>42059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42059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42059</v>
      </c>
      <c r="I5" s="5">
        <f t="shared" ref="I5:I7" si="8">C5-TIME(0,15,0)</f>
        <v>0.302083333333333</v>
      </c>
      <c r="J5" s="6" t="s">
        <v>230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콩가루배추국
삼곡밥
비엔나조랑떡케찹조림
포기김치
768kcal
[즉석]
즉석해장라면/삼곡밥/김치
[일품]
곡물식빵*미니와플/딸기잼*버터
그린샐러드*요거트D
우유
계란후라이
매쉬드포테이토
[플러스메뉴]
누룽지/계란후라이</v>
      </c>
      <c r="R5" s="2" t="b">
        <v>0</v>
      </c>
      <c r="S5" s="2">
        <v>2</v>
      </c>
      <c r="T5" s="2" t="s">
        <v>231</v>
      </c>
      <c r="U5" s="2" t="s">
        <v>232</v>
      </c>
      <c r="V5" s="2"/>
    </row>
    <row r="6" ht="409.5" spans="1:22">
      <c r="A6" s="2" t="s">
        <v>233</v>
      </c>
      <c r="B6" s="3">
        <f t="shared" ref="B6:B16" si="9">B3+1</f>
        <v>42059</v>
      </c>
      <c r="C6" s="4">
        <f>IF(A6="점심메뉴",TIME(11,30,0),IF(A6="저녁메뉴",TIME(17,30,0),TIME(7,30,0)))</f>
        <v>0.479166666666667</v>
      </c>
      <c r="D6" s="3">
        <f>B6</f>
        <v>42059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42059</v>
      </c>
      <c r="I6" s="5">
        <f>C6-TIME(0,15,0)</f>
        <v>0.46875</v>
      </c>
      <c r="J6" s="6" t="s">
        <v>230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철판치즈닭갈비*고구마사리
(닭:브라질산)
보리밥
들깨순두부탕
어묵채고추장볶음(갈치:수입산)
매실청오이지무침
포기김치/석박지
1005kcal
[일품]
[즉석]직화사천짜장면
야채볶음밥/계란파국
춘권탕수
단무지&amp;양파*춘장
포기김치/석박지
1012kcal
[건강도시락]
그린샐러드*새우브로컬리꽃맛살
통감자구이/삶은계란
야채스틱/바나나/오렌지
두유/쇠고기장조림주먹밥(소:호주산)
[플러스메뉴]
518kcal
현미밥/볶음고추장(소:호주산)
그린샐러드
견과류</v>
      </c>
      <c r="R6" s="2" t="b">
        <v>0</v>
      </c>
      <c r="S6" s="2">
        <v>2</v>
      </c>
      <c r="T6" s="2" t="s">
        <v>231</v>
      </c>
      <c r="U6" s="2" t="s">
        <v>232</v>
      </c>
      <c r="V6" s="2"/>
    </row>
    <row r="7" ht="243" spans="1:22">
      <c r="A7" s="2" t="s">
        <v>234</v>
      </c>
      <c r="B7" s="3">
        <f>B4+1</f>
        <v>42059</v>
      </c>
      <c r="C7" s="4">
        <f>IF(A7="점심메뉴",TIME(11,30,0),IF(A7="저녁메뉴",TIME(17,30,0),TIME(7,30,0)))</f>
        <v>0.729166666666667</v>
      </c>
      <c r="D7" s="3">
        <f>B7</f>
        <v>42059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42059</v>
      </c>
      <c r="I7" s="5">
        <f>C7-TIME(0,15,0)</f>
        <v>0.71875</v>
      </c>
      <c r="J7" s="6" t="s">
        <v>230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사우전D/오리엔탈D
뚝배기불고기*당면사리
(소:호주산)
기장밥
미역국
옛날소시지전*케찹
콩나물무침
포기김치
[건강도시락]
997kcal
그린샐러드*닭가슴살(닭:국내산)
고구마찜/연두부샐러드
야채스틱/바나나/토마토
두유/참깨롤빵
[플러스메뉴]
514kcal</v>
      </c>
      <c r="R7" s="2" t="b">
        <v>0</v>
      </c>
      <c r="S7" s="2">
        <v>2</v>
      </c>
      <c r="T7" s="2" t="s">
        <v>231</v>
      </c>
      <c r="U7" s="2" t="s">
        <v>232</v>
      </c>
      <c r="V7" s="2"/>
    </row>
    <row r="8" ht="256.5" spans="1:22">
      <c r="A8" s="2" t="s">
        <v>229</v>
      </c>
      <c r="B8" s="3">
        <f>B5+1</f>
        <v>42060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42060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42060</v>
      </c>
      <c r="I8" s="5">
        <f t="shared" ref="I8:I16" si="14">C8-TIME(0,15,0)</f>
        <v>0.302083333333333</v>
      </c>
      <c r="J8" s="6" t="s">
        <v>230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쇠고기두부탕국(소:호주산)
삼곡밥
무말랭이양념무침
포기김치
774kcal
[즉석]
즉석해장라면/삼곡밥/김치
[일품]
토스트식빵*곡물식빵/딸기잼*버터
그린샐러드*요거트D
우유
스크램블에그
씨리얼
[플러스메뉴]
누룽지/김구이</v>
      </c>
      <c r="R8" s="2" t="b">
        <v>0</v>
      </c>
      <c r="S8" s="2">
        <v>2</v>
      </c>
      <c r="T8" s="2" t="s">
        <v>231</v>
      </c>
      <c r="U8" s="2" t="s">
        <v>232</v>
      </c>
      <c r="V8" s="2"/>
    </row>
    <row r="9" ht="409.5" spans="1:22">
      <c r="A9" s="2" t="s">
        <v>233</v>
      </c>
      <c r="B9" s="3">
        <f>B6+1</f>
        <v>42060</v>
      </c>
      <c r="C9" s="4">
        <f>IF(A9="점심메뉴",TIME(11,30,0),IF(A9="저녁메뉴",TIME(17,30,0),TIME(7,30,0)))</f>
        <v>0.479166666666667</v>
      </c>
      <c r="D9" s="3">
        <f>B9</f>
        <v>42060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42060</v>
      </c>
      <c r="I9" s="5">
        <f>C9-TIME(0,15,0)</f>
        <v>0.46875</v>
      </c>
      <c r="J9" s="6" t="s">
        <v>230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깻잎채올린 철판오삼불고기
(돼지:칠레산)
쌀밥
얼갈이된장국
감자전*파전
도토리묵야채무침
포기김치/석박지
1001kcal
[일품]
[HOT]불닭마요덮밥
(닭:미국산)
맑은우동국물
갈릭버터감자튀김
오복채무침
포기김치/석박지
1021kcal
[네이쳐데이]
[네이쳐데이]
뿌리채소영양밥*양념장
얼갈이된장국
표고마늘쫑찹쌀탕수
도토리묵야채무침/파래김구이
포기김치/석박지
[건강도시락]
868kcal
그린샐러드*닭가슴살(닭:국내산)
단호박구이/메추리알
야채스틱/바나나/토마토
두유/부시맥브레드
[플러스메뉴]
515kcal
현미밥/볶음고추장(소:호주산)
그린샐러드
씨리얼</v>
      </c>
      <c r="R9" s="2" t="b">
        <v>0</v>
      </c>
      <c r="S9" s="2">
        <v>2</v>
      </c>
      <c r="T9" s="2" t="s">
        <v>231</v>
      </c>
      <c r="U9" s="2" t="s">
        <v>232</v>
      </c>
      <c r="V9" s="2"/>
    </row>
    <row r="10" ht="243" spans="1:22">
      <c r="A10" s="2" t="s">
        <v>234</v>
      </c>
      <c r="B10" s="3">
        <f>B7+1</f>
        <v>42060</v>
      </c>
      <c r="C10" s="4">
        <f>IF(A10="점심메뉴",TIME(11,30,0),IF(A10="저녁메뉴",TIME(17,30,0),TIME(7,30,0)))</f>
        <v>0.729166666666667</v>
      </c>
      <c r="D10" s="3">
        <f>B10</f>
        <v>42060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42060</v>
      </c>
      <c r="I10" s="5">
        <f>C10-TIME(0,15,0)</f>
        <v>0.71875</v>
      </c>
      <c r="J10" s="6" t="s">
        <v>230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망고D/오리엔탈D
얼큰순두부김치찌개*계란탁
(돼지:스페인산)
쌀밥
떡갈비야채볶음(돼지:국내산,닭:국내산)
무쌈야채말이*땅콩소스
통깨건파래볶음
포기김치
[건강도시락]
998kcal
그린샐러드*올리브계란
통감자구이/브로컬리
야채스틱/바나나/방울토마토
두유/모닝빵
[플러스메뉴]
517kcal</v>
      </c>
      <c r="R10" s="2" t="b">
        <v>0</v>
      </c>
      <c r="S10" s="2">
        <v>2</v>
      </c>
      <c r="T10" s="2" t="s">
        <v>231</v>
      </c>
      <c r="U10" s="2" t="s">
        <v>232</v>
      </c>
      <c r="V10" s="2"/>
    </row>
    <row r="11" ht="256.5" spans="1:22">
      <c r="A11" s="2" t="s">
        <v>229</v>
      </c>
      <c r="B11" s="3">
        <f>B8+1</f>
        <v>42061</v>
      </c>
      <c r="C11" s="4">
        <f>IF(A11="점심메뉴",TIME(11,30,0),IF(A11="저녁메뉴",TIME(17,30,0),TIME(7,30,0)))</f>
        <v>0.3125</v>
      </c>
      <c r="D11" s="3">
        <f>B11</f>
        <v>42061</v>
      </c>
      <c r="E11" s="4">
        <f>C11+TIME(1,30,0)</f>
        <v>0.375</v>
      </c>
      <c r="F11" s="2" t="b">
        <v>0</v>
      </c>
      <c r="G11" s="2" t="b">
        <v>0</v>
      </c>
      <c r="H11" s="3">
        <f>B11</f>
        <v>42061</v>
      </c>
      <c r="I11" s="5">
        <f>C11-TIME(0,15,0)</f>
        <v>0.302083333333333</v>
      </c>
      <c r="J11" s="6" t="s">
        <v>230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조랑이떡국
삼곡밥
아몬드멸치볶음
포기김치
759kcal
[즉석]
즉석해장라면/삼곡밥/김치
[일품]
곡물식빵*부시맥브레드/딸기잼*버터
그린샐러드*요거트D
우유
계란후라이
감자볼튀김
[플러스메뉴]
누룽지/계란후라이</v>
      </c>
      <c r="R11" s="2" t="b">
        <v>0</v>
      </c>
      <c r="S11" s="2">
        <v>2</v>
      </c>
      <c r="T11" s="2" t="s">
        <v>231</v>
      </c>
      <c r="U11" s="2" t="s">
        <v>232</v>
      </c>
      <c r="V11" s="2"/>
    </row>
    <row r="12" ht="409.5" spans="1:22">
      <c r="A12" s="2" t="s">
        <v>233</v>
      </c>
      <c r="B12" s="3">
        <f>B9+1</f>
        <v>42061</v>
      </c>
      <c r="C12" s="4">
        <f>IF(A12="점심메뉴",TIME(11,30,0),IF(A12="저녁메뉴",TIME(17,30,0),TIME(7,30,0)))</f>
        <v>0.479166666666667</v>
      </c>
      <c r="D12" s="3">
        <f>B12</f>
        <v>42061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42061</v>
      </c>
      <c r="I12" s="5">
        <f>C12-TIME(0,15,0)</f>
        <v>0.46875</v>
      </c>
      <c r="J12" s="6" t="s">
        <v>230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안동찜닭*찹쌀누룽지토핑
(닭:국내산)
기장밥
맑은콩나물국
볼어묵소세지볶음(갈치:수입산)
치커리유자청무침
포기김치/석박지
999kcal
[일품]
순살등심돈까스*양송이데미S
(돼지:국내산)
검정깨밥/콘크림스프
허니브레드/마카로니샐러드
적채무비트피클
포기김치/석박지
1020kcal
[건강도시락]
그린샐러드*토마토카프레제
고구마찜/연두부샐러드
야채스틱/바나나/방울토마토
두유/현미후리가케주먹밥
[플러스메뉴]
520kcal
현미밥/볶음고추장(소:호주산)
그린샐러드
스위트콘,빈스</v>
      </c>
      <c r="R12" s="2" t="b">
        <v>0</v>
      </c>
      <c r="S12" s="2">
        <v>2</v>
      </c>
      <c r="T12" s="2" t="s">
        <v>231</v>
      </c>
      <c r="U12" s="2" t="s">
        <v>232</v>
      </c>
      <c r="V12" s="2"/>
    </row>
    <row r="13" ht="243" spans="1:22">
      <c r="A13" s="2" t="s">
        <v>234</v>
      </c>
      <c r="B13" s="3">
        <f>B10+1</f>
        <v>42061</v>
      </c>
      <c r="C13" s="4">
        <f>IF(A13="점심메뉴",TIME(11,30,0),IF(A13="저녁메뉴",TIME(17,30,0),TIME(7,30,0)))</f>
        <v>0.729166666666667</v>
      </c>
      <c r="D13" s="3">
        <f>B13</f>
        <v>42061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42061</v>
      </c>
      <c r="I13" s="5">
        <f>C13-TIME(0,15,0)</f>
        <v>0.71875</v>
      </c>
      <c r="J13" s="6" t="s">
        <v>230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흑임자D/오리엔탈D
[HOT]사천식궁보두부덮밥
유부다시마국
오징어까스*타르타르S
브로컬리땅콩샐러드
오복채무침
포기김치
[건강도시락]
1004kcal
그린샐러드*흑임자두부
단호박구이/메추리알
야채스틱/바나나/오렌지
두유/참치마요주먹밥
[플러스메뉴]
511kcal</v>
      </c>
      <c r="R13" s="2" t="b">
        <v>0</v>
      </c>
      <c r="S13" s="2">
        <v>2</v>
      </c>
      <c r="T13" s="2" t="s">
        <v>231</v>
      </c>
      <c r="U13" s="2" t="s">
        <v>232</v>
      </c>
      <c r="V13" s="2"/>
    </row>
    <row r="14" ht="256.5" spans="1:22">
      <c r="A14" s="2" t="s">
        <v>229</v>
      </c>
      <c r="B14" s="3">
        <f>B11+1</f>
        <v>42062</v>
      </c>
      <c r="C14" s="4">
        <f>IF(A14="점심메뉴",TIME(11,30,0),IF(A14="저녁메뉴",TIME(17,30,0),TIME(7,30,0)))</f>
        <v>0.3125</v>
      </c>
      <c r="D14" s="3">
        <f>B14</f>
        <v>42062</v>
      </c>
      <c r="E14" s="4">
        <f>C14+TIME(1,30,0)</f>
        <v>0.375</v>
      </c>
      <c r="F14" s="2" t="b">
        <v>0</v>
      </c>
      <c r="G14" s="2" t="b">
        <v>0</v>
      </c>
      <c r="H14" s="3">
        <f>B14</f>
        <v>42062</v>
      </c>
      <c r="I14" s="5">
        <f>C14-TIME(0,15,0)</f>
        <v>0.302083333333333</v>
      </c>
      <c r="J14" s="6" t="s">
        <v>230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감자양파국
삼곡밥
호박맛살야채볶음
포기김치
762kcal
[즉석]
즉석해장라면/삼곡밥/김치
[일품]
토스트식빵*참깨롤빵/딸기잼*버터
그린샐러드*요거트D
우유
스크램블에그
씨리얼
[플러스메뉴]
누룽지/김구이</v>
      </c>
      <c r="R14" s="2" t="b">
        <v>0</v>
      </c>
      <c r="S14" s="2">
        <v>2</v>
      </c>
      <c r="T14" s="2" t="s">
        <v>231</v>
      </c>
      <c r="U14" s="2" t="s">
        <v>232</v>
      </c>
      <c r="V14" s="2"/>
    </row>
    <row r="15" ht="409.5" spans="1:22">
      <c r="A15" s="2" t="s">
        <v>233</v>
      </c>
      <c r="B15" s="3">
        <f>B12+1</f>
        <v>42062</v>
      </c>
      <c r="C15" s="4">
        <f>IF(A15="점심메뉴",TIME(11,30,0),IF(A15="저녁메뉴",TIME(17,30,0),TIME(7,30,0)))</f>
        <v>0.479166666666667</v>
      </c>
      <c r="D15" s="3">
        <f>B15</f>
        <v>42062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42062</v>
      </c>
      <c r="I15" s="5">
        <f>C15-TIME(0,15,0)</f>
        <v>0.46875</v>
      </c>
      <c r="J15" s="6" t="s">
        <v>230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육개장
(소:호주산,국내산(육우))
차조밥
새송이계란조림
쑥갓생두부무침
검은깨명엽채볶음
포기김치/석박지
990kcal
[일품]
"스쿨푸드"어부밥[언양식불고기덮밥]
(돼지:국내산)
팽이버섯된장국
야채고로케*케찹
단무지부추무침
포기김치/석박지
1010kcal
[네이쳐데이]
[저염식데이]
찹쌀녹두밥
저염콩나물국
닭고기유자된장볶음(닭:브라질산)
버섯두유소스볶음/치커리무침
포기김치/석박지
[건강도시락]
859kcal
그린샐러드*닭가슴살(닭:국내산)
단호박구이/삶은계란
야채스틱/바나나/오렌지
두유/흑미멸치주먹밥
[플러스메뉴]
521kcal
현미밥/볶음고추장(소:호주산)
그린샐러드
크루통</v>
      </c>
      <c r="R15" s="2" t="b">
        <v>0</v>
      </c>
      <c r="S15" s="2">
        <v>2</v>
      </c>
      <c r="T15" s="2" t="s">
        <v>231</v>
      </c>
      <c r="U15" s="2" t="s">
        <v>232</v>
      </c>
      <c r="V15" s="2"/>
    </row>
    <row r="16" ht="243" spans="1:22">
      <c r="A16" s="2" t="s">
        <v>234</v>
      </c>
      <c r="B16" s="3">
        <f>B13+1</f>
        <v>42062</v>
      </c>
      <c r="C16" s="4">
        <f>IF(A16="점심메뉴",TIME(11,30,0),IF(A16="저녁메뉴",TIME(17,30,0),TIME(7,30,0)))</f>
        <v>0.729166666666667</v>
      </c>
      <c r="D16" s="3">
        <f>B16</f>
        <v>42062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42062</v>
      </c>
      <c r="I16" s="5">
        <f>C16-TIME(0,15,0)</f>
        <v>0.71875</v>
      </c>
      <c r="J16" s="6" t="s">
        <v>230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유자레몬D/오리엔탈D
뚝배기고등어시래기찜
(고등어:노르웨이산)
흑향미밥
근대국
청양풍한식잡채
검은콩조림
포기김치
[건강도시락]
1000kcal
그린샐러드*바질페스토푸질리
통감자구이/메추리알
야채스틱/바나나/방울토마토
두유/부시맥브레드
[플러스메뉴]
520kcal</v>
      </c>
      <c r="R16" s="2" t="b">
        <v>0</v>
      </c>
      <c r="S16" s="2">
        <v>2</v>
      </c>
      <c r="T16" s="2" t="s">
        <v>231</v>
      </c>
      <c r="U16" s="2" t="s">
        <v>232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2015-02-17T13:30:45Z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