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0" windowHeight="1228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</workbook>
</file>

<file path=xl/sharedStrings.xml><?xml version="1.0" encoding="utf-8"?>
<sst xmlns="http://schemas.openxmlformats.org/spreadsheetml/2006/main" count="195">
  <si>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</si>
  <si>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</si>
  <si>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r>
      <t>10</t>
    </r>
    <r>
      <rPr>
        <b/>
        <sz val="16"/>
        <rFont val="方正书宋_GBK"/>
        <family val="3"/>
        <charset val="129"/>
      </rPr>
      <t>월</t>
    </r>
    <r>
      <rPr>
        <b/>
        <sz val="16"/>
        <rFont val="맑은 고딕"/>
        <family val="3"/>
        <charset val="129"/>
      </rPr>
      <t xml:space="preserve"> 6</t>
    </r>
    <r>
      <rPr>
        <b/>
        <sz val="16"/>
        <rFont val="方正书宋_GBK"/>
        <family val="3"/>
        <charset val="129"/>
      </rPr>
      <t xml:space="preserve">일 </t>
    </r>
    <r>
      <rPr>
        <b/>
        <sz val="16"/>
        <rFont val="맑은 고딕"/>
        <family val="3"/>
        <charset val="129"/>
      </rPr>
      <t>(</t>
    </r>
    <r>
      <rPr>
        <b/>
        <sz val="16"/>
        <rFont val="方正书宋_GBK"/>
        <family val="3"/>
        <charset val="129"/>
      </rPr>
      <t>월</t>
    </r>
    <r>
      <rPr>
        <b/>
        <sz val="16"/>
        <rFont val="맑은 고딕"/>
        <family val="3"/>
        <charset val="129"/>
      </rPr>
      <t>)</t>
    </r>
  </si>
  <si>
    <t>10월 7일 (화)</t>
  </si>
  <si>
    <t>10월 8일(수)</t>
  </si>
  <si>
    <t>10월 9일 (목)</t>
  </si>
  <si>
    <t>10월 10일 (금)</t>
  </si>
  <si>
    <t>아침
 07:30
~08:30</t>
  </si>
  <si>
    <t>한식</t>
  </si>
  <si>
    <t>김치콩나물국</t>
  </si>
  <si>
    <t>감자양파국</t>
  </si>
  <si>
    <t>얼큰오징어무찌개</t>
  </si>
  <si>
    <t>경상도식쇠고기무국(소:뉴질랜드산)</t>
  </si>
  <si>
    <t>삼곡밥</t>
  </si>
  <si>
    <t>비엔나조랑떡케찹볶음</t>
  </si>
  <si>
    <t>볼어묵맛살볶음(갈치:수입산)</t>
  </si>
  <si>
    <t>감자조림</t>
  </si>
  <si>
    <t>호박새우젓볶음</t>
  </si>
  <si>
    <t>포기김치</t>
  </si>
  <si>
    <t>887kcal</t>
  </si>
  <si>
    <t>846kcal</t>
  </si>
  <si>
    <t>898kcal</t>
  </si>
  <si>
    <t>861kcal</t>
  </si>
  <si>
    <t>즉석</t>
  </si>
  <si>
    <t>즉석해장라면/삼곡밥/김치</t>
  </si>
  <si>
    <t>일품</t>
  </si>
  <si>
    <t>토스트식빵*곡물식빵/딸기잼*버터</t>
  </si>
  <si>
    <t>곡물식빵*미니와플/딸기잼*버터</t>
  </si>
  <si>
    <t>곡물식빵*모닝빵/딸기잼*버터</t>
  </si>
  <si>
    <t>토스트식빵*부시맥브레드/딸기잼*버터</t>
  </si>
  <si>
    <t>그린샐러드*키위D</t>
  </si>
  <si>
    <t>우유</t>
  </si>
  <si>
    <t>스크램블에그</t>
  </si>
  <si>
    <t>계란후라이</t>
  </si>
  <si>
    <t>감자볼튀김</t>
  </si>
  <si>
    <t>후르트링</t>
  </si>
  <si>
    <t>양념감자튀김</t>
  </si>
  <si>
    <t>햄구이</t>
  </si>
  <si>
    <t>플러스메뉴</t>
  </si>
  <si>
    <t>누룽지/김구이</t>
  </si>
  <si>
    <t>누룽지/계란후라이</t>
  </si>
  <si>
    <t>점심
11:30
~13:00</t>
  </si>
  <si>
    <r>
      <rPr>
        <b/>
        <sz val="16"/>
        <rFont val="맑은 고딕"/>
        <family val="3"/>
        <charset val="129"/>
      </rPr>
      <t>설렁탕*소면사리</t>
    </r>
    <r>
      <rPr>
        <b/>
        <sz val="16"/>
        <rFont val="맑은 고딕"/>
        <family val="3"/>
        <charset val="129"/>
      </rPr>
      <t xml:space="preserve">
(소:호주산)</t>
    </r>
  </si>
  <si>
    <t>깻잎채올린 철판고추장삼겹살구이
(돼지:독일산)</t>
  </si>
  <si>
    <t>안동찜닭*단호박치즈사리
(닭:국내산)</t>
  </si>
  <si>
    <t>조기구이</t>
  </si>
  <si>
    <t>흑향미밥</t>
  </si>
  <si>
    <t>쌀밥</t>
  </si>
  <si>
    <t>기장밥</t>
  </si>
  <si>
    <t>보리밥</t>
  </si>
  <si>
    <t>새콤오징어곤약초무침</t>
  </si>
  <si>
    <t>맑은콩나물국</t>
  </si>
  <si>
    <t>두부김치국</t>
  </si>
  <si>
    <t>뚝배기차돌된장찌개(소:미국산)</t>
  </si>
  <si>
    <t>두부계란지짐*양념장</t>
  </si>
  <si>
    <t>궁중떡볶음</t>
  </si>
  <si>
    <r>
      <rPr>
        <b/>
        <sz val="16"/>
        <rFont val="맑은 고딕"/>
        <family val="3"/>
        <charset val="129"/>
      </rPr>
      <t>삼색연근튀김</t>
    </r>
    <r>
      <rPr>
        <b/>
        <sz val="16"/>
        <rFont val="맑은 고딕"/>
        <family val="3"/>
        <charset val="129"/>
      </rPr>
      <t>*양념장</t>
    </r>
  </si>
  <si>
    <t>콩나물들깨무침</t>
  </si>
  <si>
    <t>연근땅콩조림</t>
  </si>
  <si>
    <r>
      <rPr>
        <b/>
        <sz val="16"/>
        <rFont val="맑은 고딕"/>
        <family val="3"/>
        <charset val="129"/>
      </rPr>
      <t>모듬쌈채소</t>
    </r>
    <r>
      <rPr>
        <b/>
        <sz val="16"/>
        <rFont val="맑은 고딕"/>
        <family val="3"/>
        <charset val="129"/>
      </rPr>
      <t>*저염들깨쌈장</t>
    </r>
  </si>
  <si>
    <t>검은깨명엽채볶음</t>
  </si>
  <si>
    <t>브로커리,컬리플라워*초장</t>
  </si>
  <si>
    <t>포기김치/석박지</t>
  </si>
  <si>
    <t>990kcal</t>
  </si>
  <si>
    <t>1001kcal</t>
  </si>
  <si>
    <t>999kcal</t>
  </si>
  <si>
    <t>975kcal</t>
  </si>
  <si>
    <t>파인애플함박스테이크*데미S
(돼지:국내산)</t>
  </si>
  <si>
    <t>불고기필라프*계란후라이*더블S
(소:호주산)</t>
  </si>
  <si>
    <t>제주도고기국수
(돼지:국내산,미국산)</t>
  </si>
  <si>
    <t>야끼니꾸돈부리
(돼지:국내산)</t>
  </si>
  <si>
    <t>야채볶음밥/크림스프</t>
  </si>
  <si>
    <t>유부된장국</t>
  </si>
  <si>
    <t>미니가라이라멘</t>
  </si>
  <si>
    <t>시나몬허니브레드</t>
  </si>
  <si>
    <t>미니샐러드파스타</t>
  </si>
  <si>
    <t>야채왕만두찜</t>
  </si>
  <si>
    <t>연두부새싹샐러드</t>
  </si>
  <si>
    <t>적채무비트피클</t>
  </si>
  <si>
    <t>생오이피클*할라페뇨</t>
  </si>
  <si>
    <t>아삭이고추,양파*쌈장</t>
  </si>
  <si>
    <t>일식치자단무지,초생강</t>
  </si>
  <si>
    <t>1023kcal</t>
  </si>
  <si>
    <t>1014kcal</t>
  </si>
  <si>
    <t>1008kcal</t>
  </si>
  <si>
    <t>1003kcal</t>
  </si>
  <si>
    <t>네이쳐데이</t>
  </si>
  <si>
    <t>흑미고구마영양밥*부추양념장</t>
  </si>
  <si>
    <t>맑은콩비지찌개</t>
  </si>
  <si>
    <t>매콤마늘쫑버섯깐풍</t>
  </si>
  <si>
    <t>쑥갓유부나물/청포묵새싹견과샐러드</t>
  </si>
  <si>
    <t>760kcal</t>
  </si>
  <si>
    <t>건강도시락</t>
  </si>
  <si>
    <t>그린샐러드*닭가슴살(닭:국내산)</t>
  </si>
  <si>
    <t>그린샐러드*흑임자두부</t>
  </si>
  <si>
    <t>그린샐러드*새우브로컬리꽃맛살</t>
  </si>
  <si>
    <t>고구마찜/메추리알</t>
  </si>
  <si>
    <t>통감자구이/삶은계란</t>
  </si>
  <si>
    <t>단호박구이/메추리알</t>
  </si>
  <si>
    <t>야채스틱/바나나/방울토마토</t>
  </si>
  <si>
    <t>야채스틱/바나나/토마토</t>
  </si>
  <si>
    <t>야채스틱/바나나/오렌지</t>
  </si>
  <si>
    <t>두유/모닝빵</t>
  </si>
  <si>
    <t>두유/쇠고기장조림주먹밥(소:호주산)</t>
  </si>
  <si>
    <t>두유/부시맥브레드</t>
  </si>
  <si>
    <t>516kcal</t>
  </si>
  <si>
    <t>508kcal</t>
  </si>
  <si>
    <t>511kcal</t>
  </si>
  <si>
    <t>520kcal</t>
  </si>
  <si>
    <t>현미밥/볶음고추장(소:호주산)</t>
  </si>
  <si>
    <t>현미밥/볶음고추장</t>
  </si>
  <si>
    <t>그린샐러드</t>
  </si>
  <si>
    <t>견과류</t>
  </si>
  <si>
    <t>크루통</t>
  </si>
  <si>
    <t>스위트콘,빈스</t>
  </si>
  <si>
    <t>복숭아D/오리엔탈D</t>
  </si>
  <si>
    <t>흑임자D/오리엔탈D</t>
  </si>
  <si>
    <t>사우전D/오리엔탈D</t>
  </si>
  <si>
    <t>유자레몬D/오리엔탈D</t>
  </si>
  <si>
    <t>저녁
 17:30
~19:00</t>
  </si>
  <si>
    <t>한식
or
일품</t>
  </si>
  <si>
    <t>제육김치두루치기*두부찜
(돼지:국내산)</t>
  </si>
  <si>
    <t>부대찌개*라면사리</t>
  </si>
  <si>
    <t>뼈다귀해장국
(돼지:국내산)</t>
  </si>
  <si>
    <t>숯불고기생야채비빔밥
(소:호주산)</t>
  </si>
  <si>
    <t>잡곡밥</t>
  </si>
  <si>
    <t>수수밥</t>
  </si>
  <si>
    <t>미역국</t>
  </si>
  <si>
    <t>얼갈이된장국</t>
  </si>
  <si>
    <t>해물떡편완자전</t>
  </si>
  <si>
    <t>야채계란찜</t>
  </si>
  <si>
    <t>옛날소시지전*케찹</t>
  </si>
  <si>
    <t>옥수수부추전*절임고추양념장</t>
  </si>
  <si>
    <t>청양풍한식잡채</t>
  </si>
  <si>
    <t>어묵야채볶음(갈치:수입산)</t>
  </si>
  <si>
    <t>이색묵*양념장</t>
  </si>
  <si>
    <t>치커리사과무침</t>
  </si>
  <si>
    <t>오이양파무침</t>
  </si>
  <si>
    <t>통깨건파래볶음</t>
  </si>
  <si>
    <t>무말랭이부추무침</t>
  </si>
  <si>
    <t>열무김치</t>
  </si>
  <si>
    <t>알타리김치</t>
  </si>
  <si>
    <t>그린샐러드*올리브계란</t>
  </si>
  <si>
    <t>그린샐러드*견과류올린구운야채</t>
  </si>
  <si>
    <t>고구마찜/삶은계란</t>
  </si>
  <si>
    <t>단호박구이/새싹연두부</t>
  </si>
  <si>
    <t>두유/미니참깨롤빵</t>
  </si>
  <si>
    <t>두유/현미후리가케주먹밥</t>
  </si>
  <si>
    <t>두유/흑미멸치주먹밥</t>
  </si>
  <si>
    <t>522kcal</t>
  </si>
  <si>
    <t>510kcal</t>
  </si>
  <si>
    <t>509kcal</t>
  </si>
  <si>
    <t>515kcal</t>
  </si>
  <si>
    <t>그린샐러드*견과류*오리엔탈D</t>
  </si>
  <si>
    <t>그린샐러드*씨리얼*오리엔탈D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</si>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</sst>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176" formatCode="#\ &quot;Kcal&quot;"/>
    <numFmt numFmtId="177" formatCode="_-* #,##0_-;\-* #,##0_-;_-* &quot;-&quot;_-;_-@_-"/>
    <numFmt numFmtId="44" formatCode="_(&quot;$&quot;* #,##0.00_);_(&quot;$&quot;* \(#,##0.00\);_(&quot;$&quot;* &quot;-&quot;??_);_(@_)"/>
    <numFmt numFmtId="178" formatCode="_ * #,##0_ ;_ * \-#,##0_ ;_ * &quot;-&quot;_ ;_ @_ "/>
    <numFmt numFmtId="179" formatCode="mm&quot;월&quot;\ dd&quot;일&quot;"/>
    <numFmt numFmtId="180" formatCode="0_ "/>
    <numFmt numFmtId="181" formatCode="_ * #,##0.00_ ;_ * \-#,##0.00_ ;_ * &quot;-&quot;??_ ;_ @_ "/>
    <numFmt numFmtId="182" formatCode="H:mm:ss"/>
    <numFmt numFmtId="183" formatCode="h:mm\ AM/PM"/>
  </numFmts>
  <fonts count="34">
    <font>
      <sz val="12"/>
      <name val="Times New Roman"/>
      <charset val="134"/>
    </font>
    <font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sz val="18"/>
      <color indexed="62"/>
      <name val="맑은 고딕"/>
      <family val="2"/>
      <charset val="129"/>
    </font>
    <font>
      <sz val="11"/>
      <color indexed="8"/>
      <name val="맑은 고딕"/>
      <family val="2"/>
      <charset val="129"/>
    </font>
    <font>
      <sz val="11"/>
      <color indexed="60"/>
      <name val="맑은 고딕"/>
      <family val="2"/>
      <charset val="129"/>
    </font>
    <font>
      <sz val="11"/>
      <name val="돋움"/>
      <family val="3"/>
      <charset val="129"/>
    </font>
    <font>
      <b/>
      <sz val="13"/>
      <color indexed="62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10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sz val="11"/>
      <color indexed="8"/>
      <name val="맑은 고딕"/>
      <family val="3"/>
      <charset val="129"/>
    </font>
    <font>
      <b/>
      <sz val="11"/>
      <color indexed="6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方正书宋_GBK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98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n">
        <color indexed="9"/>
      </bottom>
      <diagonal/>
    </border>
    <border>
      <left/>
      <right style="medium">
        <color indexed="22"/>
      </right>
      <top style="medium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 style="thin">
        <color indexed="9"/>
      </bottom>
      <diagonal/>
    </border>
    <border>
      <left/>
      <right style="medium">
        <color indexed="22"/>
      </right>
      <top style="thick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5"/>
      </left>
      <right style="medium">
        <color indexed="25"/>
      </right>
      <top style="thin">
        <color indexed="9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/>
      <bottom style="thin">
        <color indexed="9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22"/>
      </bottom>
      <diagonal/>
    </border>
    <border>
      <left style="medium">
        <color indexed="22"/>
      </left>
      <right/>
      <top/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9"/>
      </bottom>
      <diagonal/>
    </border>
    <border>
      <left/>
      <right style="medium">
        <color indexed="22"/>
      </right>
      <top style="medium">
        <color indexed="22"/>
      </top>
      <bottom style="thin">
        <color indexed="9"/>
      </bottom>
      <diagonal/>
    </border>
    <border>
      <left/>
      <right/>
      <top style="medium">
        <color indexed="22"/>
      </top>
      <bottom style="thin">
        <color indexed="9"/>
      </bottom>
      <diagonal/>
    </border>
    <border>
      <left style="medium">
        <color indexed="51"/>
      </left>
      <right style="medium">
        <color indexed="51"/>
      </right>
      <top style="medium">
        <color indexed="51"/>
      </top>
      <bottom style="thin">
        <color indexed="9"/>
      </bottom>
      <diagonal/>
    </border>
    <border>
      <left style="medium">
        <color indexed="22"/>
      </left>
      <right/>
      <top style="thin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51"/>
      </left>
      <right style="medium">
        <color indexed="51"/>
      </right>
      <top/>
      <bottom/>
      <diagonal/>
    </border>
    <border>
      <left style="medium">
        <color indexed="10"/>
      </left>
      <right style="medium">
        <color indexed="10"/>
      </right>
      <top/>
      <bottom style="thin">
        <color indexed="9"/>
      </bottom>
      <diagonal/>
    </border>
    <border>
      <left/>
      <right style="medium">
        <color indexed="22"/>
      </right>
      <top/>
      <bottom style="thin">
        <color indexed="9"/>
      </bottom>
      <diagonal/>
    </border>
    <border>
      <left style="medium">
        <color indexed="51"/>
      </left>
      <right style="medium">
        <color indexed="51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51"/>
      </left>
      <right style="medium">
        <color indexed="51"/>
      </right>
      <top/>
      <bottom style="medium">
        <color indexed="51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22"/>
      </left>
      <right/>
      <top style="medium">
        <color indexed="9"/>
      </top>
      <bottom style="thin">
        <color indexed="9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53"/>
      </left>
      <right style="medium">
        <color indexed="53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/>
      <bottom style="thin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61">
    <xf numFmtId="0" fontId="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8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9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2" borderId="93" applyNumberFormat="0" applyAlignment="0" applyProtection="0">
      <alignment vertical="center"/>
    </xf>
    <xf numFmtId="0" fontId="13" fillId="0" borderId="95" applyNumberFormat="0" applyFill="0" applyAlignment="0" applyProtection="0">
      <alignment vertical="center"/>
    </xf>
    <xf numFmtId="0" fontId="8" fillId="0" borderId="90" applyNumberFormat="0" applyFill="0" applyAlignment="0" applyProtection="0">
      <alignment vertical="center"/>
    </xf>
    <xf numFmtId="0" fontId="15" fillId="0" borderId="9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9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7" borderId="9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96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5" borderId="9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68">
    <xf numFmtId="0" fontId="5" fillId="0" borderId="0" xfId="48">
      <alignment vertical="center"/>
    </xf>
    <xf numFmtId="0" fontId="5" fillId="0" borderId="0" xfId="48" applyAlignment="1">
      <alignment vertical="center" wrapText="1"/>
    </xf>
    <xf numFmtId="0" fontId="21" fillId="0" borderId="0" xfId="48" applyFont="1">
      <alignment vertical="center"/>
    </xf>
    <xf numFmtId="58" fontId="22" fillId="0" borderId="0" xfId="48" applyNumberFormat="1" applyFont="1">
      <alignment vertical="center"/>
    </xf>
    <xf numFmtId="182" fontId="22" fillId="0" borderId="0" xfId="48" applyNumberFormat="1" applyFont="1">
      <alignment vertical="center"/>
    </xf>
    <xf numFmtId="183" fontId="22" fillId="0" borderId="0" xfId="48" applyNumberFormat="1" applyFont="1">
      <alignment vertical="center"/>
    </xf>
    <xf numFmtId="0" fontId="23" fillId="0" borderId="0" xfId="48" applyFont="1">
      <alignment vertical="center"/>
    </xf>
    <xf numFmtId="0" fontId="22" fillId="0" borderId="0" xfId="48" applyFont="1" applyAlignment="1">
      <alignment vertical="center" wrapText="1"/>
    </xf>
    <xf numFmtId="0" fontId="5" fillId="0" borderId="0" xfId="48" applyNumberFormat="1" applyAlignment="1">
      <alignment vertical="center" wrapText="1"/>
    </xf>
    <xf numFmtId="58" fontId="5" fillId="0" borderId="0" xfId="48" applyNumberFormat="1">
      <alignment vertical="center"/>
    </xf>
    <xf numFmtId="0" fontId="24" fillId="2" borderId="1" xfId="48" applyFont="1" applyFill="1" applyBorder="1" applyAlignment="1">
      <alignment horizontal="left" vertical="center" wrapText="1"/>
    </xf>
    <xf numFmtId="0" fontId="24" fillId="2" borderId="2" xfId="48" applyFont="1" applyFill="1" applyBorder="1" applyAlignment="1">
      <alignment horizontal="left" vertical="center" wrapText="1"/>
    </xf>
    <xf numFmtId="0" fontId="25" fillId="2" borderId="2" xfId="48" applyFont="1" applyFill="1" applyBorder="1" applyAlignment="1">
      <alignment horizontal="center" vertical="center"/>
    </xf>
    <xf numFmtId="0" fontId="25" fillId="2" borderId="2" xfId="48" applyFont="1" applyFill="1" applyBorder="1" applyAlignment="1">
      <alignment horizontal="right" vertical="center" wrapText="1"/>
    </xf>
    <xf numFmtId="0" fontId="25" fillId="2" borderId="3" xfId="48" applyFont="1" applyFill="1" applyBorder="1" applyAlignment="1">
      <alignment horizontal="right" vertical="center" wrapText="1"/>
    </xf>
    <xf numFmtId="0" fontId="25" fillId="0" borderId="0" xfId="46" applyFont="1" applyBorder="1" applyAlignment="1">
      <alignment horizontal="center" vertical="center"/>
    </xf>
    <xf numFmtId="0" fontId="26" fillId="3" borderId="4" xfId="48" applyFont="1" applyFill="1" applyBorder="1" applyAlignment="1">
      <alignment horizontal="center" vertical="center"/>
    </xf>
    <xf numFmtId="0" fontId="26" fillId="3" borderId="5" xfId="48" applyFont="1" applyFill="1" applyBorder="1" applyAlignment="1">
      <alignment horizontal="center" vertical="center"/>
    </xf>
    <xf numFmtId="179" fontId="26" fillId="3" borderId="6" xfId="60" applyNumberFormat="1" applyFont="1" applyFill="1" applyBorder="1" applyAlignment="1">
      <alignment horizontal="center" vertical="center"/>
    </xf>
    <xf numFmtId="179" fontId="26" fillId="3" borderId="7" xfId="60" applyNumberFormat="1" applyFont="1" applyFill="1" applyBorder="1" applyAlignment="1">
      <alignment horizontal="center" vertical="center"/>
    </xf>
    <xf numFmtId="179" fontId="26" fillId="3" borderId="8" xfId="60" applyNumberFormat="1" applyFont="1" applyFill="1" applyBorder="1" applyAlignment="1">
      <alignment horizontal="center" vertical="center"/>
    </xf>
    <xf numFmtId="0" fontId="27" fillId="0" borderId="0" xfId="46" applyFont="1" applyBorder="1" applyAlignment="1">
      <alignment horizontal="center" vertical="center"/>
    </xf>
    <xf numFmtId="0" fontId="26" fillId="4" borderId="9" xfId="48" applyFont="1" applyFill="1" applyBorder="1" applyAlignment="1">
      <alignment horizontal="center" vertical="center" wrapText="1"/>
    </xf>
    <xf numFmtId="0" fontId="26" fillId="5" borderId="10" xfId="48" applyFont="1" applyFill="1" applyBorder="1" applyAlignment="1">
      <alignment horizontal="center" vertical="center" wrapText="1"/>
    </xf>
    <xf numFmtId="0" fontId="26" fillId="0" borderId="11" xfId="60" applyFont="1" applyFill="1" applyBorder="1" applyAlignment="1">
      <alignment horizontal="center" vertical="center"/>
    </xf>
    <xf numFmtId="0" fontId="26" fillId="0" borderId="12" xfId="60" applyFont="1" applyFill="1" applyBorder="1" applyAlignment="1">
      <alignment horizontal="center" vertical="center"/>
    </xf>
    <xf numFmtId="0" fontId="26" fillId="0" borderId="13" xfId="60" applyFont="1" applyFill="1" applyBorder="1" applyAlignment="1">
      <alignment horizontal="center" vertical="center"/>
    </xf>
    <xf numFmtId="0" fontId="26" fillId="0" borderId="14" xfId="60" applyFont="1" applyFill="1" applyBorder="1" applyAlignment="1">
      <alignment horizontal="center" vertical="center"/>
    </xf>
    <xf numFmtId="0" fontId="26" fillId="0" borderId="15" xfId="60" applyFont="1" applyFill="1" applyBorder="1" applyAlignment="1">
      <alignment horizontal="center" vertical="center"/>
    </xf>
    <xf numFmtId="0" fontId="26" fillId="0" borderId="16" xfId="48" applyFont="1" applyFill="1" applyBorder="1" applyAlignment="1">
      <alignment horizontal="center" vertical="center"/>
    </xf>
    <xf numFmtId="0" fontId="26" fillId="0" borderId="17" xfId="60" applyFont="1" applyFill="1" applyBorder="1" applyAlignment="1">
      <alignment horizontal="center" vertical="center"/>
    </xf>
    <xf numFmtId="180" fontId="26" fillId="0" borderId="18" xfId="26" applyNumberFormat="1" applyFont="1" applyBorder="1" applyAlignment="1">
      <alignment horizontal="center" vertical="center" wrapText="1" readingOrder="1"/>
    </xf>
    <xf numFmtId="180" fontId="26" fillId="0" borderId="19" xfId="26" applyNumberFormat="1" applyFont="1" applyBorder="1" applyAlignment="1">
      <alignment horizontal="center" vertical="center" wrapText="1" readingOrder="1"/>
    </xf>
    <xf numFmtId="180" fontId="26" fillId="0" borderId="20" xfId="26" applyNumberFormat="1" applyFont="1" applyBorder="1" applyAlignment="1">
      <alignment horizontal="center" vertical="center" wrapText="1" readingOrder="1"/>
    </xf>
    <xf numFmtId="180" fontId="26" fillId="0" borderId="21" xfId="26" applyNumberFormat="1" applyFont="1" applyBorder="1" applyAlignment="1">
      <alignment horizontal="center" vertical="center" wrapText="1" readingOrder="1"/>
    </xf>
    <xf numFmtId="0" fontId="26" fillId="6" borderId="10" xfId="48" applyFont="1" applyFill="1" applyBorder="1" applyAlignment="1">
      <alignment horizontal="center" vertical="center" wrapText="1"/>
    </xf>
    <xf numFmtId="0" fontId="26" fillId="7" borderId="22" xfId="60" applyFont="1" applyFill="1" applyBorder="1" applyAlignment="1">
      <alignment horizontal="center" vertical="center"/>
    </xf>
    <xf numFmtId="0" fontId="26" fillId="7" borderId="23" xfId="60" applyFont="1" applyFill="1" applyBorder="1" applyAlignment="1">
      <alignment horizontal="center" vertical="center"/>
    </xf>
    <xf numFmtId="0" fontId="26" fillId="0" borderId="24" xfId="60" applyFont="1" applyFill="1" applyBorder="1" applyAlignment="1">
      <alignment horizontal="center" vertical="center"/>
    </xf>
    <xf numFmtId="0" fontId="26" fillId="0" borderId="25" xfId="60" applyFont="1" applyFill="1" applyBorder="1" applyAlignment="1">
      <alignment horizontal="center" vertical="center"/>
    </xf>
    <xf numFmtId="0" fontId="26" fillId="0" borderId="16" xfId="60" applyFont="1" applyFill="1" applyBorder="1" applyAlignment="1">
      <alignment horizontal="center" vertical="center"/>
    </xf>
    <xf numFmtId="0" fontId="26" fillId="4" borderId="26" xfId="48" applyFont="1" applyFill="1" applyBorder="1" applyAlignment="1">
      <alignment horizontal="center" vertical="center" wrapText="1"/>
    </xf>
    <xf numFmtId="176" fontId="26" fillId="0" borderId="18" xfId="26" applyNumberFormat="1" applyFont="1" applyBorder="1" applyAlignment="1">
      <alignment horizontal="center" vertical="center" wrapText="1" readingOrder="1"/>
    </xf>
    <xf numFmtId="176" fontId="26" fillId="0" borderId="16" xfId="26" applyNumberFormat="1" applyFont="1" applyBorder="1" applyAlignment="1">
      <alignment horizontal="center" vertical="center" wrapText="1" readingOrder="1"/>
    </xf>
    <xf numFmtId="176" fontId="26" fillId="0" borderId="19" xfId="26" applyNumberFormat="1" applyFont="1" applyBorder="1" applyAlignment="1">
      <alignment horizontal="center" vertical="center" wrapText="1" readingOrder="1"/>
    </xf>
    <xf numFmtId="176" fontId="26" fillId="0" borderId="0" xfId="26" applyNumberFormat="1" applyFont="1" applyBorder="1" applyAlignment="1">
      <alignment horizontal="center" vertical="center" wrapText="1" readingOrder="1"/>
    </xf>
    <xf numFmtId="176" fontId="26" fillId="0" borderId="27" xfId="26" applyNumberFormat="1" applyFont="1" applyBorder="1" applyAlignment="1">
      <alignment horizontal="center" vertical="center" wrapText="1" readingOrder="1"/>
    </xf>
    <xf numFmtId="0" fontId="28" fillId="8" borderId="5" xfId="48" applyFont="1" applyFill="1" applyBorder="1" applyAlignment="1">
      <alignment horizontal="center" vertical="center"/>
    </xf>
    <xf numFmtId="0" fontId="28" fillId="8" borderId="28" xfId="48" applyFont="1" applyFill="1" applyBorder="1" applyAlignment="1">
      <alignment horizontal="center" vertical="center"/>
    </xf>
    <xf numFmtId="0" fontId="28" fillId="9" borderId="29" xfId="60" applyFont="1" applyFill="1" applyBorder="1" applyAlignment="1">
      <alignment horizontal="center" vertical="center"/>
    </xf>
    <xf numFmtId="0" fontId="28" fillId="9" borderId="30" xfId="60" applyFont="1" applyFill="1" applyBorder="1" applyAlignment="1">
      <alignment horizontal="center" vertical="center"/>
    </xf>
    <xf numFmtId="0" fontId="26" fillId="4" borderId="31" xfId="48" applyFont="1" applyFill="1" applyBorder="1" applyAlignment="1">
      <alignment horizontal="center" vertical="center" wrapText="1"/>
    </xf>
    <xf numFmtId="0" fontId="26" fillId="10" borderId="28" xfId="48" applyFont="1" applyFill="1" applyBorder="1" applyAlignment="1">
      <alignment horizontal="center" vertical="center"/>
    </xf>
    <xf numFmtId="0" fontId="26" fillId="0" borderId="32" xfId="60" applyFont="1" applyFill="1" applyBorder="1" applyAlignment="1">
      <alignment horizontal="center" vertical="center" wrapText="1"/>
    </xf>
    <xf numFmtId="0" fontId="26" fillId="0" borderId="12" xfId="60" applyFont="1" applyFill="1" applyBorder="1" applyAlignment="1">
      <alignment horizontal="center" vertical="center" wrapText="1"/>
    </xf>
    <xf numFmtId="0" fontId="26" fillId="0" borderId="11" xfId="60" applyFont="1" applyFill="1" applyBorder="1" applyAlignment="1">
      <alignment horizontal="center" vertical="center" wrapText="1"/>
    </xf>
    <xf numFmtId="0" fontId="26" fillId="0" borderId="33" xfId="60" applyFont="1" applyFill="1" applyBorder="1" applyAlignment="1">
      <alignment horizontal="center" vertical="center" wrapText="1"/>
    </xf>
    <xf numFmtId="0" fontId="26" fillId="0" borderId="34" xfId="60" applyFont="1" applyFill="1" applyBorder="1" applyAlignment="1">
      <alignment horizontal="center" vertical="center" wrapText="1"/>
    </xf>
    <xf numFmtId="0" fontId="26" fillId="0" borderId="15" xfId="60" applyFont="1" applyFill="1" applyBorder="1" applyAlignment="1">
      <alignment horizontal="center" vertical="center" wrapText="1"/>
    </xf>
    <xf numFmtId="0" fontId="26" fillId="0" borderId="16" xfId="60" applyFont="1" applyFill="1" applyBorder="1" applyAlignment="1">
      <alignment horizontal="center" vertical="center" wrapText="1"/>
    </xf>
    <xf numFmtId="0" fontId="26" fillId="0" borderId="13" xfId="60" applyFont="1" applyFill="1" applyBorder="1" applyAlignment="1">
      <alignment horizontal="center" vertical="center" wrapText="1"/>
    </xf>
    <xf numFmtId="0" fontId="26" fillId="0" borderId="35" xfId="48" applyFont="1" applyBorder="1" applyAlignment="1">
      <alignment horizontal="center" vertical="center" wrapText="1"/>
    </xf>
    <xf numFmtId="0" fontId="26" fillId="0" borderId="14" xfId="48" applyFont="1" applyFill="1" applyBorder="1" applyAlignment="1">
      <alignment horizontal="center" vertical="center"/>
    </xf>
    <xf numFmtId="0" fontId="26" fillId="0" borderId="17" xfId="48" applyFont="1" applyFill="1" applyBorder="1" applyAlignment="1">
      <alignment horizontal="center" vertical="center"/>
    </xf>
    <xf numFmtId="0" fontId="26" fillId="0" borderId="17" xfId="60" applyFont="1" applyFill="1" applyBorder="1" applyAlignment="1">
      <alignment horizontal="center" vertical="center" wrapText="1"/>
    </xf>
    <xf numFmtId="0" fontId="26" fillId="0" borderId="35" xfId="48" applyFont="1" applyBorder="1" applyAlignment="1">
      <alignment horizontal="center" vertical="center"/>
    </xf>
    <xf numFmtId="0" fontId="26" fillId="0" borderId="17" xfId="48" applyFont="1" applyBorder="1" applyAlignment="1">
      <alignment horizontal="center" vertical="center"/>
    </xf>
    <xf numFmtId="0" fontId="26" fillId="0" borderId="13" xfId="48" applyFont="1" applyFill="1" applyBorder="1" applyAlignment="1">
      <alignment horizontal="center" vertical="center"/>
    </xf>
    <xf numFmtId="0" fontId="14" fillId="0" borderId="0" xfId="46">
      <alignment vertical="center"/>
    </xf>
    <xf numFmtId="0" fontId="26" fillId="0" borderId="36" xfId="48" applyFont="1" applyBorder="1" applyAlignment="1">
      <alignment horizontal="center" vertical="center"/>
    </xf>
    <xf numFmtId="0" fontId="26" fillId="0" borderId="14" xfId="48" applyFont="1" applyBorder="1" applyAlignment="1">
      <alignment horizontal="center" vertical="center"/>
    </xf>
    <xf numFmtId="0" fontId="26" fillId="0" borderId="13" xfId="48" applyFont="1" applyBorder="1" applyAlignment="1">
      <alignment horizontal="center" vertical="center"/>
    </xf>
    <xf numFmtId="180" fontId="26" fillId="0" borderId="37" xfId="26" applyNumberFormat="1" applyFont="1" applyBorder="1" applyAlignment="1">
      <alignment horizontal="center" vertical="center" wrapText="1" readingOrder="1"/>
    </xf>
    <xf numFmtId="180" fontId="26" fillId="0" borderId="15" xfId="26" applyNumberFormat="1" applyFont="1" applyFill="1" applyBorder="1" applyAlignment="1">
      <alignment horizontal="center" vertical="center" wrapText="1" readingOrder="1"/>
    </xf>
    <xf numFmtId="180" fontId="26" fillId="0" borderId="38" xfId="26" applyNumberFormat="1" applyFont="1" applyFill="1" applyBorder="1" applyAlignment="1">
      <alignment horizontal="center" vertical="center" wrapText="1" readingOrder="1"/>
    </xf>
    <xf numFmtId="0" fontId="26" fillId="0" borderId="39" xfId="48" applyFont="1" applyFill="1" applyBorder="1" applyAlignment="1">
      <alignment horizontal="center" vertical="center"/>
    </xf>
    <xf numFmtId="180" fontId="26" fillId="0" borderId="16" xfId="60" applyNumberFormat="1" applyFont="1" applyFill="1" applyBorder="1" applyAlignment="1">
      <alignment horizontal="center" vertical="center"/>
    </xf>
    <xf numFmtId="0" fontId="26" fillId="11" borderId="28" xfId="48" applyFont="1" applyFill="1" applyBorder="1" applyAlignment="1">
      <alignment horizontal="center" vertical="center"/>
    </xf>
    <xf numFmtId="0" fontId="26" fillId="0" borderId="40" xfId="48" applyFont="1" applyFill="1" applyBorder="1" applyAlignment="1">
      <alignment horizontal="center" vertical="center" wrapText="1"/>
    </xf>
    <xf numFmtId="0" fontId="26" fillId="0" borderId="41" xfId="60" applyFont="1" applyFill="1" applyBorder="1" applyAlignment="1">
      <alignment horizontal="center" vertical="center" wrapText="1"/>
    </xf>
    <xf numFmtId="0" fontId="26" fillId="0" borderId="42" xfId="60" applyFont="1" applyFill="1" applyBorder="1" applyAlignment="1">
      <alignment horizontal="center" vertical="center" wrapText="1"/>
    </xf>
    <xf numFmtId="0" fontId="26" fillId="0" borderId="43" xfId="48" applyFont="1" applyFill="1" applyBorder="1" applyAlignment="1">
      <alignment horizontal="center" vertical="center" wrapText="1"/>
    </xf>
    <xf numFmtId="0" fontId="26" fillId="0" borderId="44" xfId="48" applyFont="1" applyFill="1" applyBorder="1" applyAlignment="1">
      <alignment horizontal="center" vertical="center" wrapText="1"/>
    </xf>
    <xf numFmtId="0" fontId="26" fillId="0" borderId="45" xfId="60" applyFont="1" applyFill="1" applyBorder="1" applyAlignment="1">
      <alignment horizontal="center" vertical="center"/>
    </xf>
    <xf numFmtId="0" fontId="26" fillId="0" borderId="46" xfId="60" applyFont="1" applyFill="1" applyBorder="1" applyAlignment="1">
      <alignment horizontal="center" vertical="center"/>
    </xf>
    <xf numFmtId="0" fontId="26" fillId="0" borderId="0" xfId="48" applyFont="1" applyFill="1" applyBorder="1" applyAlignment="1">
      <alignment horizontal="center" vertical="center"/>
    </xf>
    <xf numFmtId="0" fontId="26" fillId="0" borderId="47" xfId="48" applyFont="1" applyFill="1" applyBorder="1" applyAlignment="1">
      <alignment horizontal="center" vertical="center"/>
    </xf>
    <xf numFmtId="0" fontId="26" fillId="0" borderId="40" xfId="60" applyFont="1" applyFill="1" applyBorder="1" applyAlignment="1">
      <alignment horizontal="center" vertical="center" wrapText="1"/>
    </xf>
    <xf numFmtId="0" fontId="26" fillId="0" borderId="48" xfId="48" applyFont="1" applyFill="1" applyBorder="1" applyAlignment="1">
      <alignment horizontal="center" vertical="center"/>
    </xf>
    <xf numFmtId="0" fontId="26" fillId="0" borderId="49" xfId="48" applyFont="1" applyFill="1" applyBorder="1" applyAlignment="1">
      <alignment horizontal="center" vertical="center" wrapText="1"/>
    </xf>
    <xf numFmtId="0" fontId="26" fillId="0" borderId="45" xfId="48" applyFont="1" applyFill="1" applyBorder="1" applyAlignment="1">
      <alignment horizontal="center" vertical="center" wrapText="1"/>
    </xf>
    <xf numFmtId="0" fontId="26" fillId="0" borderId="50" xfId="48" applyFont="1" applyFill="1" applyBorder="1" applyAlignment="1">
      <alignment horizontal="center" vertical="center" wrapText="1"/>
    </xf>
    <xf numFmtId="0" fontId="26" fillId="0" borderId="51" xfId="60" applyFont="1" applyFill="1" applyBorder="1" applyAlignment="1">
      <alignment horizontal="center" vertical="center" wrapText="1"/>
    </xf>
    <xf numFmtId="0" fontId="26" fillId="0" borderId="46" xfId="48" applyFont="1" applyFill="1" applyBorder="1" applyAlignment="1">
      <alignment horizontal="center" vertical="center"/>
    </xf>
    <xf numFmtId="0" fontId="26" fillId="0" borderId="15" xfId="48" applyFont="1" applyFill="1" applyBorder="1" applyAlignment="1">
      <alignment horizontal="center" vertical="center"/>
    </xf>
    <xf numFmtId="0" fontId="26" fillId="0" borderId="45" xfId="48" applyFont="1" applyBorder="1" applyAlignment="1">
      <alignment horizontal="center" vertical="center"/>
    </xf>
    <xf numFmtId="0" fontId="26" fillId="0" borderId="46" xfId="48" applyFont="1" applyBorder="1" applyAlignment="1">
      <alignment horizontal="center" vertical="center"/>
    </xf>
    <xf numFmtId="0" fontId="26" fillId="0" borderId="50" xfId="48" applyFont="1" applyBorder="1" applyAlignment="1">
      <alignment horizontal="center" vertical="center"/>
    </xf>
    <xf numFmtId="0" fontId="26" fillId="0" borderId="52" xfId="48" applyFont="1" applyBorder="1" applyAlignment="1">
      <alignment horizontal="center" vertical="center"/>
    </xf>
    <xf numFmtId="0" fontId="26" fillId="0" borderId="53" xfId="60" applyFont="1" applyFill="1" applyBorder="1" applyAlignment="1">
      <alignment horizontal="center" vertical="center"/>
    </xf>
    <xf numFmtId="0" fontId="26" fillId="0" borderId="0" xfId="60" applyFont="1" applyFill="1" applyBorder="1" applyAlignment="1">
      <alignment horizontal="center" vertical="center"/>
    </xf>
    <xf numFmtId="0" fontId="26" fillId="0" borderId="54" xfId="48" applyFont="1" applyBorder="1" applyAlignment="1">
      <alignment horizontal="center" vertical="center"/>
    </xf>
    <xf numFmtId="0" fontId="26" fillId="6" borderId="55" xfId="48" applyFont="1" applyFill="1" applyBorder="1" applyAlignment="1">
      <alignment horizontal="center" vertical="center" wrapText="1"/>
    </xf>
    <xf numFmtId="0" fontId="26" fillId="0" borderId="56" xfId="60" applyFont="1" applyFill="1" applyBorder="1" applyAlignment="1">
      <alignment horizontal="center" vertical="center"/>
    </xf>
    <xf numFmtId="0" fontId="26" fillId="0" borderId="49" xfId="60" applyFont="1" applyFill="1" applyBorder="1" applyAlignment="1">
      <alignment horizontal="center" vertical="center" wrapText="1"/>
    </xf>
    <xf numFmtId="0" fontId="26" fillId="0" borderId="42" xfId="48" applyFont="1" applyFill="1" applyBorder="1" applyAlignment="1">
      <alignment horizontal="center" vertical="center" wrapText="1"/>
    </xf>
    <xf numFmtId="0" fontId="26" fillId="0" borderId="15" xfId="48" applyFont="1" applyFill="1" applyBorder="1" applyAlignment="1">
      <alignment horizontal="center" vertical="center" wrapText="1"/>
    </xf>
    <xf numFmtId="0" fontId="26" fillId="6" borderId="57" xfId="48" applyFont="1" applyFill="1" applyBorder="1" applyAlignment="1">
      <alignment horizontal="center" vertical="center" wrapText="1"/>
    </xf>
    <xf numFmtId="0" fontId="26" fillId="0" borderId="58" xfId="60" applyFont="1" applyFill="1" applyBorder="1" applyAlignment="1">
      <alignment horizontal="center" vertical="center" wrapText="1"/>
    </xf>
    <xf numFmtId="0" fontId="26" fillId="0" borderId="58" xfId="48" applyFont="1" applyBorder="1" applyAlignment="1">
      <alignment horizontal="center" vertical="center"/>
    </xf>
    <xf numFmtId="0" fontId="26" fillId="6" borderId="59" xfId="48" applyFont="1" applyFill="1" applyBorder="1" applyAlignment="1">
      <alignment horizontal="center" vertical="center" wrapText="1"/>
    </xf>
    <xf numFmtId="0" fontId="26" fillId="0" borderId="60" xfId="60" applyFont="1" applyFill="1" applyBorder="1" applyAlignment="1">
      <alignment horizontal="center" vertical="center"/>
    </xf>
    <xf numFmtId="0" fontId="26" fillId="0" borderId="61" xfId="60" applyFont="1" applyFill="1" applyBorder="1" applyAlignment="1">
      <alignment horizontal="center" vertical="center"/>
    </xf>
    <xf numFmtId="0" fontId="26" fillId="12" borderId="0" xfId="60" applyFont="1" applyFill="1" applyBorder="1" applyAlignment="1">
      <alignment horizontal="center" vertical="center"/>
    </xf>
    <xf numFmtId="0" fontId="26" fillId="0" borderId="18" xfId="60" applyFont="1" applyFill="1" applyBorder="1" applyAlignment="1">
      <alignment horizontal="center" vertical="center"/>
    </xf>
    <xf numFmtId="0" fontId="26" fillId="0" borderId="19" xfId="60" applyFont="1" applyFill="1" applyBorder="1" applyAlignment="1">
      <alignment horizontal="center" vertical="center"/>
    </xf>
    <xf numFmtId="0" fontId="28" fillId="8" borderId="31" xfId="48" applyFont="1" applyFill="1" applyBorder="1" applyAlignment="1">
      <alignment horizontal="center" vertical="center"/>
    </xf>
    <xf numFmtId="0" fontId="28" fillId="8" borderId="29" xfId="48" applyFont="1" applyFill="1" applyBorder="1" applyAlignment="1">
      <alignment horizontal="center" vertical="center"/>
    </xf>
    <xf numFmtId="0" fontId="28" fillId="9" borderId="62" xfId="60" applyFont="1" applyFill="1" applyBorder="1" applyAlignment="1">
      <alignment horizontal="center" vertical="center" wrapText="1"/>
    </xf>
    <xf numFmtId="0" fontId="25" fillId="12" borderId="0" xfId="46" applyFont="1" applyFill="1" applyBorder="1" applyAlignment="1">
      <alignment horizontal="center" vertical="center"/>
    </xf>
    <xf numFmtId="0" fontId="28" fillId="8" borderId="9" xfId="48" applyFont="1" applyFill="1" applyBorder="1" applyAlignment="1">
      <alignment horizontal="center" vertical="center"/>
    </xf>
    <xf numFmtId="0" fontId="28" fillId="8" borderId="63" xfId="48" applyFont="1" applyFill="1" applyBorder="1" applyAlignment="1">
      <alignment horizontal="center" vertical="center"/>
    </xf>
    <xf numFmtId="0" fontId="28" fillId="9" borderId="64" xfId="60" applyFont="1" applyFill="1" applyBorder="1" applyAlignment="1">
      <alignment horizontal="center" vertical="center"/>
    </xf>
    <xf numFmtId="0" fontId="28" fillId="9" borderId="63" xfId="60" applyFont="1" applyFill="1" applyBorder="1" applyAlignment="1">
      <alignment horizontal="center" vertical="center"/>
    </xf>
    <xf numFmtId="0" fontId="28" fillId="8" borderId="26" xfId="48" applyFont="1" applyFill="1" applyBorder="1" applyAlignment="1">
      <alignment horizontal="center" vertical="center"/>
    </xf>
    <xf numFmtId="0" fontId="28" fillId="9" borderId="65" xfId="60" applyFont="1" applyFill="1" applyBorder="1" applyAlignment="1">
      <alignment horizontal="center" vertical="center"/>
    </xf>
    <xf numFmtId="0" fontId="26" fillId="4" borderId="66" xfId="48" applyFont="1" applyFill="1" applyBorder="1" applyAlignment="1">
      <alignment horizontal="center" vertical="center" wrapText="1"/>
    </xf>
    <xf numFmtId="0" fontId="26" fillId="13" borderId="67" xfId="48" applyFont="1" applyFill="1" applyBorder="1" applyAlignment="1">
      <alignment horizontal="center" vertical="center" wrapText="1"/>
    </xf>
    <xf numFmtId="0" fontId="26" fillId="0" borderId="68" xfId="60" applyFont="1" applyFill="1" applyBorder="1" applyAlignment="1">
      <alignment horizontal="center" vertical="center" wrapText="1"/>
    </xf>
    <xf numFmtId="0" fontId="26" fillId="0" borderId="69" xfId="60" applyFont="1" applyFill="1" applyBorder="1" applyAlignment="1">
      <alignment horizontal="center" vertical="center" wrapText="1"/>
    </xf>
    <xf numFmtId="0" fontId="26" fillId="0" borderId="3" xfId="46" applyFont="1" applyBorder="1" applyAlignment="1">
      <alignment horizontal="center" vertical="center" wrapText="1"/>
    </xf>
    <xf numFmtId="0" fontId="26" fillId="4" borderId="70" xfId="48" applyFont="1" applyFill="1" applyBorder="1" applyAlignment="1">
      <alignment horizontal="center" vertical="center" wrapText="1"/>
    </xf>
    <xf numFmtId="0" fontId="26" fillId="13" borderId="71" xfId="48" applyFont="1" applyFill="1" applyBorder="1" applyAlignment="1">
      <alignment horizontal="center" vertical="center"/>
    </xf>
    <xf numFmtId="0" fontId="26" fillId="0" borderId="72" xfId="60" applyFont="1" applyFill="1" applyBorder="1" applyAlignment="1">
      <alignment horizontal="center" vertical="center" wrapText="1"/>
    </xf>
    <xf numFmtId="0" fontId="26" fillId="0" borderId="73" xfId="60" applyFont="1" applyFill="1" applyBorder="1" applyAlignment="1">
      <alignment horizontal="center" vertical="center" wrapText="1"/>
    </xf>
    <xf numFmtId="0" fontId="26" fillId="0" borderId="15" xfId="46" applyFont="1" applyBorder="1" applyAlignment="1">
      <alignment horizontal="center" vertical="center"/>
    </xf>
    <xf numFmtId="0" fontId="26" fillId="0" borderId="13" xfId="48" applyFont="1" applyFill="1" applyBorder="1" applyAlignment="1">
      <alignment horizontal="center" vertical="center" wrapText="1"/>
    </xf>
    <xf numFmtId="0" fontId="26" fillId="0" borderId="45" xfId="60" applyFont="1" applyFill="1" applyBorder="1" applyAlignment="1">
      <alignment horizontal="center" vertical="center" wrapText="1"/>
    </xf>
    <xf numFmtId="0" fontId="26" fillId="0" borderId="74" xfId="48" applyFont="1" applyFill="1" applyBorder="1" applyAlignment="1">
      <alignment horizontal="center" vertical="center"/>
    </xf>
    <xf numFmtId="0" fontId="26" fillId="0" borderId="14" xfId="48" applyFont="1" applyFill="1" applyBorder="1" applyAlignment="1">
      <alignment horizontal="center" vertical="center" wrapText="1"/>
    </xf>
    <xf numFmtId="0" fontId="26" fillId="0" borderId="15" xfId="46" applyFont="1" applyBorder="1" applyAlignment="1">
      <alignment horizontal="center" vertical="center" wrapText="1"/>
    </xf>
    <xf numFmtId="0" fontId="26" fillId="0" borderId="45" xfId="48" applyFont="1" applyFill="1" applyBorder="1" applyAlignment="1">
      <alignment horizontal="center" vertical="center"/>
    </xf>
    <xf numFmtId="0" fontId="26" fillId="0" borderId="74" xfId="60" applyFont="1" applyFill="1" applyBorder="1" applyAlignment="1">
      <alignment horizontal="center" vertical="center"/>
    </xf>
    <xf numFmtId="0" fontId="26" fillId="0" borderId="75" xfId="48" applyFont="1" applyFill="1" applyBorder="1" applyAlignment="1">
      <alignment horizontal="center" vertical="center"/>
    </xf>
    <xf numFmtId="0" fontId="26" fillId="4" borderId="76" xfId="48" applyFont="1" applyFill="1" applyBorder="1" applyAlignment="1">
      <alignment horizontal="center" vertical="center" wrapText="1"/>
    </xf>
    <xf numFmtId="0" fontId="26" fillId="13" borderId="77" xfId="48" applyFont="1" applyFill="1" applyBorder="1" applyAlignment="1">
      <alignment horizontal="center" vertical="center"/>
    </xf>
    <xf numFmtId="180" fontId="26" fillId="0" borderId="52" xfId="26" applyNumberFormat="1" applyFont="1" applyFill="1" applyBorder="1" applyAlignment="1">
      <alignment horizontal="center" vertical="center" wrapText="1" readingOrder="1"/>
    </xf>
    <xf numFmtId="180" fontId="26" fillId="0" borderId="78" xfId="26" applyNumberFormat="1" applyFont="1" applyFill="1" applyBorder="1" applyAlignment="1">
      <alignment horizontal="center" vertical="center" wrapText="1" readingOrder="1"/>
    </xf>
    <xf numFmtId="180" fontId="26" fillId="0" borderId="79" xfId="26" applyNumberFormat="1" applyFont="1" applyFill="1" applyBorder="1" applyAlignment="1">
      <alignment horizontal="center" vertical="center" wrapText="1" readingOrder="1"/>
    </xf>
    <xf numFmtId="0" fontId="26" fillId="7" borderId="80" xfId="48" applyFont="1" applyFill="1" applyBorder="1" applyAlignment="1">
      <alignment horizontal="center" vertical="center"/>
    </xf>
    <xf numFmtId="0" fontId="26" fillId="0" borderId="81" xfId="60" applyFont="1" applyFill="1" applyBorder="1" applyAlignment="1">
      <alignment horizontal="center" vertical="center"/>
    </xf>
    <xf numFmtId="0" fontId="26" fillId="7" borderId="73" xfId="48" applyFont="1" applyFill="1" applyBorder="1" applyAlignment="1">
      <alignment horizontal="center" vertical="center"/>
    </xf>
    <xf numFmtId="0" fontId="26" fillId="4" borderId="5" xfId="48" applyFont="1" applyFill="1" applyBorder="1" applyAlignment="1">
      <alignment horizontal="center" vertical="center" wrapText="1"/>
    </xf>
    <xf numFmtId="0" fontId="26" fillId="7" borderId="82" xfId="48" applyFont="1" applyFill="1" applyBorder="1" applyAlignment="1">
      <alignment horizontal="center" vertical="center"/>
    </xf>
    <xf numFmtId="0" fontId="28" fillId="9" borderId="57" xfId="60" applyFont="1" applyFill="1" applyBorder="1" applyAlignment="1">
      <alignment horizontal="center" vertical="center"/>
    </xf>
    <xf numFmtId="0" fontId="28" fillId="9" borderId="83" xfId="60" applyFont="1" applyFill="1" applyBorder="1" applyAlignment="1">
      <alignment horizontal="center" vertical="center"/>
    </xf>
    <xf numFmtId="0" fontId="29" fillId="0" borderId="84" xfId="48" applyFont="1" applyBorder="1" applyAlignment="1">
      <alignment vertical="center" wrapText="1"/>
    </xf>
    <xf numFmtId="0" fontId="29" fillId="0" borderId="85" xfId="48" applyFont="1" applyBorder="1" applyAlignment="1">
      <alignment vertical="center" wrapText="1"/>
    </xf>
    <xf numFmtId="0" fontId="29" fillId="0" borderId="86" xfId="48" applyFont="1" applyBorder="1" applyAlignment="1">
      <alignment vertical="center" wrapText="1"/>
    </xf>
    <xf numFmtId="0" fontId="30" fillId="0" borderId="51" xfId="46" applyFont="1" applyBorder="1" applyAlignment="1">
      <alignment horizontal="center" vertical="center"/>
    </xf>
    <xf numFmtId="0" fontId="30" fillId="0" borderId="0" xfId="46" applyFont="1" applyBorder="1" applyAlignment="1">
      <alignment horizontal="center" vertical="center"/>
    </xf>
    <xf numFmtId="0" fontId="26" fillId="0" borderId="0" xfId="46" applyFont="1" applyBorder="1" applyAlignment="1">
      <alignment horizontal="center" vertical="center"/>
    </xf>
    <xf numFmtId="0" fontId="25" fillId="0" borderId="87" xfId="46" applyFont="1" applyBorder="1" applyAlignment="1">
      <alignment horizontal="center" vertical="center"/>
    </xf>
    <xf numFmtId="0" fontId="26" fillId="0" borderId="0" xfId="60" applyFont="1" applyFill="1" applyBorder="1" applyAlignment="1">
      <alignment horizontal="center" vertical="center" wrapText="1"/>
    </xf>
    <xf numFmtId="0" fontId="27" fillId="0" borderId="0" xfId="46" applyFont="1" applyAlignment="1">
      <alignment horizontal="center" vertical="center"/>
    </xf>
    <xf numFmtId="0" fontId="25" fillId="0" borderId="88" xfId="46" applyFont="1" applyBorder="1" applyAlignment="1">
      <alignment horizontal="center" vertical="center"/>
    </xf>
    <xf numFmtId="180" fontId="26" fillId="0" borderId="0" xfId="40" applyNumberFormat="1" applyFont="1" applyBorder="1" applyAlignment="1">
      <alignment horizontal="center" vertical="center" wrapText="1" readingOrder="1"/>
    </xf>
    <xf numFmtId="0" fontId="26" fillId="0" borderId="0" xfId="46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쉼표 [0] 8" xfId="45"/>
    <cellStyle name="표준 2" xfId="46"/>
    <cellStyle name="쉼표 [0] 9" xfId="47"/>
    <cellStyle name="표준" xfId="48"/>
    <cellStyle name="Comma[0]" xfId="49" builtinId="6"/>
    <cellStyle name="설명 텍스트" xfId="50"/>
    <cellStyle name="20% - 강조색1" xfId="51"/>
    <cellStyle name="20% - 강조색2" xfId="52"/>
    <cellStyle name="20% - 강조색3" xfId="53"/>
    <cellStyle name="열어 본 하이퍼링크" xfId="54"/>
    <cellStyle name="입력" xfId="55"/>
    <cellStyle name="20% - 강조색4" xfId="56"/>
    <cellStyle name="20% - 강조색5" xfId="57"/>
    <cellStyle name="보통" xfId="58"/>
    <cellStyle name="20% - 강조색6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2" sqref="C2:G55"/>
    </sheetView>
  </sheetViews>
  <sheetFormatPr defaultColWidth="8.875" defaultRowHeight="16.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22.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4" t="s">
        <v>11</v>
      </c>
      <c r="F3" s="25"/>
      <c r="G3" s="25" t="s">
        <v>12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6" t="s">
        <v>13</v>
      </c>
      <c r="D4" s="27" t="s">
        <v>13</v>
      </c>
      <c r="E4" s="27" t="s">
        <v>13</v>
      </c>
      <c r="F4" s="27"/>
      <c r="G4" s="27" t="s">
        <v>13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8" t="s">
        <v>14</v>
      </c>
      <c r="D5" s="26" t="s">
        <v>15</v>
      </c>
      <c r="E5" s="29" t="s">
        <v>16</v>
      </c>
      <c r="F5" s="28"/>
      <c r="G5" s="28" t="s">
        <v>17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30" t="s">
        <v>18</v>
      </c>
      <c r="D6" s="28" t="s">
        <v>18</v>
      </c>
      <c r="E6" s="26" t="s">
        <v>18</v>
      </c>
      <c r="F6" s="26"/>
      <c r="G6" s="26" t="s">
        <v>18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31" t="s">
        <v>19</v>
      </c>
      <c r="D7" s="31" t="s">
        <v>20</v>
      </c>
      <c r="E7" s="32" t="s">
        <v>21</v>
      </c>
      <c r="F7" s="33"/>
      <c r="G7" s="34" t="s">
        <v>22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2.5" spans="1:22">
      <c r="A8" s="22"/>
      <c r="B8" s="35" t="s">
        <v>23</v>
      </c>
      <c r="C8" s="36" t="s">
        <v>24</v>
      </c>
      <c r="D8" s="37" t="s">
        <v>24</v>
      </c>
      <c r="E8" s="37" t="s">
        <v>24</v>
      </c>
      <c r="F8" s="37"/>
      <c r="G8" s="37" t="s">
        <v>24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5" t="s">
        <v>25</v>
      </c>
      <c r="C9" s="38" t="s">
        <v>26</v>
      </c>
      <c r="D9" s="38" t="s">
        <v>27</v>
      </c>
      <c r="E9" s="38" t="s">
        <v>28</v>
      </c>
      <c r="F9" s="39"/>
      <c r="G9" s="38" t="s">
        <v>29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5"/>
      <c r="C10" s="26" t="s">
        <v>30</v>
      </c>
      <c r="D10" s="27" t="s">
        <v>30</v>
      </c>
      <c r="E10" s="27" t="s">
        <v>30</v>
      </c>
      <c r="F10" s="27"/>
      <c r="G10" s="27" t="s">
        <v>30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5"/>
      <c r="C11" s="26" t="s">
        <v>31</v>
      </c>
      <c r="D11" s="26" t="s">
        <v>31</v>
      </c>
      <c r="E11" s="28" t="s">
        <v>31</v>
      </c>
      <c r="F11" s="40"/>
      <c r="G11" s="26" t="s">
        <v>31</v>
      </c>
      <c r="H11" s="15"/>
      <c r="I11" s="15"/>
      <c r="J11" s="15"/>
      <c r="K11" s="119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5"/>
      <c r="C12" s="28" t="s">
        <v>32</v>
      </c>
      <c r="D12" s="26" t="s">
        <v>33</v>
      </c>
      <c r="E12" s="26" t="s">
        <v>32</v>
      </c>
      <c r="F12" s="26"/>
      <c r="G12" s="28" t="s">
        <v>33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2"/>
    </row>
    <row r="13" ht="21.95" customHeight="1" spans="1:22">
      <c r="A13" s="41"/>
      <c r="B13" s="35"/>
      <c r="C13" s="42" t="s">
        <v>34</v>
      </c>
      <c r="D13" s="43" t="s">
        <v>35</v>
      </c>
      <c r="E13" s="44" t="s">
        <v>36</v>
      </c>
      <c r="F13" s="45"/>
      <c r="G13" s="46" t="s">
        <v>37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2.5" spans="1:22">
      <c r="A14" s="47" t="s">
        <v>38</v>
      </c>
      <c r="B14" s="48"/>
      <c r="C14" s="49" t="s">
        <v>39</v>
      </c>
      <c r="D14" s="50" t="s">
        <v>40</v>
      </c>
      <c r="E14" s="50" t="s">
        <v>39</v>
      </c>
      <c r="F14" s="50"/>
      <c r="G14" s="50" t="s">
        <v>40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51" t="s">
        <v>41</v>
      </c>
      <c r="B15" s="52" t="s">
        <v>8</v>
      </c>
      <c r="C15" s="53" t="s">
        <v>42</v>
      </c>
      <c r="D15" s="54" t="s">
        <v>43</v>
      </c>
      <c r="E15" s="55" t="s">
        <v>44</v>
      </c>
      <c r="F15" s="55"/>
      <c r="G15" s="56" t="s">
        <v>45</v>
      </c>
      <c r="H15" s="15"/>
      <c r="I15" s="15"/>
      <c r="J15" s="15"/>
      <c r="K15" s="15"/>
      <c r="L15" s="15"/>
      <c r="M15" s="15"/>
      <c r="N15" s="15"/>
      <c r="O15" s="119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52"/>
      <c r="C16" s="57" t="s">
        <v>46</v>
      </c>
      <c r="D16" s="58" t="s">
        <v>47</v>
      </c>
      <c r="E16" s="59" t="s">
        <v>48</v>
      </c>
      <c r="F16" s="59"/>
      <c r="G16" s="60" t="s">
        <v>49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52"/>
      <c r="C17" s="61" t="s">
        <v>50</v>
      </c>
      <c r="D17" s="62" t="s">
        <v>51</v>
      </c>
      <c r="E17" s="63" t="s">
        <v>52</v>
      </c>
      <c r="F17" s="64"/>
      <c r="G17" s="59" t="s">
        <v>53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52"/>
      <c r="C18" s="65" t="s">
        <v>54</v>
      </c>
      <c r="D18" s="27" t="s">
        <v>55</v>
      </c>
      <c r="E18" s="26" t="s">
        <v>56</v>
      </c>
      <c r="F18" s="63"/>
      <c r="G18" s="63" t="s">
        <v>57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52"/>
      <c r="C19" s="65" t="s">
        <v>58</v>
      </c>
      <c r="D19" s="28" t="s">
        <v>59</v>
      </c>
      <c r="E19" s="26" t="s">
        <v>60</v>
      </c>
      <c r="F19" s="66"/>
      <c r="G19" s="67" t="s">
        <v>61</v>
      </c>
      <c r="H19" s="68"/>
      <c r="I19" s="15"/>
      <c r="J19" s="15"/>
      <c r="K19" s="15"/>
      <c r="L19" s="15"/>
      <c r="M19" s="68"/>
      <c r="N19" s="68"/>
      <c r="O19" s="68"/>
      <c r="P19" s="15"/>
      <c r="Q19" s="15"/>
      <c r="R19" s="15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</row>
    <row r="20" ht="27" customHeight="1" spans="1:60">
      <c r="A20" s="22"/>
      <c r="B20" s="52"/>
      <c r="C20" s="69" t="s">
        <v>62</v>
      </c>
      <c r="D20" s="70" t="s">
        <v>62</v>
      </c>
      <c r="E20" s="71" t="s">
        <v>62</v>
      </c>
      <c r="F20" s="66"/>
      <c r="G20" s="71" t="s">
        <v>62</v>
      </c>
      <c r="H20" s="68"/>
      <c r="I20" s="15"/>
      <c r="J20" s="15"/>
      <c r="K20" s="15"/>
      <c r="L20" s="15"/>
      <c r="M20" s="68"/>
      <c r="N20" s="68"/>
      <c r="O20" s="68"/>
      <c r="P20" s="15"/>
      <c r="Q20" s="15"/>
      <c r="R20" s="15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</row>
    <row r="21" ht="27" customHeight="1" spans="1:60">
      <c r="A21" s="22"/>
      <c r="B21" s="52"/>
      <c r="C21" s="72" t="s">
        <v>63</v>
      </c>
      <c r="D21" s="73" t="s">
        <v>64</v>
      </c>
      <c r="E21" s="74" t="s">
        <v>65</v>
      </c>
      <c r="F21" s="75"/>
      <c r="G21" s="76" t="s">
        <v>66</v>
      </c>
      <c r="H21" s="68"/>
      <c r="I21" s="15"/>
      <c r="J21" s="15"/>
      <c r="K21" s="15"/>
      <c r="L21" s="15"/>
      <c r="M21" s="68"/>
      <c r="N21" s="68"/>
      <c r="O21" s="165"/>
      <c r="P21" s="15"/>
      <c r="Q21" s="15"/>
      <c r="R21" s="15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</row>
    <row r="22" ht="67.5" spans="1:60">
      <c r="A22" s="22"/>
      <c r="B22" s="77" t="s">
        <v>25</v>
      </c>
      <c r="C22" s="78" t="s">
        <v>67</v>
      </c>
      <c r="D22" s="79" t="s">
        <v>68</v>
      </c>
      <c r="E22" s="80" t="s">
        <v>69</v>
      </c>
      <c r="F22" s="81"/>
      <c r="G22" s="82" t="s">
        <v>70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77"/>
      <c r="C23" s="83" t="s">
        <v>71</v>
      </c>
      <c r="D23" s="84" t="s">
        <v>72</v>
      </c>
      <c r="E23" s="62" t="s">
        <v>47</v>
      </c>
      <c r="F23" s="85"/>
      <c r="G23" s="86" t="s">
        <v>73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77"/>
      <c r="C24" s="87" t="s">
        <v>74</v>
      </c>
      <c r="D24" s="88" t="s">
        <v>75</v>
      </c>
      <c r="E24" s="89" t="s">
        <v>76</v>
      </c>
      <c r="F24" s="90"/>
      <c r="G24" s="91" t="s">
        <v>77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77"/>
      <c r="C25" s="92" t="s">
        <v>78</v>
      </c>
      <c r="D25" s="93" t="s">
        <v>79</v>
      </c>
      <c r="E25" s="94" t="s">
        <v>80</v>
      </c>
      <c r="F25" s="85"/>
      <c r="G25" s="86" t="s">
        <v>81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77"/>
      <c r="C26" s="95" t="s">
        <v>62</v>
      </c>
      <c r="D26" s="96" t="s">
        <v>62</v>
      </c>
      <c r="E26" s="70" t="s">
        <v>62</v>
      </c>
      <c r="F26" s="95"/>
      <c r="G26" s="97" t="s">
        <v>62</v>
      </c>
      <c r="H26" s="15"/>
      <c r="I26" s="68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77"/>
      <c r="C27" s="98" t="s">
        <v>82</v>
      </c>
      <c r="D27" s="99" t="s">
        <v>83</v>
      </c>
      <c r="E27" s="28" t="s">
        <v>84</v>
      </c>
      <c r="F27" s="100"/>
      <c r="G27" s="101" t="s">
        <v>85</v>
      </c>
      <c r="H27" s="68"/>
      <c r="I27" s="68"/>
      <c r="J27" s="15"/>
      <c r="K27" s="15"/>
      <c r="L27" s="15"/>
      <c r="M27" s="15"/>
      <c r="N27" s="15"/>
      <c r="O27" s="15"/>
      <c r="P27" s="15"/>
      <c r="Q27" s="11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102" t="s">
        <v>86</v>
      </c>
      <c r="C28" s="103"/>
      <c r="D28" s="104"/>
      <c r="E28" s="103" t="s">
        <v>87</v>
      </c>
      <c r="F28" s="105"/>
      <c r="G28" s="106"/>
      <c r="H28" s="100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107"/>
      <c r="C29" s="26"/>
      <c r="D29" s="27"/>
      <c r="E29" s="26" t="s">
        <v>88</v>
      </c>
      <c r="F29" s="108"/>
      <c r="G29" s="26"/>
      <c r="H29" s="100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107"/>
      <c r="C30" s="26"/>
      <c r="D30" s="27"/>
      <c r="E30" s="26" t="s">
        <v>89</v>
      </c>
      <c r="F30" s="109"/>
      <c r="G30" s="67"/>
      <c r="H30" s="10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107"/>
      <c r="C31" s="26"/>
      <c r="D31" s="27"/>
      <c r="E31" s="26" t="s">
        <v>90</v>
      </c>
      <c r="F31" s="27"/>
      <c r="G31" s="67"/>
      <c r="H31" s="100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107"/>
      <c r="C32" s="26"/>
      <c r="D32" s="27"/>
      <c r="E32" s="26" t="s">
        <v>62</v>
      </c>
      <c r="F32" s="27"/>
      <c r="G32" s="71"/>
      <c r="H32" s="100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110"/>
      <c r="C33" s="40"/>
      <c r="D33" s="28"/>
      <c r="E33" s="40" t="s">
        <v>91</v>
      </c>
      <c r="F33" s="28"/>
      <c r="G33" s="111"/>
      <c r="H33" s="100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102" t="s">
        <v>92</v>
      </c>
      <c r="C34" s="112" t="s">
        <v>93</v>
      </c>
      <c r="D34" s="112" t="s">
        <v>94</v>
      </c>
      <c r="E34" s="112" t="s">
        <v>95</v>
      </c>
      <c r="F34" s="112"/>
      <c r="G34" s="112" t="s">
        <v>93</v>
      </c>
      <c r="H34" s="113"/>
      <c r="I34" s="119"/>
      <c r="J34" s="11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107"/>
      <c r="C35" s="26" t="s">
        <v>96</v>
      </c>
      <c r="D35" s="26" t="s">
        <v>97</v>
      </c>
      <c r="E35" s="26" t="s">
        <v>98</v>
      </c>
      <c r="F35" s="26"/>
      <c r="G35" s="26" t="s">
        <v>97</v>
      </c>
      <c r="H35" s="113"/>
      <c r="I35" s="119"/>
      <c r="J35" s="119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107"/>
      <c r="C36" s="40" t="s">
        <v>99</v>
      </c>
      <c r="D36" s="40" t="s">
        <v>100</v>
      </c>
      <c r="E36" s="40" t="s">
        <v>101</v>
      </c>
      <c r="F36" s="40"/>
      <c r="G36" s="40" t="s">
        <v>99</v>
      </c>
      <c r="H36" s="113"/>
      <c r="I36" s="119"/>
      <c r="J36" s="119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107"/>
      <c r="C37" s="30" t="s">
        <v>102</v>
      </c>
      <c r="D37" s="30" t="s">
        <v>103</v>
      </c>
      <c r="E37" s="26" t="s">
        <v>104</v>
      </c>
      <c r="F37" s="30"/>
      <c r="G37" s="26" t="s">
        <v>102</v>
      </c>
      <c r="H37" s="113"/>
      <c r="I37" s="119"/>
      <c r="J37" s="119"/>
      <c r="K37" s="15"/>
      <c r="L37" s="16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41"/>
      <c r="B38" s="107"/>
      <c r="C38" s="114" t="s">
        <v>105</v>
      </c>
      <c r="D38" s="114" t="s">
        <v>106</v>
      </c>
      <c r="E38" s="115" t="s">
        <v>107</v>
      </c>
      <c r="F38" s="114"/>
      <c r="G38" s="114" t="s">
        <v>108</v>
      </c>
      <c r="H38" s="113"/>
      <c r="I38" s="119"/>
      <c r="J38" s="119"/>
      <c r="K38" s="15"/>
      <c r="L38" s="16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116" t="s">
        <v>38</v>
      </c>
      <c r="B39" s="117"/>
      <c r="C39" s="118" t="s">
        <v>109</v>
      </c>
      <c r="D39" s="49" t="s">
        <v>109</v>
      </c>
      <c r="E39" s="49" t="s">
        <v>109</v>
      </c>
      <c r="F39" s="49"/>
      <c r="G39" s="49" t="s">
        <v>110</v>
      </c>
      <c r="H39" s="119"/>
      <c r="I39" s="119"/>
      <c r="J39" s="119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20"/>
      <c r="B40" s="121"/>
      <c r="C40" s="122" t="s">
        <v>111</v>
      </c>
      <c r="D40" s="123" t="s">
        <v>111</v>
      </c>
      <c r="E40" s="123" t="s">
        <v>111</v>
      </c>
      <c r="F40" s="123"/>
      <c r="G40" s="123" t="s">
        <v>111</v>
      </c>
      <c r="H40" s="119"/>
      <c r="I40" s="119"/>
      <c r="J40" s="119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20"/>
      <c r="B41" s="121"/>
      <c r="C41" s="123" t="s">
        <v>112</v>
      </c>
      <c r="D41" s="123" t="s">
        <v>113</v>
      </c>
      <c r="E41" s="123" t="s">
        <v>114</v>
      </c>
      <c r="F41" s="122"/>
      <c r="G41" s="122" t="s">
        <v>112</v>
      </c>
      <c r="H41" s="119"/>
      <c r="I41" s="119"/>
      <c r="J41" s="119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24"/>
      <c r="B42" s="121"/>
      <c r="C42" s="125" t="s">
        <v>115</v>
      </c>
      <c r="D42" s="125" t="s">
        <v>116</v>
      </c>
      <c r="E42" s="123" t="s">
        <v>117</v>
      </c>
      <c r="F42" s="125"/>
      <c r="G42" s="125" t="s">
        <v>118</v>
      </c>
      <c r="H42" s="119"/>
      <c r="I42" s="15"/>
      <c r="J42" s="119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26" t="s">
        <v>119</v>
      </c>
      <c r="B43" s="127" t="s">
        <v>120</v>
      </c>
      <c r="C43" s="55" t="s">
        <v>121</v>
      </c>
      <c r="D43" s="128" t="s">
        <v>122</v>
      </c>
      <c r="E43" s="129" t="s">
        <v>123</v>
      </c>
      <c r="F43" s="105"/>
      <c r="G43" s="55" t="s">
        <v>124</v>
      </c>
      <c r="H43" s="130"/>
      <c r="I43" s="15"/>
      <c r="J43" s="119"/>
      <c r="K43" s="119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31"/>
      <c r="B44" s="132"/>
      <c r="C44" s="59" t="s">
        <v>125</v>
      </c>
      <c r="D44" s="92" t="s">
        <v>47</v>
      </c>
      <c r="E44" s="133" t="s">
        <v>126</v>
      </c>
      <c r="F44" s="94"/>
      <c r="G44" s="134" t="s">
        <v>127</v>
      </c>
      <c r="H44" s="135"/>
      <c r="I44" s="15"/>
      <c r="J44" s="119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31"/>
      <c r="B45" s="132"/>
      <c r="C45" s="136" t="s">
        <v>128</v>
      </c>
      <c r="D45" s="137" t="s">
        <v>129</v>
      </c>
      <c r="E45" s="138" t="s">
        <v>130</v>
      </c>
      <c r="F45" s="139"/>
      <c r="G45" s="71" t="s">
        <v>131</v>
      </c>
      <c r="H45" s="140"/>
      <c r="I45" s="15"/>
      <c r="J45" s="119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31"/>
      <c r="B46" s="132"/>
      <c r="C46" s="26" t="s">
        <v>132</v>
      </c>
      <c r="D46" s="141" t="s">
        <v>133</v>
      </c>
      <c r="E46" s="142" t="s">
        <v>134</v>
      </c>
      <c r="F46" s="62"/>
      <c r="G46" s="27" t="s">
        <v>135</v>
      </c>
      <c r="H46" s="135"/>
      <c r="I46" s="15"/>
      <c r="J46" s="119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31"/>
      <c r="B47" s="132"/>
      <c r="C47" s="67" t="s">
        <v>136</v>
      </c>
      <c r="D47" s="141" t="s">
        <v>137</v>
      </c>
      <c r="E47" s="138" t="s">
        <v>138</v>
      </c>
      <c r="F47" s="143"/>
      <c r="G47" s="26" t="s">
        <v>139</v>
      </c>
      <c r="H47" s="135"/>
      <c r="I47" s="68"/>
      <c r="J47" s="119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44"/>
      <c r="B48" s="132"/>
      <c r="C48" s="67" t="s">
        <v>140</v>
      </c>
      <c r="D48" s="141" t="s">
        <v>141</v>
      </c>
      <c r="E48" s="138" t="s">
        <v>18</v>
      </c>
      <c r="F48" s="62"/>
      <c r="G48" s="67" t="s">
        <v>18</v>
      </c>
      <c r="H48" s="27"/>
      <c r="I48" s="68"/>
      <c r="J48" s="11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44"/>
      <c r="B49" s="145"/>
      <c r="C49" s="74"/>
      <c r="D49" s="146"/>
      <c r="E49" s="147"/>
      <c r="F49" s="148"/>
      <c r="G49" s="74"/>
      <c r="H49" s="119"/>
      <c r="I49" s="119"/>
      <c r="J49" s="11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51"/>
      <c r="B50" s="149" t="s">
        <v>92</v>
      </c>
      <c r="C50" s="103" t="s">
        <v>95</v>
      </c>
      <c r="D50" s="103" t="s">
        <v>142</v>
      </c>
      <c r="E50" s="150" t="s">
        <v>93</v>
      </c>
      <c r="F50" s="103"/>
      <c r="G50" s="103" t="s">
        <v>143</v>
      </c>
      <c r="H50" s="119"/>
      <c r="I50" s="119"/>
      <c r="J50" s="11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51"/>
      <c r="B51" s="151"/>
      <c r="C51" s="26" t="s">
        <v>97</v>
      </c>
      <c r="D51" s="27" t="s">
        <v>98</v>
      </c>
      <c r="E51" s="27" t="s">
        <v>144</v>
      </c>
      <c r="F51" s="27"/>
      <c r="G51" s="27" t="s">
        <v>145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51"/>
      <c r="B52" s="151"/>
      <c r="C52" s="26" t="s">
        <v>101</v>
      </c>
      <c r="D52" s="26" t="s">
        <v>99</v>
      </c>
      <c r="E52" s="26" t="s">
        <v>100</v>
      </c>
      <c r="F52" s="26"/>
      <c r="G52" s="27" t="s">
        <v>101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51"/>
      <c r="B53" s="151"/>
      <c r="C53" s="26" t="s">
        <v>146</v>
      </c>
      <c r="D53" s="26" t="s">
        <v>104</v>
      </c>
      <c r="E53" s="26" t="s">
        <v>147</v>
      </c>
      <c r="F53" s="27"/>
      <c r="G53" s="27" t="s">
        <v>148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52"/>
      <c r="B54" s="153"/>
      <c r="C54" s="115" t="s">
        <v>149</v>
      </c>
      <c r="D54" s="115" t="s">
        <v>150</v>
      </c>
      <c r="E54" s="115" t="s">
        <v>151</v>
      </c>
      <c r="F54" s="115"/>
      <c r="G54" s="115" t="s">
        <v>152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2.5" spans="1:60">
      <c r="A55" s="116" t="s">
        <v>38</v>
      </c>
      <c r="B55" s="121"/>
      <c r="C55" s="154" t="s">
        <v>153</v>
      </c>
      <c r="D55" s="155" t="s">
        <v>154</v>
      </c>
      <c r="E55" s="155" t="s">
        <v>153</v>
      </c>
      <c r="F55" s="155"/>
      <c r="G55" s="155" t="s">
        <v>153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56" t="s">
        <v>155</v>
      </c>
      <c r="B56" s="157"/>
      <c r="C56" s="157"/>
      <c r="D56" s="157"/>
      <c r="E56" s="157"/>
      <c r="F56" s="157"/>
      <c r="G56" s="158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.75" spans="1:60">
      <c r="A57" s="159"/>
      <c r="B57" s="160"/>
      <c r="C57" s="161"/>
      <c r="D57" s="15"/>
      <c r="E57" s="15"/>
      <c r="F57" s="15"/>
      <c r="G57" s="162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.75" spans="1:60">
      <c r="A58" s="160"/>
      <c r="B58" s="160"/>
      <c r="C58" s="163"/>
      <c r="D58" s="16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.75" spans="1:60">
      <c r="A59" s="160"/>
      <c r="B59" s="160"/>
      <c r="C59" s="163"/>
      <c r="D59" s="163"/>
      <c r="E59" s="15"/>
      <c r="F59" s="15"/>
      <c r="G59" s="15"/>
      <c r="H59" s="15"/>
      <c r="I59" s="15"/>
      <c r="J59" s="15"/>
      <c r="K59" s="15"/>
      <c r="L59" s="15"/>
      <c r="M59" s="15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</row>
    <row r="60" ht="24.75" spans="1:60">
      <c r="A60" s="160"/>
      <c r="B60" s="160"/>
      <c r="C60" s="163"/>
      <c r="D60" s="163"/>
      <c r="E60" s="15"/>
      <c r="F60" s="15"/>
      <c r="G60" s="15"/>
      <c r="H60" s="15"/>
      <c r="I60" s="15"/>
      <c r="J60" s="15"/>
      <c r="K60" s="15"/>
      <c r="L60" s="15"/>
      <c r="M60" s="15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</row>
    <row r="61" ht="24.75" spans="1:60">
      <c r="A61" s="160"/>
      <c r="B61" s="160"/>
      <c r="C61" s="163"/>
      <c r="D61" s="163"/>
      <c r="E61" s="15"/>
      <c r="F61" s="15"/>
      <c r="G61" s="15"/>
      <c r="H61" s="15"/>
      <c r="I61" s="15"/>
      <c r="J61" s="15"/>
      <c r="K61" s="15"/>
      <c r="L61" s="15"/>
      <c r="M61" s="15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</row>
    <row r="62" ht="24.75" spans="1:60">
      <c r="A62" s="160"/>
      <c r="B62" s="160"/>
      <c r="C62" s="163"/>
      <c r="D62" s="163"/>
      <c r="E62" s="15"/>
      <c r="F62" s="15"/>
      <c r="G62" s="15"/>
      <c r="H62" s="15"/>
      <c r="I62" s="15"/>
      <c r="J62" s="15"/>
      <c r="K62" s="15"/>
      <c r="L62" s="15"/>
      <c r="M62" s="15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</row>
    <row r="63" ht="24.75" spans="1:60">
      <c r="A63" s="160"/>
      <c r="B63" s="160"/>
      <c r="C63" s="163"/>
      <c r="D63" s="163"/>
      <c r="E63" s="15"/>
      <c r="F63" s="15"/>
      <c r="G63" s="15"/>
      <c r="H63" s="15"/>
      <c r="I63" s="15"/>
      <c r="J63" s="15"/>
      <c r="K63" s="15"/>
      <c r="L63" s="15"/>
      <c r="M63" s="15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</row>
    <row r="64" ht="24.75" spans="1:60">
      <c r="A64" s="160"/>
      <c r="B64" s="160"/>
      <c r="C64" s="163"/>
      <c r="D64" s="163"/>
      <c r="E64" s="15"/>
      <c r="F64" s="15"/>
      <c r="G64" s="15"/>
      <c r="H64" s="15"/>
      <c r="I64" s="15"/>
      <c r="J64" s="15"/>
      <c r="K64" s="15"/>
      <c r="L64" s="15"/>
      <c r="M64" s="15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</row>
    <row r="65" ht="24.75" spans="1:13">
      <c r="A65" s="160"/>
      <c r="B65" s="160"/>
      <c r="C65" s="163"/>
      <c r="D65" s="163"/>
      <c r="E65" s="15"/>
      <c r="F65" s="15"/>
      <c r="G65" s="15"/>
      <c r="H65" s="15"/>
      <c r="I65" s="15"/>
      <c r="J65" s="15"/>
      <c r="K65" s="15"/>
      <c r="L65" s="15"/>
      <c r="M65" s="15"/>
    </row>
    <row r="66" ht="24.75" spans="1:13">
      <c r="A66" s="160"/>
      <c r="B66" s="160"/>
      <c r="C66" s="163"/>
      <c r="D66" s="167"/>
      <c r="E66" s="15"/>
      <c r="F66" s="15"/>
      <c r="G66" s="15"/>
      <c r="H66" s="15"/>
      <c r="I66" s="15"/>
      <c r="J66" s="15"/>
      <c r="K66" s="15"/>
      <c r="L66" s="15"/>
      <c r="M66" s="15"/>
    </row>
    <row r="67" ht="24.75" spans="1:13">
      <c r="A67" s="160"/>
      <c r="B67" s="160"/>
      <c r="C67" s="161"/>
      <c r="D67" s="100"/>
      <c r="E67" s="15"/>
      <c r="F67" s="15"/>
      <c r="G67" s="15"/>
      <c r="H67" s="15"/>
      <c r="I67" s="15"/>
      <c r="J67" s="15"/>
      <c r="K67" s="15"/>
      <c r="L67" s="15"/>
      <c r="M67" s="15"/>
    </row>
    <row r="68" ht="24.75" spans="1:13">
      <c r="A68" s="160"/>
      <c r="B68" s="160"/>
      <c r="C68" s="161"/>
      <c r="D68" s="161"/>
      <c r="E68" s="15"/>
      <c r="F68" s="15"/>
      <c r="G68" s="15"/>
      <c r="H68" s="15"/>
      <c r="I68" s="15"/>
      <c r="J68" s="15"/>
      <c r="K68" s="15"/>
      <c r="L68" s="15"/>
      <c r="M68" s="15"/>
    </row>
    <row r="69" ht="24.75" spans="1:13">
      <c r="A69" s="160"/>
      <c r="B69" s="160"/>
      <c r="C69" s="161"/>
      <c r="D69" s="161"/>
      <c r="E69" s="15"/>
      <c r="F69" s="15"/>
      <c r="G69" s="15"/>
      <c r="H69" s="15"/>
      <c r="I69" s="15"/>
      <c r="J69" s="15"/>
      <c r="K69" s="15"/>
      <c r="L69" s="15"/>
      <c r="M69" s="15"/>
    </row>
    <row r="70" ht="24.75" spans="1:13">
      <c r="A70" s="160"/>
      <c r="B70" s="160"/>
      <c r="C70" s="161"/>
      <c r="D70" s="161"/>
      <c r="E70" s="15"/>
      <c r="F70" s="15"/>
      <c r="G70" s="15"/>
      <c r="H70" s="15"/>
      <c r="I70" s="15"/>
      <c r="J70" s="15"/>
      <c r="K70" s="15"/>
      <c r="L70" s="15"/>
      <c r="M70" s="15"/>
    </row>
    <row r="71" ht="24.75" spans="1:13">
      <c r="A71" s="160"/>
      <c r="B71" s="160"/>
      <c r="C71" s="100"/>
      <c r="D71" s="100"/>
      <c r="E71" s="15"/>
      <c r="F71" s="15"/>
      <c r="G71" s="15"/>
      <c r="H71" s="15"/>
      <c r="I71" s="15"/>
      <c r="J71" s="15"/>
      <c r="K71" s="15"/>
      <c r="L71" s="15"/>
      <c r="M71" s="15"/>
    </row>
    <row r="72" ht="24.75" spans="1:13">
      <c r="A72" s="160"/>
      <c r="B72" s="160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.75" spans="1:13">
      <c r="A73" s="160"/>
      <c r="B73" s="160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.75" spans="1:13">
      <c r="A74" s="160"/>
      <c r="B74" s="160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.75" spans="1:13">
      <c r="A75" s="160"/>
      <c r="B75" s="16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.75" spans="1:13">
      <c r="A76" s="160"/>
      <c r="B76" s="160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.75" spans="1:13">
      <c r="A77" s="160"/>
      <c r="B77" s="160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.75" spans="1:13">
      <c r="A78" s="160"/>
      <c r="B78" s="16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F3" sqref="F3"/>
    </sheetView>
  </sheetViews>
  <sheetFormatPr defaultColWidth="8.875" defaultRowHeight="16.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156</v>
      </c>
      <c r="C2" s="8">
        <f>DATEVALUE(SUBSTITUTE(SUBSTITUTE(LEFT(input!C2,6),"일",""),"월 ","-"))</f>
        <v>41918</v>
      </c>
      <c r="D2" s="9"/>
    </row>
    <row r="3" ht="192.75" customHeight="1" spans="1:7">
      <c r="A3" t="s">
        <v>157</v>
      </c>
      <c r="B3" t="s">
        <v>158</v>
      </c>
      <c r="C3" s="8" t="str">
        <f>$B3&amp;CHAR(10)&amp;input!C3&amp;CHAR(10)&amp;input!C4&amp;CHAR(10)&amp;input!C5&amp;CHAR(10)&amp;input!C6&amp;CHAR(10)&amp;input!C7</f>
        <v>[한식]
김치콩나물국
삼곡밥
비엔나조랑떡케찹볶음
포기김치
887kcal</v>
      </c>
      <c r="D3" s="8" t="str">
        <f>$B3&amp;CHAR(10)&amp;input!D3&amp;CHAR(10)&amp;input!D4&amp;CHAR(10)&amp;input!D5&amp;CHAR(10)&amp;input!D6&amp;CHAR(10)&amp;input!D7</f>
        <v>[한식]
감자양파국
삼곡밥
볼어묵맛살볶음(갈치:수입산)
포기김치
846kcal</v>
      </c>
      <c r="E3" s="8" t="str">
        <f>$B3&amp;CHAR(10)&amp;input!E3&amp;CHAR(10)&amp;input!E4&amp;CHAR(10)&amp;input!E5&amp;CHAR(10)&amp;input!E6&amp;CHAR(10)&amp;input!E7</f>
        <v>[한식]
얼큰오징어무찌개
삼곡밥
감자조림
포기김치
898kcal</v>
      </c>
      <c r="F3" s="8" t="str">
        <f>$B3&amp;CHAR(10)&amp;input!F3&amp;CHAR(10)&amp;input!F4&amp;CHAR(10)&amp;input!F5&amp;CHAR(10)&amp;input!F6&amp;CHAR(10)&amp;input!F7</f>
        <v>[한식]
</v>
      </c>
      <c r="G3" s="8" t="str">
        <f>$B3&amp;CHAR(10)&amp;input!G3&amp;CHAR(10)&amp;input!G4&amp;CHAR(10)&amp;input!G5&amp;CHAR(10)&amp;input!G6&amp;CHAR(10)&amp;input!G7</f>
        <v>[한식]
경상도식쇠고기무국(소:뉴질랜드산)
삼곡밥
호박새우젓볶음
포기김치
861kcal</v>
      </c>
    </row>
    <row r="4" ht="31.5" spans="1:7">
      <c r="A4" t="s">
        <v>157</v>
      </c>
      <c r="B4" t="s">
        <v>159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</v>
      </c>
      <c r="G4" s="8" t="str">
        <f>$B4&amp;CHAR(10)&amp;input!G8</f>
        <v>[즉석]
즉석해장라면/삼곡밥/김치</v>
      </c>
    </row>
    <row r="5" ht="94.5" spans="1:7">
      <c r="A5" t="s">
        <v>157</v>
      </c>
      <c r="B5" t="s">
        <v>160</v>
      </c>
      <c r="C5" s="8" t="str">
        <f>$B5&amp;CHAR(10)&amp;input!C9&amp;CHAR(10)&amp;input!C10&amp;CHAR(10)&amp;input!C11&amp;CHAR(10)&amp;input!C12&amp;CHAR(10)&amp;input!C13</f>
        <v>[일품]
토스트식빵*곡물식빵/딸기잼*버터
그린샐러드*키위D
우유
스크램블에그
감자볼튀김</v>
      </c>
      <c r="D5" s="8" t="str">
        <f>$B5&amp;CHAR(10)&amp;input!D9&amp;CHAR(10)&amp;input!D10&amp;CHAR(10)&amp;input!D11&amp;CHAR(10)&amp;input!D12&amp;CHAR(10)&amp;input!D13</f>
        <v>[일품]
곡물식빵*미니와플/딸기잼*버터
그린샐러드*키위D
우유
계란후라이
후르트링</v>
      </c>
      <c r="E5" s="8" t="str">
        <f>$B5&amp;CHAR(10)&amp;input!E9&amp;CHAR(10)&amp;input!E10&amp;CHAR(10)&amp;input!E11&amp;CHAR(10)&amp;input!E12&amp;CHAR(10)&amp;input!E13</f>
        <v>[일품]
곡물식빵*모닝빵/딸기잼*버터
그린샐러드*키위D
우유
스크램블에그
양념감자튀김</v>
      </c>
      <c r="F5" s="8" t="str">
        <f>$B5&amp;CHAR(10)&amp;input!F9&amp;CHAR(10)&amp;input!F10&amp;CHAR(10)&amp;input!F11&amp;CHAR(10)&amp;input!F12&amp;CHAR(10)&amp;input!F13</f>
        <v>[일품]
</v>
      </c>
      <c r="G5" s="8" t="str">
        <f>$B5&amp;CHAR(10)&amp;input!G9&amp;CHAR(10)&amp;input!G10&amp;CHAR(10)&amp;input!G11&amp;CHAR(10)&amp;input!G12&amp;CHAR(10)&amp;input!G13</f>
        <v>[일품]
토스트식빵*부시맥브레드/딸기잼*버터
그린샐러드*키위D
우유
계란후라이
햄구이</v>
      </c>
    </row>
    <row r="6" ht="31.5" spans="1:7">
      <c r="A6" t="s">
        <v>157</v>
      </c>
      <c r="B6" t="s">
        <v>161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</v>
      </c>
      <c r="G6" s="8" t="str">
        <f>$B6&amp;CHAR(10)&amp;input!G14</f>
        <v>[플러스메뉴]
누룽지/계란후라이</v>
      </c>
    </row>
    <row r="7" ht="214.5" customHeight="1" spans="1:7">
      <c r="A7" t="s">
        <v>162</v>
      </c>
      <c r="B7" t="s">
        <v>158</v>
      </c>
      <c r="C7" s="8" t="str">
        <f>$B7&amp;CHAR(10)&amp;input!C15&amp;CHAR(10)&amp;input!C16&amp;CHAR(10)&amp;input!C17&amp;CHAR(10)&amp;input!C18&amp;CHAR(10)&amp;input!C19&amp;CHAR(10)&amp;input!C20&amp;CHAR(10)&amp;input!C21</f>
        <v>[한식]
설렁탕*소면사리
(소:호주산)
흑향미밥
새콤오징어곤약초무침
두부계란지짐*양념장
연근땅콩조림
포기김치/석박지
990kcal</v>
      </c>
      <c r="D7" s="8" t="str">
        <f>$B7&amp;CHAR(10)&amp;input!D15&amp;CHAR(10)&amp;input!D16&amp;CHAR(10)&amp;input!D17&amp;CHAR(10)&amp;input!D18&amp;CHAR(10)&amp;input!D19&amp;CHAR(10)&amp;input!D20&amp;CHAR(10)&amp;input!D21</f>
        <v>[한식]
깻잎채올린 철판고추장삼겹살구이
(돼지:독일산)
쌀밥
맑은콩나물국
궁중떡볶음
모듬쌈채소*저염들깨쌈장
포기김치/석박지
1001kcal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안동찜닭*단호박치즈사리
(닭:국내산)
기장밥
두부김치국
삼색연근튀김*양념장
검은깨명엽채볶음
포기김치/석박지
999kcal</v>
      </c>
      <c r="F7" s="8" t="str">
        <f>$B7&amp;CHAR(10)&amp;input!F15&amp;CHAR(10)&amp;input!F16&amp;CHAR(10)&amp;input!F17&amp;CHAR(10)&amp;input!F18&amp;CHAR(10)&amp;input!F19&amp;CHAR(10)&amp;input!F20&amp;CHAR(10)&amp;input!F21</f>
        <v>[한식]
</v>
      </c>
      <c r="G7" s="8" t="str">
        <f>$B7&amp;CHAR(10)&amp;input!G15&amp;CHAR(10)&amp;input!G16&amp;CHAR(10)&amp;input!G17&amp;CHAR(10)&amp;input!G18&amp;CHAR(10)&amp;input!G19&amp;CHAR(10)&amp;input!G20&amp;CHAR(10)&amp;input!G21</f>
        <v>[한식]
조기구이
보리밥
뚝배기차돌된장찌개(소:미국산)
콩나물들깨무침
브로커리,컬리플라워*초장
포기김치/석박지
975kcal</v>
      </c>
    </row>
    <row r="8" ht="126" spans="1:7">
      <c r="A8" t="s">
        <v>162</v>
      </c>
      <c r="B8" t="s">
        <v>160</v>
      </c>
      <c r="C8" s="8" t="str">
        <f>$B8&amp;CHAR(10)&amp;input!C22&amp;CHAR(10)&amp;input!C23&amp;CHAR(10)&amp;input!C24&amp;CHAR(10)&amp;input!C25&amp;CHAR(10)&amp;input!C26&amp;CHAR(10)&amp;input!C27</f>
        <v>[일품]
파인애플함박스테이크*데미S
(돼지:국내산)
야채볶음밥/크림스프
시나몬허니브레드
적채무비트피클
포기김치/석박지
1023kcal</v>
      </c>
      <c r="D8" s="8" t="str">
        <f>$B8&amp;CHAR(10)&amp;input!D22&amp;CHAR(10)&amp;input!D23&amp;CHAR(10)&amp;input!D24&amp;CHAR(10)&amp;input!D25&amp;CHAR(10)&amp;input!D26&amp;CHAR(10)&amp;input!D27</f>
        <v>[일품]
불고기필라프*계란후라이*더블S
(소:호주산)
유부된장국
미니샐러드파스타
생오이피클*할라페뇨
포기김치/석박지
1014kcal</v>
      </c>
      <c r="E8" s="8" t="str">
        <f>$B8&amp;CHAR(10)&amp;input!E22&amp;CHAR(10)&amp;input!E23&amp;CHAR(10)&amp;input!E24&amp;CHAR(10)&amp;input!E25&amp;CHAR(10)&amp;input!E26&amp;CHAR(10)&amp;input!E27</f>
        <v>[일품]
제주도고기국수
(돼지:국내산,미국산)
쌀밥
야채왕만두찜
아삭이고추,양파*쌈장
포기김치/석박지
1008kcal</v>
      </c>
      <c r="F8" s="8" t="str">
        <f>$B8&amp;CHAR(10)&amp;input!F22&amp;CHAR(10)&amp;input!F23&amp;CHAR(10)&amp;input!F24&amp;CHAR(10)&amp;input!F25&amp;CHAR(10)&amp;input!F26&amp;CHAR(10)&amp;input!F27</f>
        <v>[일품]
</v>
      </c>
      <c r="G8" s="8" t="str">
        <f>$B8&amp;CHAR(10)&amp;input!G22&amp;CHAR(10)&amp;input!G23&amp;CHAR(10)&amp;input!G24&amp;CHAR(10)&amp;input!G25&amp;CHAR(10)&amp;input!G26&amp;CHAR(10)&amp;input!G27</f>
        <v>[일품]
야끼니꾸돈부리
(돼지:국내산)
미니가라이라멘
연두부새싹샐러드
일식치자단무지,초생강
포기김치/석박지
1003kcal</v>
      </c>
    </row>
    <row r="9" ht="110.25" spans="1:7">
      <c r="A9" t="s">
        <v>162</v>
      </c>
      <c r="B9" s="1" t="s">
        <v>163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흑미고구마영양밥*부추양념장
맑은콩비지찌개
매콤마늘쫑버섯깐풍
쑥갓유부나물/청포묵새싹견과샐러드
포기김치/석박지
760kcal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4.5" spans="1:7">
      <c r="A10" t="s">
        <v>162</v>
      </c>
      <c r="B10" t="s">
        <v>164</v>
      </c>
      <c r="C10" s="8" t="str">
        <f>$B10&amp;CHAR(10)&amp;input!C34&amp;CHAR(10)&amp;input!C35&amp;CHAR(10)&amp;input!C36&amp;CHAR(10)&amp;input!C37&amp;CHAR(10)&amp;input!C38</f>
        <v>[건강도시락]
그린샐러드*닭가슴살(닭:국내산)
고구마찜/메추리알
야채스틱/바나나/방울토마토
두유/모닝빵
516kcal</v>
      </c>
      <c r="D10" s="8" t="str">
        <f>$B10&amp;CHAR(10)&amp;input!D34&amp;CHAR(10)&amp;input!D35&amp;CHAR(10)&amp;input!D36&amp;CHAR(10)&amp;input!D37&amp;CHAR(10)&amp;input!D38</f>
        <v>[건강도시락]
그린샐러드*흑임자두부
통감자구이/삶은계란
야채스틱/바나나/토마토
두유/쇠고기장조림주먹밥(소:호주산)
508kcal</v>
      </c>
      <c r="E10" s="8" t="str">
        <f>$B10&amp;CHAR(10)&amp;input!E34&amp;CHAR(10)&amp;input!E35&amp;CHAR(10)&amp;input!E36&amp;CHAR(10)&amp;input!E37&amp;CHAR(10)&amp;input!E38</f>
        <v>[건강도시락]
그린샐러드*새우브로컬리꽃맛살
단호박구이/메추리알
야채스틱/바나나/오렌지
두유/부시맥브레드
511kcal</v>
      </c>
      <c r="F10" s="8" t="str">
        <f>$B10&amp;CHAR(10)&amp;input!F34&amp;CHAR(10)&amp;input!F35&amp;CHAR(10)&amp;input!F36&amp;CHAR(10)&amp;input!F37&amp;CHAR(10)&amp;input!F38</f>
        <v>[건강도시락]
</v>
      </c>
      <c r="G10" s="8" t="str">
        <f>$B10&amp;CHAR(10)&amp;input!G34&amp;CHAR(10)&amp;input!G35&amp;CHAR(10)&amp;input!G36&amp;CHAR(10)&amp;input!G37&amp;CHAR(10)&amp;input!G38</f>
        <v>[건강도시락]
그린샐러드*닭가슴살(닭:국내산)
통감자구이/삶은계란
야채스틱/바나나/방울토마토
두유/모닝빵
520kcal</v>
      </c>
    </row>
    <row r="11" ht="78.75" spans="1:7">
      <c r="A11" t="s">
        <v>162</v>
      </c>
      <c r="B11" t="s">
        <v>161</v>
      </c>
      <c r="C11" s="8" t="str">
        <f>$B11&amp;CHAR(10)&amp;input!C39&amp;CHAR(10)&amp;input!C40&amp;CHAR(10)&amp;input!C41&amp;CHAR(10)&amp;input!C42</f>
        <v>[플러스메뉴]
현미밥/볶음고추장(소:호주산)
그린샐러드
견과류
복숭아D/오리엔탈D</v>
      </c>
      <c r="D11" s="8" t="str">
        <f>$B11&amp;CHAR(10)&amp;input!D39&amp;CHAR(10)&amp;input!D40&amp;CHAR(10)&amp;input!D41&amp;CHAR(10)&amp;input!D42</f>
        <v>[플러스메뉴]
현미밥/볶음고추장(소:호주산)
그린샐러드
크루통
흑임자D/오리엔탈D</v>
      </c>
      <c r="E11" s="8" t="str">
        <f>$B11&amp;CHAR(10)&amp;input!E39&amp;CHAR(10)&amp;input!E40&amp;CHAR(10)&amp;input!E41&amp;CHAR(10)&amp;input!E42</f>
        <v>[플러스메뉴]
현미밥/볶음고추장(소:호주산)
그린샐러드
스위트콘,빈스
사우전D/오리엔탈D</v>
      </c>
      <c r="F11" s="8" t="str">
        <f>$B11&amp;CHAR(10)&amp;input!F39&amp;CHAR(10)&amp;input!F40&amp;CHAR(10)&amp;input!F41&amp;CHAR(10)&amp;input!F42</f>
        <v>[플러스메뉴]
</v>
      </c>
      <c r="G11" s="8" t="str">
        <f>$B11&amp;CHAR(10)&amp;input!G39&amp;CHAR(10)&amp;input!G40&amp;CHAR(10)&amp;input!G41&amp;CHAR(10)&amp;input!G42</f>
        <v>[플러스메뉴]
현미밥/볶음고추장
그린샐러드
견과류
유자레몬D/오리엔탈D</v>
      </c>
    </row>
    <row r="12" ht="157.5" spans="1:7">
      <c r="A12" t="s">
        <v>165</v>
      </c>
      <c r="B12" t="s">
        <v>166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제육김치두루치기*두부찜
(돼지:국내산)
잡곡밥
얼갈이된장국
옥수수부추전*절임고추양념장
치커리사과무침
열무김치
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부대찌개*라면사리
쌀밥
해물떡편완자전
청양풍한식잡채
오이양파무침
알타리김치
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뼈다귀해장국
(돼지:국내산)
수수밥
야채계란찜
어묵야채볶음(갈치:수입산)
통깨건파래볶음
포기김치
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숯불고기생야채비빔밥
(소:호주산)
미역국
옛날소시지전*케찹
이색묵*양념장
무말랭이부추무침
포기김치
</v>
      </c>
    </row>
    <row r="13" ht="94.5" spans="1:7">
      <c r="A13" t="s">
        <v>165</v>
      </c>
      <c r="B13" t="s">
        <v>164</v>
      </c>
      <c r="C13" s="8" t="str">
        <f>$B13&amp;CHAR(10)&amp;input!C50&amp;CHAR(10)&amp;input!C51&amp;CHAR(10)&amp;input!C52&amp;CHAR(10)&amp;input!C53&amp;CHAR(10)&amp;input!C54</f>
        <v>[건강도시락]
그린샐러드*새우브로컬리꽃맛살
통감자구이/삶은계란
야채스틱/바나나/오렌지
두유/미니참깨롤빵
522kcal</v>
      </c>
      <c r="D13" s="8" t="str">
        <f>$B13&amp;CHAR(10)&amp;input!D50&amp;CHAR(10)&amp;input!D51&amp;CHAR(10)&amp;input!D52&amp;CHAR(10)&amp;input!D53&amp;CHAR(10)&amp;input!D54</f>
        <v>[건강도시락]
그린샐러드*올리브계란
단호박구이/메추리알
야채스틱/바나나/방울토마토
두유/부시맥브레드
510kcal</v>
      </c>
      <c r="E13" s="8" t="str">
        <f>$B13&amp;CHAR(10)&amp;input!E50&amp;CHAR(10)&amp;input!E51&amp;CHAR(10)&amp;input!E52&amp;CHAR(10)&amp;input!E53&amp;CHAR(10)&amp;input!E54</f>
        <v>[건강도시락]
그린샐러드*닭가슴살(닭:국내산)
고구마찜/삶은계란
야채스틱/바나나/토마토
두유/현미후리가케주먹밥
509kcal</v>
      </c>
      <c r="F13" s="8" t="str">
        <f>$B13&amp;CHAR(10)&amp;input!F50&amp;CHAR(10)&amp;input!F51&amp;CHAR(10)&amp;input!F52&amp;CHAR(10)&amp;input!F53&amp;CHAR(10)&amp;input!F54</f>
        <v>[건강도시락]
</v>
      </c>
      <c r="G13" s="8" t="str">
        <f>$B13&amp;CHAR(10)&amp;input!G50&amp;CHAR(10)&amp;input!G51&amp;CHAR(10)&amp;input!G52&amp;CHAR(10)&amp;input!G53&amp;CHAR(10)&amp;input!G54</f>
        <v>[건강도시락]
그린샐러드*견과류올린구운야채
단호박구이/새싹연두부
야채스틱/바나나/오렌지
두유/흑미멸치주먹밥
515kcal</v>
      </c>
    </row>
    <row r="14" ht="31.5" spans="1:7">
      <c r="A14" t="s">
        <v>165</v>
      </c>
      <c r="B14" t="s">
        <v>161</v>
      </c>
      <c r="C14" s="8" t="str">
        <f>$B14&amp;CHAR(10)&amp;input!C55</f>
        <v>[플러스메뉴]
그린샐러드*견과류*오리엔탈D</v>
      </c>
      <c r="D14" s="8" t="str">
        <f>$B14&amp;CHAR(10)&amp;input!D55</f>
        <v>[플러스메뉴]
그린샐러드*씨리얼*오리엔탈D</v>
      </c>
      <c r="E14" s="8" t="str">
        <f>$B14&amp;CHAR(10)&amp;input!E55</f>
        <v>[플러스메뉴]
그린샐러드*견과류*오리엔탈D</v>
      </c>
      <c r="F14" s="8" t="str">
        <f>$B14&amp;CHAR(10)&amp;input!F55</f>
        <v>[플러스메뉴]
</v>
      </c>
      <c r="G14" s="8" t="str">
        <f>$B14&amp;CHAR(10)&amp;input!G55</f>
        <v>[플러스메뉴]
그린샐러드*견과류*오리엔탈D</v>
      </c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topLeftCell="K1" workbookViewId="0">
      <selection activeCell="Y15" sqref="Y15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167</v>
      </c>
      <c r="B1" s="3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7" t="s">
        <v>183</v>
      </c>
      <c r="R1" s="2" t="s">
        <v>184</v>
      </c>
      <c r="S1" s="2" t="s">
        <v>185</v>
      </c>
      <c r="T1" s="2" t="s">
        <v>186</v>
      </c>
      <c r="U1" s="2" t="s">
        <v>187</v>
      </c>
      <c r="V1" s="2" t="s">
        <v>188</v>
      </c>
    </row>
    <row r="2" customHeight="1" spans="1:22">
      <c r="A2" s="2" t="s">
        <v>189</v>
      </c>
      <c r="B2" s="3">
        <f>converter_phase1!C2</f>
        <v>41918</v>
      </c>
      <c r="C2" s="4">
        <f>IF(A2="점심메뉴",TIME(11,30,0),IF(A2="저녁메뉴",TIME(17,30,0),TIME(7,30,0)))</f>
        <v>0.3125</v>
      </c>
      <c r="D2" s="3">
        <f>B2</f>
        <v>41918</v>
      </c>
      <c r="E2" s="4">
        <f>C2+TIME(1,30,0)</f>
        <v>0.375</v>
      </c>
      <c r="F2" s="2" t="b">
        <v>0</v>
      </c>
      <c r="G2" s="2" t="b">
        <v>0</v>
      </c>
      <c r="H2" s="3">
        <f>B2</f>
        <v>41918</v>
      </c>
      <c r="I2" s="5">
        <f>C2-TIME(0,15,0)</f>
        <v>0.302083333333333</v>
      </c>
      <c r="J2" s="6" t="s">
        <v>190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김치콩나물국
삼곡밥
비엔나조랑떡케찹볶음
포기김치
887kcal
[즉석]
즉석해장라면/삼곡밥/김치
[일품]
토스트식빵*곡물식빵/딸기잼*버터
그린샐러드*키위D
우유
스크램블에그
감자볼튀김
[플러스메뉴]
누룽지/김구이</v>
      </c>
      <c r="R2" s="2" t="b">
        <v>0</v>
      </c>
      <c r="S2" s="2">
        <v>2</v>
      </c>
      <c r="T2" s="2" t="s">
        <v>191</v>
      </c>
      <c r="U2" s="2" t="s">
        <v>192</v>
      </c>
      <c r="V2" s="2"/>
    </row>
    <row r="3" customHeight="1" spans="1:22">
      <c r="A3" s="2" t="s">
        <v>193</v>
      </c>
      <c r="B3" s="3">
        <f>B2</f>
        <v>41918</v>
      </c>
      <c r="C3" s="4">
        <f t="shared" ref="C3:C4" si="0">IF(A3="점심메뉴",TIME(11,30,0),IF(A3="저녁메뉴",TIME(17,30,0),TIME(7,30,0)))</f>
        <v>0.479166666666667</v>
      </c>
      <c r="D3" s="3">
        <f>B3</f>
        <v>41918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41918</v>
      </c>
      <c r="I3" s="5">
        <f t="shared" ref="I3:I4" si="3">C3-TIME(0,15,0)</f>
        <v>0.46875</v>
      </c>
      <c r="J3" s="6" t="s">
        <v>190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설렁탕*소면사리
(소:호주산)
흑향미밥
새콤오징어곤약초무침
두부계란지짐*양념장
연근땅콩조림
포기김치/석박지
990kcal
[일품]
파인애플함박스테이크*데미S
(돼지:국내산)
야채볶음밥/크림스프
시나몬허니브레드
적채무비트피클
포기김치/석박지
1023kcal
[건강도시락]
그린샐러드*닭가슴살(닭:국내산)
고구마찜/메추리알
야채스틱/바나나/방울토마토
두유/모닝빵
516kcal
[플러스메뉴]
현미밥/볶음고추장(소:호주산)
그린샐러드
견과류
복숭아D/오리엔탈D</v>
      </c>
      <c r="R3" s="2" t="b">
        <v>0</v>
      </c>
      <c r="S3" s="2">
        <v>2</v>
      </c>
      <c r="T3" s="2" t="s">
        <v>191</v>
      </c>
      <c r="U3" s="2" t="s">
        <v>192</v>
      </c>
      <c r="V3" s="2"/>
    </row>
    <row r="4" customHeight="1" spans="1:22">
      <c r="A4" s="2" t="s">
        <v>194</v>
      </c>
      <c r="B4" s="3">
        <f>B2</f>
        <v>41918</v>
      </c>
      <c r="C4" s="4">
        <f>IF(A4="점심메뉴",TIME(11,30,0),IF(A4="저녁메뉴",TIME(17,30,0),TIME(7,30,0)))</f>
        <v>0.729166666666667</v>
      </c>
      <c r="D4" s="3">
        <f>B4</f>
        <v>41918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41918</v>
      </c>
      <c r="I4" s="5">
        <f>C4-TIME(0,15,0)</f>
        <v>0.71875</v>
      </c>
      <c r="J4" s="6" t="s">
        <v>190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제육김치두루치기*두부찜
(돼지:국내산)
잡곡밥
얼갈이된장국
옥수수부추전*절임고추양념장
치커리사과무침
열무김치
[건강도시락]
그린샐러드*새우브로컬리꽃맛살
통감자구이/삶은계란
야채스틱/바나나/오렌지
두유/미니참깨롤빵
522kcal
[플러스메뉴]
그린샐러드*견과류*오리엔탈D</v>
      </c>
      <c r="R4" s="2" t="b">
        <v>0</v>
      </c>
      <c r="S4" s="2">
        <v>2</v>
      </c>
      <c r="T4" s="2" t="s">
        <v>191</v>
      </c>
      <c r="U4" s="2" t="s">
        <v>192</v>
      </c>
      <c r="V4" s="2"/>
    </row>
    <row r="5" customHeight="1" spans="1:22">
      <c r="A5" s="2" t="s">
        <v>189</v>
      </c>
      <c r="B5" s="3">
        <f>B2+1</f>
        <v>41919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41919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41919</v>
      </c>
      <c r="I5" s="5">
        <f t="shared" ref="I5:I7" si="8">C5-TIME(0,15,0)</f>
        <v>0.302083333333333</v>
      </c>
      <c r="J5" s="6" t="s">
        <v>190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감자양파국
삼곡밥
볼어묵맛살볶음(갈치:수입산)
포기김치
846kcal
[즉석]
즉석해장라면/삼곡밥/김치
[일품]
곡물식빵*미니와플/딸기잼*버터
그린샐러드*키위D
우유
계란후라이
후르트링
[플러스메뉴]
누룽지/계란후라이</v>
      </c>
      <c r="R5" s="2" t="b">
        <v>0</v>
      </c>
      <c r="S5" s="2">
        <v>2</v>
      </c>
      <c r="T5" s="2" t="s">
        <v>191</v>
      </c>
      <c r="U5" s="2" t="s">
        <v>192</v>
      </c>
      <c r="V5" s="2"/>
    </row>
    <row r="6" customHeight="1" spans="1:22">
      <c r="A6" s="2" t="s">
        <v>193</v>
      </c>
      <c r="B6" s="3">
        <f t="shared" ref="B6:B16" si="9">B3+1</f>
        <v>41919</v>
      </c>
      <c r="C6" s="4">
        <f>IF(A6="점심메뉴",TIME(11,30,0),IF(A6="저녁메뉴",TIME(17,30,0),TIME(7,30,0)))</f>
        <v>0.479166666666667</v>
      </c>
      <c r="D6" s="3">
        <f>B6</f>
        <v>41919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41919</v>
      </c>
      <c r="I6" s="5">
        <f>C6-TIME(0,15,0)</f>
        <v>0.46875</v>
      </c>
      <c r="J6" s="6" t="s">
        <v>190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깻잎채올린 철판고추장삼겹살구이
(돼지:독일산)
쌀밥
맑은콩나물국
궁중떡볶음
모듬쌈채소*저염들깨쌈장
포기김치/석박지
1001kcal
[일품]
불고기필라프*계란후라이*더블S
(소:호주산)
유부된장국
미니샐러드파스타
생오이피클*할라페뇨
포기김치/석박지
1014kcal
[건강도시락]
그린샐러드*흑임자두부
통감자구이/삶은계란
야채스틱/바나나/토마토
두유/쇠고기장조림주먹밥(소:호주산)
508kcal
[플러스메뉴]
현미밥/볶음고추장(소:호주산)
그린샐러드
크루통
흑임자D/오리엔탈D</v>
      </c>
      <c r="R6" s="2" t="b">
        <v>0</v>
      </c>
      <c r="S6" s="2">
        <v>2</v>
      </c>
      <c r="T6" s="2" t="s">
        <v>191</v>
      </c>
      <c r="U6" s="2" t="s">
        <v>192</v>
      </c>
      <c r="V6" s="2"/>
    </row>
    <row r="7" customHeight="1" spans="1:22">
      <c r="A7" s="2" t="s">
        <v>194</v>
      </c>
      <c r="B7" s="3">
        <f>B4+1</f>
        <v>41919</v>
      </c>
      <c r="C7" s="4">
        <f>IF(A7="점심메뉴",TIME(11,30,0),IF(A7="저녁메뉴",TIME(17,30,0),TIME(7,30,0)))</f>
        <v>0.729166666666667</v>
      </c>
      <c r="D7" s="3">
        <f>B7</f>
        <v>41919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41919</v>
      </c>
      <c r="I7" s="5">
        <f>C7-TIME(0,15,0)</f>
        <v>0.71875</v>
      </c>
      <c r="J7" s="6" t="s">
        <v>190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부대찌개*라면사리
쌀밥
해물떡편완자전
청양풍한식잡채
오이양파무침
알타리김치
[건강도시락]
그린샐러드*올리브계란
단호박구이/메추리알
야채스틱/바나나/방울토마토
두유/부시맥브레드
510kcal
[플러스메뉴]
그린샐러드*씨리얼*오리엔탈D</v>
      </c>
      <c r="R7" s="2" t="b">
        <v>0</v>
      </c>
      <c r="S7" s="2">
        <v>2</v>
      </c>
      <c r="T7" s="2" t="s">
        <v>191</v>
      </c>
      <c r="U7" s="2" t="s">
        <v>192</v>
      </c>
      <c r="V7" s="2"/>
    </row>
    <row r="8" customHeight="1" spans="1:22">
      <c r="A8" s="2" t="s">
        <v>189</v>
      </c>
      <c r="B8" s="3">
        <f>B5+1</f>
        <v>41920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41920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41920</v>
      </c>
      <c r="I8" s="5">
        <f t="shared" ref="I8:I16" si="14">C8-TIME(0,15,0)</f>
        <v>0.302083333333333</v>
      </c>
      <c r="J8" s="6" t="s">
        <v>190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얼큰오징어무찌개
삼곡밥
감자조림
포기김치
898kcal
[즉석]
즉석해장라면/삼곡밥/김치
[일품]
곡물식빵*모닝빵/딸기잼*버터
그린샐러드*키위D
우유
스크램블에그
양념감자튀김
[플러스메뉴]
누룽지/김구이</v>
      </c>
      <c r="R8" s="2" t="b">
        <v>0</v>
      </c>
      <c r="S8" s="2">
        <v>2</v>
      </c>
      <c r="T8" s="2" t="s">
        <v>191</v>
      </c>
      <c r="U8" s="2" t="s">
        <v>192</v>
      </c>
      <c r="V8" s="2"/>
    </row>
    <row r="9" customHeight="1" spans="1:22">
      <c r="A9" s="2" t="s">
        <v>193</v>
      </c>
      <c r="B9" s="3">
        <f>B6+1</f>
        <v>41920</v>
      </c>
      <c r="C9" s="4">
        <f>IF(A9="점심메뉴",TIME(11,30,0),IF(A9="저녁메뉴",TIME(17,30,0),TIME(7,30,0)))</f>
        <v>0.479166666666667</v>
      </c>
      <c r="D9" s="3">
        <f>B9</f>
        <v>41920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41920</v>
      </c>
      <c r="I9" s="5">
        <f>C9-TIME(0,15,0)</f>
        <v>0.46875</v>
      </c>
      <c r="J9" s="6" t="s">
        <v>190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안동찜닭*단호박치즈사리
(닭:국내산)
기장밥
두부김치국
삼색연근튀김*양념장
검은깨명엽채볶음
포기김치/석박지
999kcal
[일품]
제주도고기국수
(돼지:국내산,미국산)
쌀밥
야채왕만두찜
아삭이고추,양파*쌈장
포기김치/석박지
1008kcal
[네이쳐데이]
흑미고구마영양밥*부추양념장
맑은콩비지찌개
매콤마늘쫑버섯깐풍
쑥갓유부나물/청포묵새싹견과샐러드
포기김치/석박지
760kcal
[건강도시락]
그린샐러드*새우브로컬리꽃맛살
단호박구이/메추리알
야채스틱/바나나/오렌지
두유/부시맥브레드
511kcal
[플러스메뉴]
현미밥/볶음고추장(소:호주산)
그린샐러드
스위트콘,빈스
사우전D/오리엔탈D</v>
      </c>
      <c r="R9" s="2" t="b">
        <v>0</v>
      </c>
      <c r="S9" s="2">
        <v>2</v>
      </c>
      <c r="T9" s="2" t="s">
        <v>191</v>
      </c>
      <c r="U9" s="2" t="s">
        <v>192</v>
      </c>
      <c r="V9" s="2"/>
    </row>
    <row r="10" customHeight="1" spans="1:22">
      <c r="A10" s="2" t="s">
        <v>194</v>
      </c>
      <c r="B10" s="3">
        <f>B7+1</f>
        <v>41920</v>
      </c>
      <c r="C10" s="4">
        <f>IF(A10="점심메뉴",TIME(11,30,0),IF(A10="저녁메뉴",TIME(17,30,0),TIME(7,30,0)))</f>
        <v>0.729166666666667</v>
      </c>
      <c r="D10" s="3">
        <f>B10</f>
        <v>41920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41920</v>
      </c>
      <c r="I10" s="5">
        <f>C10-TIME(0,15,0)</f>
        <v>0.71875</v>
      </c>
      <c r="J10" s="6" t="s">
        <v>190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뼈다귀해장국
(돼지:국내산)
수수밥
야채계란찜
어묵야채볶음(갈치:수입산)
통깨건파래볶음
포기김치
[건강도시락]
그린샐러드*닭가슴살(닭:국내산)
고구마찜/삶은계란
야채스틱/바나나/토마토
두유/현미후리가케주먹밥
509kcal
[플러스메뉴]
그린샐러드*견과류*오리엔탈D</v>
      </c>
      <c r="R10" s="2" t="b">
        <v>0</v>
      </c>
      <c r="S10" s="2">
        <v>2</v>
      </c>
      <c r="T10" s="2" t="s">
        <v>191</v>
      </c>
      <c r="U10" s="2" t="s">
        <v>192</v>
      </c>
      <c r="V10" s="2"/>
    </row>
    <row r="11" customHeight="1" spans="1:22">
      <c r="A11" s="2" t="s">
        <v>189</v>
      </c>
      <c r="B11" s="3">
        <f>B8+1</f>
        <v>41921</v>
      </c>
      <c r="C11" s="4">
        <f>IF(A11="점심메뉴",TIME(11,30,0),IF(A11="저녁메뉴",TIME(17,30,0),TIME(7,30,0)))</f>
        <v>0.3125</v>
      </c>
      <c r="D11" s="3">
        <f>B11</f>
        <v>41921</v>
      </c>
      <c r="E11" s="4">
        <f>C11+TIME(1,30,0)</f>
        <v>0.375</v>
      </c>
      <c r="F11" s="2" t="b">
        <v>0</v>
      </c>
      <c r="G11" s="2" t="b">
        <v>0</v>
      </c>
      <c r="H11" s="3">
        <f>B11</f>
        <v>41921</v>
      </c>
      <c r="I11" s="5">
        <f>C11-TIME(0,15,0)</f>
        <v>0.302083333333333</v>
      </c>
      <c r="J11" s="6" t="s">
        <v>190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[즉석]
[일품]
[플러스메뉴]
</v>
      </c>
      <c r="R11" s="2" t="b">
        <v>0</v>
      </c>
      <c r="S11" s="2">
        <v>2</v>
      </c>
      <c r="T11" s="2" t="s">
        <v>191</v>
      </c>
      <c r="U11" s="2" t="s">
        <v>192</v>
      </c>
      <c r="V11" s="2"/>
    </row>
    <row r="12" customHeight="1" spans="1:22">
      <c r="A12" s="2" t="s">
        <v>193</v>
      </c>
      <c r="B12" s="3">
        <f>B9+1</f>
        <v>41921</v>
      </c>
      <c r="C12" s="4">
        <f>IF(A12="점심메뉴",TIME(11,30,0),IF(A12="저녁메뉴",TIME(17,30,0),TIME(7,30,0)))</f>
        <v>0.479166666666667</v>
      </c>
      <c r="D12" s="3">
        <f>B12</f>
        <v>41921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41921</v>
      </c>
      <c r="I12" s="5">
        <f>C12-TIME(0,15,0)</f>
        <v>0.46875</v>
      </c>
      <c r="J12" s="6" t="s">
        <v>190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[일품]
[건강도시락]
[플러스메뉴]
</v>
      </c>
      <c r="R12" s="2" t="b">
        <v>0</v>
      </c>
      <c r="S12" s="2">
        <v>2</v>
      </c>
      <c r="T12" s="2" t="s">
        <v>191</v>
      </c>
      <c r="U12" s="2" t="s">
        <v>192</v>
      </c>
      <c r="V12" s="2"/>
    </row>
    <row r="13" customHeight="1" spans="1:22">
      <c r="A13" s="2" t="s">
        <v>194</v>
      </c>
      <c r="B13" s="3">
        <f>B10+1</f>
        <v>41921</v>
      </c>
      <c r="C13" s="4">
        <f>IF(A13="점심메뉴",TIME(11,30,0),IF(A13="저녁메뉴",TIME(17,30,0),TIME(7,30,0)))</f>
        <v>0.729166666666667</v>
      </c>
      <c r="D13" s="3">
        <f>B13</f>
        <v>41921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41921</v>
      </c>
      <c r="I13" s="5">
        <f>C13-TIME(0,15,0)</f>
        <v>0.71875</v>
      </c>
      <c r="J13" s="6" t="s">
        <v>190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[건강도시락]
[플러스메뉴]
</v>
      </c>
      <c r="R13" s="2" t="b">
        <v>0</v>
      </c>
      <c r="S13" s="2">
        <v>2</v>
      </c>
      <c r="T13" s="2" t="s">
        <v>191</v>
      </c>
      <c r="U13" s="2" t="s">
        <v>192</v>
      </c>
      <c r="V13" s="2"/>
    </row>
    <row r="14" customHeight="1" spans="1:22">
      <c r="A14" s="2" t="s">
        <v>189</v>
      </c>
      <c r="B14" s="3">
        <f>B11+1</f>
        <v>41922</v>
      </c>
      <c r="C14" s="4">
        <f>IF(A14="점심메뉴",TIME(11,30,0),IF(A14="저녁메뉴",TIME(17,30,0),TIME(7,30,0)))</f>
        <v>0.3125</v>
      </c>
      <c r="D14" s="3">
        <f>B14</f>
        <v>41922</v>
      </c>
      <c r="E14" s="4">
        <f>C14+TIME(1,30,0)</f>
        <v>0.375</v>
      </c>
      <c r="F14" s="2" t="b">
        <v>0</v>
      </c>
      <c r="G14" s="2" t="b">
        <v>0</v>
      </c>
      <c r="H14" s="3">
        <f>B14</f>
        <v>41922</v>
      </c>
      <c r="I14" s="5">
        <f>C14-TIME(0,15,0)</f>
        <v>0.302083333333333</v>
      </c>
      <c r="J14" s="6" t="s">
        <v>190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경상도식쇠고기무국(소:뉴질랜드산)
삼곡밥
호박새우젓볶음
포기김치
861kcal
[즉석]
즉석해장라면/삼곡밥/김치
[일품]
토스트식빵*부시맥브레드/딸기잼*버터
그린샐러드*키위D
우유
계란후라이
햄구이
[플러스메뉴]
누룽지/계란후라이</v>
      </c>
      <c r="R14" s="2" t="b">
        <v>0</v>
      </c>
      <c r="S14" s="2">
        <v>2</v>
      </c>
      <c r="T14" s="2" t="s">
        <v>191</v>
      </c>
      <c r="U14" s="2" t="s">
        <v>192</v>
      </c>
      <c r="V14" s="2"/>
    </row>
    <row r="15" customHeight="1" spans="1:22">
      <c r="A15" s="2" t="s">
        <v>193</v>
      </c>
      <c r="B15" s="3">
        <f>B12+1</f>
        <v>41922</v>
      </c>
      <c r="C15" s="4">
        <f>IF(A15="점심메뉴",TIME(11,30,0),IF(A15="저녁메뉴",TIME(17,30,0),TIME(7,30,0)))</f>
        <v>0.479166666666667</v>
      </c>
      <c r="D15" s="3">
        <f>B15</f>
        <v>41922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41922</v>
      </c>
      <c r="I15" s="5">
        <f>C15-TIME(0,15,0)</f>
        <v>0.46875</v>
      </c>
      <c r="J15" s="6" t="s">
        <v>190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조기구이
보리밥
뚝배기차돌된장찌개(소:미국산)
콩나물들깨무침
브로커리,컬리플라워*초장
포기김치/석박지
975kcal
[일품]
야끼니꾸돈부리
(돼지:국내산)
미니가라이라멘
연두부새싹샐러드
일식치자단무지,초생강
포기김치/석박지
1003kcal
[건강도시락]
그린샐러드*닭가슴살(닭:국내산)
통감자구이/삶은계란
야채스틱/바나나/방울토마토
두유/모닝빵
520kcal
[플러스메뉴]
현미밥/볶음고추장
그린샐러드
견과류
유자레몬D/오리엔탈D</v>
      </c>
      <c r="R15" s="2" t="b">
        <v>0</v>
      </c>
      <c r="S15" s="2">
        <v>2</v>
      </c>
      <c r="T15" s="2" t="s">
        <v>191</v>
      </c>
      <c r="U15" s="2" t="s">
        <v>192</v>
      </c>
      <c r="V15" s="2"/>
    </row>
    <row r="16" customHeight="1" spans="1:22">
      <c r="A16" s="2" t="s">
        <v>194</v>
      </c>
      <c r="B16" s="3">
        <f>B13+1</f>
        <v>41922</v>
      </c>
      <c r="C16" s="4">
        <f>IF(A16="점심메뉴",TIME(11,30,0),IF(A16="저녁메뉴",TIME(17,30,0),TIME(7,30,0)))</f>
        <v>0.729166666666667</v>
      </c>
      <c r="D16" s="3">
        <f>B16</f>
        <v>41922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41922</v>
      </c>
      <c r="I16" s="5">
        <f>C16-TIME(0,15,0)</f>
        <v>0.71875</v>
      </c>
      <c r="J16" s="6" t="s">
        <v>190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숯불고기생야채비빔밥
(소:호주산)
미역국
옛날소시지전*케찹
이색묵*양념장
무말랭이부추무침
포기김치
[건강도시락]
그린샐러드*견과류올린구운야채
단호박구이/새싹연두부
야채스틱/바나나/오렌지
두유/흑미멸치주먹밥
515kcal
[플러스메뉴]
그린샐러드*견과류*오리엔탈D</v>
      </c>
      <c r="R16" s="2" t="b">
        <v>0</v>
      </c>
      <c r="S16" s="2">
        <v>2</v>
      </c>
      <c r="T16" s="2" t="s">
        <v>191</v>
      </c>
      <c r="U16" s="2" t="s">
        <v>192</v>
      </c>
      <c r="V16" s="2"/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