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lmaHorvath\Desktop\"/>
    </mc:Choice>
  </mc:AlternateContent>
  <xr:revisionPtr revIDLastSave="0" documentId="8_{C9FAF568-496C-46DE-B50D-7C74022C30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customWorkbookViews>
    <customWorkbookView name="Dalma Horvath - Personal View" guid="{0AA4D02E-5486-4EF3-842E-77E76FE42C6F}" mergeInterval="0" personalView="1" maximized="1" xWindow="-9" yWindow="-9" windowWidth="1938" windowHeight="1048" activeSheetId="1"/>
    <customWorkbookView name="Nova - Egyéni nézet" guid="{8E69CA9E-D7E8-4B96-A536-5F888A6AB13A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F9" i="1"/>
  <c r="F27" i="1" l="1"/>
  <c r="E27" i="1"/>
  <c r="D27" i="1"/>
  <c r="C27" i="1"/>
  <c r="B27" i="1"/>
  <c r="C18" i="1"/>
  <c r="D18" i="1"/>
  <c r="E18" i="1"/>
  <c r="F18" i="1"/>
  <c r="B18" i="1"/>
  <c r="G18" i="1" l="1"/>
  <c r="C28" i="1"/>
  <c r="D28" i="1"/>
  <c r="E28" i="1"/>
  <c r="F28" i="1"/>
  <c r="B28" i="1"/>
  <c r="G27" i="1"/>
  <c r="E19" i="1"/>
  <c r="D19" i="1"/>
  <c r="C19" i="1"/>
  <c r="B19" i="1"/>
  <c r="F19" i="1"/>
  <c r="B30" i="1"/>
  <c r="D30" i="1" l="1"/>
  <c r="C30" i="1"/>
  <c r="B10" i="1" l="1"/>
  <c r="B34" i="1" s="1"/>
  <c r="B32" i="1"/>
  <c r="F32" i="1"/>
  <c r="F30" i="1"/>
  <c r="F10" i="1"/>
  <c r="F34" i="1" s="1"/>
  <c r="E32" i="1"/>
  <c r="E30" i="1"/>
  <c r="C32" i="1"/>
  <c r="D10" i="1"/>
  <c r="D34" i="1" s="1"/>
  <c r="D32" i="1"/>
  <c r="C10" i="1"/>
  <c r="C34" i="1" s="1"/>
  <c r="G9" i="1"/>
  <c r="G30" i="1" s="1"/>
  <c r="E10" i="1"/>
  <c r="E34" i="1" s="1"/>
</calcChain>
</file>

<file path=xl/sharedStrings.xml><?xml version="1.0" encoding="utf-8"?>
<sst xmlns="http://schemas.openxmlformats.org/spreadsheetml/2006/main" count="27" uniqueCount="13">
  <si>
    <t>SZUM</t>
  </si>
  <si>
    <t>SKELETON</t>
  </si>
  <si>
    <t>PROTO</t>
  </si>
  <si>
    <t>GRAFIKA</t>
  </si>
  <si>
    <t>FINAL %</t>
  </si>
  <si>
    <t>AKT %</t>
  </si>
  <si>
    <t>leadott</t>
  </si>
  <si>
    <t>Össz SZUM</t>
  </si>
  <si>
    <t>Csonki</t>
  </si>
  <si>
    <t>Fábián</t>
  </si>
  <si>
    <t>Debreczeni</t>
  </si>
  <si>
    <t>Kunos</t>
  </si>
  <si>
    <t>Horváth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</si>
</sst>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2" fillId="5" borderId="0" xfId="0" applyFont="1" applyFill="1"/>
    <xf numFmtId="0" fontId="0" fillId="5" borderId="0" xfId="0" applyFill="1" applyBorder="1" applyAlignment="1">
      <alignment horizontal="center"/>
    </xf>
    <xf numFmtId="10" fontId="0" fillId="0" borderId="0" xfId="0" applyNumberFormat="1"/>
    <xf numFmtId="10" fontId="1" fillId="2" borderId="0" xfId="1" applyNumberFormat="1"/>
    <xf numFmtId="10" fontId="1" fillId="2" borderId="0" xfId="1" applyNumberFormat="1" applyBorder="1"/>
    <xf numFmtId="0" fontId="0" fillId="0" borderId="0" xfId="0" applyFill="1"/>
    <xf numFmtId="0" fontId="0" fillId="0" borderId="0" xfId="0" applyFill="1" applyAlignment="1">
      <alignment horizontal="center"/>
    </xf>
    <xf numFmtId="10" fontId="1" fillId="0" borderId="0" xfId="1" applyNumberFormat="1" applyFill="1"/>
    <xf numFmtId="10" fontId="1" fillId="0" borderId="0" xfId="1" applyNumberForma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10" fontId="2" fillId="11" borderId="0" xfId="0" applyNumberFormat="1" applyFont="1" applyFill="1"/>
    <xf numFmtId="0" fontId="0" fillId="12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6755F9-470C-4F72-842E-51B4271A6F22}" diskRevisions="1" revisionId="198">
  <header guid="{B94ED5AB-C7C9-4138-B0A4-89ECB185A5C1}" dateTime="2020-04-01T04:11:33" maxSheetId="2" userName="Dalma Horvath" r:id="rId3" minRId="3" maxRId="32">
    <sheetIdMap count="1">
      <sheetId val="1"/>
    </sheetIdMap>
  </header>
  <header guid="{61B6DBE9-4982-467A-8337-446822CFEAF5}" dateTime="2020-04-01T04:11:47" maxSheetId="2" userName="Dalma Horvath" r:id="rId4" minRId="33" maxRId="42">
    <sheetIdMap count="1">
      <sheetId val="1"/>
    </sheetIdMap>
  </header>
  <header guid="{91767928-8F8D-425C-85A0-E0BECE2CC590}" dateTime="2020-04-01T04:12:09" maxSheetId="2" userName="Dalma Horvath" r:id="rId5" minRId="43" maxRId="67">
    <sheetIdMap count="1">
      <sheetId val="1"/>
    </sheetIdMap>
  </header>
  <header guid="{E4A35C1B-D77C-42B1-845A-7ACC1DD73663}" dateTime="2020-04-01T04:12:25" maxSheetId="2" userName="Dalma Horvath" r:id="rId6" minRId="68" maxRId="195">
    <sheetIdMap count="1">
      <sheetId val="1"/>
    </sheetIdMap>
  </header>
  <header guid="{C63661FD-3AA5-4C10-B71A-7C14523AD3AA}" dateTime="2020-04-01T04:12:41" maxSheetId="2" userName="Dalma Horvath" r:id="rId7" minRId="196" maxRId="197">
    <sheetIdMap count="1">
      <sheetId val="1"/>
    </sheetIdMap>
  </header>
  <header guid="{826755F9-470C-4F72-842E-51B4271A6F22}" dateTime="2020-04-01T04:13:04" maxSheetId="2" userName="Dalma Horvath" r:id="rId8" minRId="198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4" t="inlineStr">
      <is>
        <t>zsiros</t>
      </is>
    </oc>
    <nc r="D4" t="inlineStr">
      <is>
        <t>Csonki</t>
      </is>
    </nc>
  </rcc>
  <rcc rId="4" sId="1">
    <oc r="F4" t="inlineStr">
      <is>
        <t>bottlik</t>
      </is>
    </oc>
    <nc r="F4" t="inlineStr">
      <is>
        <t>Fábián</t>
      </is>
    </nc>
  </rcc>
  <rcc rId="5" sId="1">
    <oc r="G4" t="inlineStr">
      <is>
        <t>holub</t>
      </is>
    </oc>
    <nc r="G4" t="inlineStr">
      <is>
        <t>Debreczeni</t>
      </is>
    </nc>
  </rcc>
  <rcc rId="6" sId="1">
    <oc r="C4" t="inlineStr">
      <is>
        <t>mocsi</t>
      </is>
    </oc>
    <nc r="C4" t="inlineStr">
      <is>
        <t>Kunos</t>
      </is>
    </nc>
  </rcc>
  <rcc rId="7" sId="1">
    <oc r="E4" t="inlineStr">
      <is>
        <t>horváth</t>
      </is>
    </oc>
    <nc r="E4" t="inlineStr">
      <is>
        <t>Horváth</t>
      </is>
    </nc>
  </rcc>
  <rcc rId="8" sId="1">
    <oc r="C5">
      <v>1.5</v>
    </oc>
    <nc r="C5">
      <v>1</v>
    </nc>
  </rcc>
  <rcc rId="9" sId="1">
    <oc r="E5">
      <f>1</f>
    </oc>
    <nc r="E5">
      <v>1</v>
    </nc>
  </rcc>
  <rcc rId="10" sId="1">
    <oc r="F5">
      <f>1.5+2+1+0.5</f>
    </oc>
    <nc r="F5">
      <v>4</v>
    </nc>
  </rcc>
  <rcc rId="11" sId="1">
    <oc r="G5">
      <f>1.5</f>
    </oc>
    <nc r="G5">
      <v>4</v>
    </nc>
  </rcc>
  <rcc rId="12" sId="1">
    <oc r="D5">
      <f>1.5+2+1+1+0.5</f>
    </oc>
    <nc r="D5">
      <v>3</v>
    </nc>
  </rcc>
  <rcc rId="13" sId="1">
    <oc r="G6">
      <f>1.5</f>
    </oc>
    <nc r="G6">
      <v>6</v>
    </nc>
  </rcc>
  <rcc rId="14" sId="1">
    <oc r="C6">
      <f>1.5+2+11.5+3.5</f>
    </oc>
    <nc r="C6">
      <v>3</v>
    </nc>
  </rcc>
  <rcc rId="15" sId="1">
    <oc r="E6">
      <f>1.5+3.5</f>
    </oc>
    <nc r="E6">
      <v>0</v>
    </nc>
  </rcc>
  <rcc rId="16" sId="1">
    <oc r="C7">
      <f>4+2</f>
    </oc>
    <nc r="C7">
      <v>9.5</v>
    </nc>
  </rcc>
  <rcc rId="17" sId="1">
    <oc r="D6">
      <f>1.5+3.5+11.5+3</f>
    </oc>
    <nc r="D6">
      <v>2.5</v>
    </nc>
  </rcc>
  <rcc rId="18" sId="1">
    <oc r="F6">
      <f>1.5+3.5</f>
    </oc>
    <nc r="F6">
      <v>3.5</v>
    </nc>
  </rcc>
  <rcc rId="19" sId="1">
    <oc r="D7">
      <f>0</f>
    </oc>
    <nc r="D7">
      <v>6.5</v>
    </nc>
  </rcc>
  <rcc rId="20" sId="1">
    <oc r="F7">
      <f>3</f>
    </oc>
    <nc r="F7">
      <v>13.5</v>
    </nc>
  </rcc>
  <rcc rId="21" sId="1">
    <oc r="G7">
      <f>2+1</f>
    </oc>
    <nc r="G7">
      <v>6</v>
    </nc>
  </rcc>
  <rcc rId="22" sId="1">
    <oc r="E7">
      <f>4+2+1</f>
    </oc>
    <nc r="E7">
      <v>1.5</v>
    </nc>
  </rcc>
  <rcc rId="23" sId="1">
    <oc r="G8">
      <f>1.5+1.5+3</f>
    </oc>
    <nc r="G8">
      <v>8.5</v>
    </nc>
  </rcc>
  <rcc rId="24" sId="1">
    <oc r="D8">
      <f>3+5</f>
    </oc>
    <nc r="D8">
      <v>1.5</v>
    </nc>
  </rcc>
  <rcc rId="25" sId="1">
    <oc r="F8">
      <f>3</f>
    </oc>
    <nc r="F8">
      <v>8</v>
    </nc>
  </rcc>
  <rcc rId="26" sId="1">
    <oc r="C8">
      <f>0</f>
    </oc>
    <nc r="C8">
      <v>4</v>
    </nc>
  </rcc>
  <rcc rId="27" sId="1">
    <oc r="E8">
      <f>4+3</f>
    </oc>
    <nc r="E8">
      <v>4.5</v>
    </nc>
  </rcc>
  <rcc rId="28" sId="1">
    <oc r="C9">
      <f>11+6+7+5</f>
    </oc>
    <nc r="C9">
      <v>0.5</v>
    </nc>
  </rcc>
  <rcc rId="29" sId="1">
    <oc r="D9">
      <f>9+7+5</f>
    </oc>
    <nc r="D9">
      <v>4.5</v>
    </nc>
  </rcc>
  <rcc rId="30" sId="1">
    <oc r="F9">
      <f>5+5+1</f>
    </oc>
    <nc r="F9">
      <v>2.5</v>
    </nc>
  </rcc>
  <rcc rId="31" sId="1">
    <oc r="G9">
      <f>4+5+1+1+1+5</f>
    </oc>
    <nc r="G9">
      <v>1.5</v>
    </nc>
  </rcc>
  <rcc rId="32" sId="1">
    <oc r="E9">
      <v>5</v>
    </oc>
    <nc r="E9">
      <v>8.5</v>
    </nc>
  </rcc>
  <rcv guid="{0AA4D02E-5486-4EF3-842E-77E76FE42C6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C15" t="inlineStr">
      <is>
        <t>mocsi</t>
      </is>
    </oc>
    <nc r="C15" t="inlineStr">
      <is>
        <t>Kunos</t>
      </is>
    </nc>
  </rcc>
  <rcc rId="34" sId="1">
    <oc r="D15" t="inlineStr">
      <is>
        <t>zsiros</t>
      </is>
    </oc>
    <nc r="D15" t="inlineStr">
      <is>
        <t>Csonki</t>
      </is>
    </nc>
  </rcc>
  <rcc rId="35" sId="1">
    <oc r="E15" t="inlineStr">
      <is>
        <t>horváth</t>
      </is>
    </oc>
    <nc r="E15" t="inlineStr">
      <is>
        <t>Horváth</t>
      </is>
    </nc>
  </rcc>
  <rcc rId="36" sId="1">
    <oc r="F15" t="inlineStr">
      <is>
        <t>bottlik</t>
      </is>
    </oc>
    <nc r="F15" t="inlineStr">
      <is>
        <t>Fábián</t>
      </is>
    </nc>
  </rcc>
  <rcc rId="37" sId="1">
    <oc r="G15" t="inlineStr">
      <is>
        <t>holub</t>
      </is>
    </oc>
    <nc r="G15" t="inlineStr">
      <is>
        <t>Debreczeni</t>
      </is>
    </nc>
  </rcc>
  <rcc rId="38" sId="1">
    <oc r="C25" t="inlineStr">
      <is>
        <t>mocsi</t>
      </is>
    </oc>
    <nc r="C25" t="inlineStr">
      <is>
        <t>Kunos</t>
      </is>
    </nc>
  </rcc>
  <rcc rId="39" sId="1">
    <oc r="D25" t="inlineStr">
      <is>
        <t>zsiros</t>
      </is>
    </oc>
    <nc r="D25" t="inlineStr">
      <is>
        <t>Csonki</t>
      </is>
    </nc>
  </rcc>
  <rcc rId="40" sId="1">
    <oc r="E25" t="inlineStr">
      <is>
        <t>horváth</t>
      </is>
    </oc>
    <nc r="E25" t="inlineStr">
      <is>
        <t>Horváth</t>
      </is>
    </nc>
  </rcc>
  <rcc rId="41" sId="1">
    <oc r="F25" t="inlineStr">
      <is>
        <t>bottlik</t>
      </is>
    </oc>
    <nc r="F25" t="inlineStr">
      <is>
        <t>Fábián</t>
      </is>
    </nc>
  </rcc>
  <rcc rId="42" sId="1">
    <oc r="G25" t="inlineStr">
      <is>
        <t>holub</t>
      </is>
    </oc>
    <nc r="G25" t="inlineStr">
      <is>
        <t>Debreczeni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C26">
      <v>10</v>
    </oc>
    <nc r="C26"/>
  </rcc>
  <rcc rId="44" sId="1">
    <oc r="D26">
      <v>16</v>
    </oc>
    <nc r="D26"/>
  </rcc>
  <rcc rId="45" sId="1">
    <oc r="E26">
      <v>10</v>
    </oc>
    <nc r="E26"/>
  </rcc>
  <rcc rId="46" sId="1">
    <oc r="F26">
      <v>8</v>
    </oc>
    <nc r="F26"/>
  </rcc>
  <rcc rId="47" sId="1">
    <oc r="G26">
      <v>8.5</v>
    </oc>
    <nc r="G26"/>
  </rcc>
  <rcc rId="48" sId="1">
    <oc r="C27">
      <v>10</v>
    </oc>
    <nc r="C27"/>
  </rcc>
  <rcc rId="49" sId="1">
    <oc r="D27">
      <v>11</v>
    </oc>
    <nc r="D27"/>
  </rcc>
  <rcc rId="50" sId="1">
    <oc r="E27">
      <v>1.5</v>
    </oc>
    <nc r="E27"/>
  </rcc>
  <rcc rId="51" sId="1">
    <oc r="F27">
      <v>2.5</v>
    </oc>
    <nc r="F27"/>
  </rcc>
  <rcc rId="52" sId="1">
    <oc r="G27">
      <v>3.5</v>
    </oc>
    <nc r="G27"/>
  </rcc>
  <rcc rId="53" sId="1">
    <oc r="C16">
      <v>1</v>
    </oc>
    <nc r="C16"/>
  </rcc>
  <rcc rId="54" sId="1">
    <oc r="D16">
      <v>2</v>
    </oc>
    <nc r="D16"/>
  </rcc>
  <rcc rId="55" sId="1">
    <oc r="E16">
      <v>1</v>
    </oc>
    <nc r="E16"/>
  </rcc>
  <rcc rId="56" sId="1">
    <oc r="F16">
      <v>5</v>
    </oc>
    <nc r="F16"/>
  </rcc>
  <rcc rId="57" sId="1">
    <oc r="G16">
      <v>1</v>
    </oc>
    <nc r="G16"/>
  </rcc>
  <rcc rId="58" sId="1">
    <oc r="C17">
      <v>17.5</v>
    </oc>
    <nc r="C17"/>
  </rcc>
  <rcc rId="59" sId="1">
    <oc r="D17">
      <v>23.5</v>
    </oc>
    <nc r="D17"/>
  </rcc>
  <rcc rId="60" sId="1">
    <oc r="E17">
      <v>5</v>
    </oc>
    <nc r="E17"/>
  </rcc>
  <rcc rId="61" sId="1">
    <oc r="F17">
      <v>5</v>
    </oc>
    <nc r="F17"/>
  </rcc>
  <rcc rId="62" sId="1">
    <oc r="G17">
      <v>0</v>
    </oc>
    <nc r="G17"/>
  </rcc>
  <rcc rId="63" sId="1">
    <oc r="C18">
      <v>0</v>
    </oc>
    <nc r="C18"/>
  </rcc>
  <rcc rId="64" sId="1">
    <oc r="D18">
      <v>3.5</v>
    </oc>
    <nc r="D18"/>
  </rcc>
  <rcc rId="65" sId="1">
    <oc r="E18">
      <v>0</v>
    </oc>
    <nc r="E18"/>
  </rcc>
  <rcc rId="66" sId="1">
    <oc r="F18">
      <v>1</v>
    </oc>
    <nc r="F18"/>
  </rcc>
  <rcc rId="67" sId="1">
    <oc r="G18">
      <v>3</v>
    </oc>
    <nc r="G18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L3" t="inlineStr">
      <is>
        <t>valós</t>
      </is>
    </oc>
    <nc r="L3"/>
  </rcc>
  <rcc rId="69" sId="1">
    <oc r="J4" t="inlineStr">
      <is>
        <t>mocsi</t>
      </is>
    </oc>
    <nc r="J4"/>
  </rcc>
  <rcc rId="70" sId="1">
    <oc r="K4" t="inlineStr">
      <is>
        <t>zsiros</t>
      </is>
    </oc>
    <nc r="K4"/>
  </rcc>
  <rcc rId="71" sId="1">
    <oc r="L4" t="inlineStr">
      <is>
        <t>horváth</t>
      </is>
    </oc>
    <nc r="L4"/>
  </rcc>
  <rcc rId="72" sId="1">
    <oc r="M4" t="inlineStr">
      <is>
        <t>bottlik</t>
      </is>
    </oc>
    <nc r="M4"/>
  </rcc>
  <rcc rId="73" sId="1">
    <oc r="N4" t="inlineStr">
      <is>
        <t>holub</t>
      </is>
    </oc>
    <nc r="N4"/>
  </rcc>
  <rcc rId="74" sId="1">
    <oc r="J5">
      <v>1.5</v>
    </oc>
    <nc r="J5"/>
  </rcc>
  <rcc rId="75" sId="1">
    <oc r="K5">
      <f>1.5+2+1+1+0.5</f>
    </oc>
    <nc r="K5"/>
  </rcc>
  <rcc rId="76" sId="1">
    <oc r="L5">
      <f>1</f>
    </oc>
    <nc r="L5"/>
  </rcc>
  <rcc rId="77" sId="1">
    <oc r="M5">
      <f>1.5+2+1+0.5</f>
    </oc>
    <nc r="M5"/>
  </rcc>
  <rcc rId="78" sId="1">
    <oc r="N5">
      <f>1.5</f>
    </oc>
    <nc r="N5"/>
  </rcc>
  <rcc rId="79" sId="1">
    <oc r="J6">
      <f>1.5+2+11.5+3.5</f>
    </oc>
    <nc r="J6"/>
  </rcc>
  <rcc rId="80" sId="1">
    <oc r="K6">
      <f>1.5+3.5+11.5+3</f>
    </oc>
    <nc r="K6"/>
  </rcc>
  <rcc rId="81" sId="1">
    <oc r="L6">
      <f>1.5+1</f>
    </oc>
    <nc r="L6"/>
  </rcc>
  <rcc rId="82" sId="1">
    <oc r="M6">
      <f>1.5+3.5</f>
    </oc>
    <nc r="M6"/>
  </rcc>
  <rcc rId="83" sId="1">
    <oc r="N6">
      <f>1.5</f>
    </oc>
    <nc r="N6"/>
  </rcc>
  <rcc rId="84" sId="1">
    <oc r="J7">
      <f>4+2</f>
    </oc>
    <nc r="J7"/>
  </rcc>
  <rcc rId="85" sId="1">
    <oc r="K7">
      <f>0</f>
    </oc>
    <nc r="K7"/>
  </rcc>
  <rcc rId="86" sId="1">
    <oc r="L7">
      <f>4+2+1</f>
    </oc>
    <nc r="L7"/>
  </rcc>
  <rcc rId="87" sId="1">
    <oc r="M7">
      <f>3</f>
    </oc>
    <nc r="M7"/>
  </rcc>
  <rcc rId="88" sId="1">
    <oc r="N7">
      <f>2+1</f>
    </oc>
    <nc r="N7"/>
  </rcc>
  <rcc rId="89" sId="1">
    <oc r="J8">
      <f>0</f>
    </oc>
    <nc r="J8"/>
  </rcc>
  <rcc rId="90" sId="1">
    <oc r="K8">
      <f>3+5</f>
    </oc>
    <nc r="K8"/>
  </rcc>
  <rcc rId="91" sId="1">
    <oc r="L8">
      <f>4+3</f>
    </oc>
    <nc r="L8"/>
  </rcc>
  <rcc rId="92" sId="1">
    <oc r="M8">
      <f>3</f>
    </oc>
    <nc r="M8"/>
  </rcc>
  <rcc rId="93" sId="1">
    <oc r="N8">
      <f>1.5+1.5+3</f>
    </oc>
    <nc r="N8"/>
  </rcc>
  <rcc rId="94" sId="1">
    <oc r="J9">
      <f>11+6+7+5</f>
    </oc>
    <nc r="J9"/>
  </rcc>
  <rcc rId="95" sId="1">
    <oc r="K9">
      <f>9+7+5</f>
    </oc>
    <nc r="K9"/>
  </rcc>
  <rcc rId="96" sId="1">
    <oc r="L9">
      <v>0</v>
    </oc>
    <nc r="L9"/>
  </rcc>
  <rcc rId="97" sId="1">
    <oc r="M9">
      <f>5+5+1</f>
    </oc>
    <nc r="M9"/>
  </rcc>
  <rcc rId="98" sId="1">
    <oc r="N9">
      <f>4+5+1+1+1+5</f>
    </oc>
    <nc r="N9"/>
  </rcc>
  <rcc rId="99" sId="1">
    <oc r="I10" t="inlineStr">
      <is>
        <t>SZUM</t>
      </is>
    </oc>
    <nc r="I10"/>
  </rcc>
  <rcc rId="100" sId="1">
    <oc r="J10">
      <f>SUM(J5:J9)</f>
    </oc>
    <nc r="J10"/>
  </rcc>
  <rcc rId="101" sId="1">
    <oc r="K10">
      <f>SUM(K5:K9)</f>
    </oc>
    <nc r="K10"/>
  </rcc>
  <rcc rId="102" sId="1">
    <oc r="L10">
      <f>SUM(L5:L9)</f>
    </oc>
    <nc r="L10"/>
  </rcc>
  <rcc rId="103" sId="1">
    <oc r="M10">
      <f>SUM(M5:M9)</f>
    </oc>
    <nc r="M10"/>
  </rcc>
  <rcc rId="104" sId="1">
    <oc r="N10">
      <f>SUM(N5:N9)</f>
    </oc>
    <nc r="N10"/>
  </rcc>
  <rcc rId="105" sId="1">
    <oc r="O10">
      <f>SUM(J10:N10)</f>
    </oc>
    <nc r="O10"/>
  </rcc>
  <rcc rId="106" sId="1">
    <oc r="J11">
      <f>J10/SUM($J$10:$N$10)</f>
    </oc>
    <nc r="J11"/>
  </rcc>
  <rcc rId="107" sId="1">
    <oc r="K11">
      <f>K10/SUM($J$10:$N$10)</f>
    </oc>
    <nc r="K11"/>
  </rcc>
  <rcc rId="108" sId="1">
    <oc r="L11">
      <f>L10/SUM($J$10:$N$10)</f>
    </oc>
    <nc r="L11"/>
  </rcc>
  <rcc rId="109" sId="1">
    <oc r="M11">
      <f>M10/SUM($J$10:$N$10)</f>
    </oc>
    <nc r="M11"/>
  </rcc>
  <rcc rId="110" sId="1">
    <oc r="N11">
      <f>N10/SUM($J$10:$N$10)</f>
    </oc>
    <nc r="N11"/>
  </rcc>
  <rcc rId="111" sId="1">
    <oc r="L14" t="inlineStr">
      <is>
        <t>valós</t>
      </is>
    </oc>
    <nc r="L14"/>
  </rcc>
  <rcc rId="112" sId="1">
    <oc r="J15" t="inlineStr">
      <is>
        <t>mocsi</t>
      </is>
    </oc>
    <nc r="J15"/>
  </rcc>
  <rcc rId="113" sId="1">
    <oc r="K15" t="inlineStr">
      <is>
        <t>zsiros</t>
      </is>
    </oc>
    <nc r="K15"/>
  </rcc>
  <rcc rId="114" sId="1">
    <oc r="L15" t="inlineStr">
      <is>
        <t>horváth</t>
      </is>
    </oc>
    <nc r="L15"/>
  </rcc>
  <rcc rId="115" sId="1">
    <oc r="M15" t="inlineStr">
      <is>
        <t>bottlik</t>
      </is>
    </oc>
    <nc r="M15"/>
  </rcc>
  <rcc rId="116" sId="1">
    <oc r="N15" t="inlineStr">
      <is>
        <t>holub</t>
      </is>
    </oc>
    <nc r="N15"/>
  </rcc>
  <rcc rId="117" sId="1">
    <oc r="J16">
      <v>1</v>
    </oc>
    <nc r="J16"/>
  </rcc>
  <rcc rId="118" sId="1">
    <oc r="K16">
      <v>2</v>
    </oc>
    <nc r="K16"/>
  </rcc>
  <rcc rId="119" sId="1">
    <oc r="L16">
      <v>1</v>
    </oc>
    <nc r="L16"/>
  </rcc>
  <rcc rId="120" sId="1">
    <oc r="M16">
      <v>5</v>
    </oc>
    <nc r="M16"/>
  </rcc>
  <rcc rId="121" sId="1">
    <oc r="N16">
      <v>1</v>
    </oc>
    <nc r="N16"/>
  </rcc>
  <rcc rId="122" sId="1">
    <oc r="J17">
      <v>17.5</v>
    </oc>
    <nc r="J17"/>
  </rcc>
  <rcc rId="123" sId="1">
    <oc r="K17">
      <v>23.5</v>
    </oc>
    <nc r="K17"/>
  </rcc>
  <rcc rId="124" sId="1">
    <oc r="L17">
      <v>5</v>
    </oc>
    <nc r="L17"/>
  </rcc>
  <rcc rId="125" sId="1">
    <oc r="M17">
      <v>5</v>
    </oc>
    <nc r="M17"/>
  </rcc>
  <rcc rId="126" sId="1">
    <oc r="N17">
      <v>0</v>
    </oc>
    <nc r="N17"/>
  </rcc>
  <rcc rId="127" sId="1">
    <oc r="J18">
      <v>0</v>
    </oc>
    <nc r="J18"/>
  </rcc>
  <rcc rId="128" sId="1">
    <oc r="K18">
      <v>3.5</v>
    </oc>
    <nc r="K18"/>
  </rcc>
  <rcc rId="129" sId="1">
    <oc r="L18">
      <v>0</v>
    </oc>
    <nc r="L18"/>
  </rcc>
  <rcc rId="130" sId="1">
    <oc r="M18">
      <v>1</v>
    </oc>
    <nc r="M18"/>
  </rcc>
  <rcc rId="131" sId="1">
    <oc r="N18">
      <v>3</v>
    </oc>
    <nc r="N18"/>
  </rcc>
  <rcc rId="132" sId="1">
    <oc r="I19" t="inlineStr">
      <is>
        <t>SZUM</t>
      </is>
    </oc>
    <nc r="I19"/>
  </rcc>
  <rcc rId="133" sId="1">
    <oc r="J19">
      <f>SUM(J16:J18)</f>
    </oc>
    <nc r="J19"/>
  </rcc>
  <rcc rId="134" sId="1">
    <oc r="K19">
      <f>SUM(K16:K18)</f>
    </oc>
    <nc r="K19"/>
  </rcc>
  <rcc rId="135" sId="1">
    <oc r="L19">
      <f>SUM(L16:L18)</f>
    </oc>
    <nc r="L19"/>
  </rcc>
  <rcc rId="136" sId="1">
    <oc r="M19">
      <f>SUM(M16:M18)</f>
    </oc>
    <nc r="M19"/>
  </rcc>
  <rcc rId="137" sId="1">
    <oc r="N19">
      <f>SUM(N16:N18)</f>
    </oc>
    <nc r="N19"/>
  </rcc>
  <rcc rId="138" sId="1">
    <oc r="O19">
      <f>SUM(J19:N19)</f>
    </oc>
    <nc r="O19"/>
  </rcc>
  <rcc rId="139" sId="1">
    <oc r="J20">
      <f>J19/SUM($J$19:$N$19)</f>
    </oc>
    <nc r="J20"/>
  </rcc>
  <rcc rId="140" sId="1">
    <oc r="K20">
      <f>K19/SUM($J$19:$N$19)</f>
    </oc>
    <nc r="K20"/>
  </rcc>
  <rcc rId="141" sId="1">
    <oc r="L20">
      <f>L19/SUM($J$19:$N$19)</f>
    </oc>
    <nc r="L20"/>
  </rcc>
  <rcc rId="142" sId="1">
    <oc r="M20">
      <f>M19/SUM($J$19:$N$19)</f>
    </oc>
    <nc r="M20"/>
  </rcc>
  <rcc rId="143" sId="1">
    <oc r="N20">
      <f>N19/SUM($J$19:$N$19)</f>
    </oc>
    <nc r="N20"/>
  </rcc>
  <rcc rId="144" sId="1">
    <oc r="L24" t="inlineStr">
      <is>
        <t>valós</t>
      </is>
    </oc>
    <nc r="L24"/>
  </rcc>
  <rcc rId="145" sId="1">
    <oc r="J25" t="inlineStr">
      <is>
        <t>mocsi</t>
      </is>
    </oc>
    <nc r="J25"/>
  </rcc>
  <rcc rId="146" sId="1">
    <oc r="K25" t="inlineStr">
      <is>
        <t>zsiros</t>
      </is>
    </oc>
    <nc r="K25"/>
  </rcc>
  <rcc rId="147" sId="1">
    <oc r="L25" t="inlineStr">
      <is>
        <t>horváth</t>
      </is>
    </oc>
    <nc r="L25"/>
  </rcc>
  <rcc rId="148" sId="1">
    <oc r="M25" t="inlineStr">
      <is>
        <t>bottlik</t>
      </is>
    </oc>
    <nc r="M25"/>
  </rcc>
  <rcc rId="149" sId="1">
    <oc r="N25" t="inlineStr">
      <is>
        <t>holub</t>
      </is>
    </oc>
    <nc r="N25"/>
  </rcc>
  <rcc rId="150" sId="1">
    <oc r="J26">
      <v>10</v>
    </oc>
    <nc r="J26"/>
  </rcc>
  <rcc rId="151" sId="1">
    <oc r="K26">
      <v>16</v>
    </oc>
    <nc r="K26"/>
  </rcc>
  <rcc rId="152" sId="1">
    <oc r="L26">
      <v>10</v>
    </oc>
    <nc r="L26"/>
  </rcc>
  <rcc rId="153" sId="1">
    <oc r="M26">
      <v>8</v>
    </oc>
    <nc r="M26"/>
  </rcc>
  <rcc rId="154" sId="1">
    <oc r="N26">
      <v>8.5</v>
    </oc>
    <nc r="N26"/>
  </rcc>
  <rcc rId="155" sId="1">
    <oc r="J27">
      <v>10</v>
    </oc>
    <nc r="J27"/>
  </rcc>
  <rcc rId="156" sId="1">
    <oc r="K27">
      <v>11</v>
    </oc>
    <nc r="K27"/>
  </rcc>
  <rcc rId="157" sId="1">
    <oc r="L27">
      <v>1.5</v>
    </oc>
    <nc r="L27"/>
  </rcc>
  <rcc rId="158" sId="1">
    <oc r="M27">
      <v>2.5</v>
    </oc>
    <nc r="M27"/>
  </rcc>
  <rcc rId="159" sId="1">
    <oc r="N27">
      <v>3.5</v>
    </oc>
    <nc r="N27"/>
  </rcc>
  <rcc rId="160" sId="1">
    <oc r="I28" t="inlineStr">
      <is>
        <t>SZUM</t>
      </is>
    </oc>
    <nc r="I28"/>
  </rcc>
  <rcc rId="161" sId="1">
    <oc r="J28">
      <f>SUM(J26:J27)</f>
    </oc>
    <nc r="J28"/>
  </rcc>
  <rcc rId="162" sId="1">
    <oc r="K28">
      <f>SUM(K26:K27)</f>
    </oc>
    <nc r="K28"/>
  </rcc>
  <rcc rId="163" sId="1">
    <oc r="L28">
      <f>SUM(L26:L27)</f>
    </oc>
    <nc r="L28"/>
  </rcc>
  <rcc rId="164" sId="1">
    <oc r="M28">
      <f>SUM(M26:M27)</f>
    </oc>
    <nc r="M28"/>
  </rcc>
  <rcc rId="165" sId="1">
    <oc r="N28">
      <f>SUM(N26:N27)</f>
    </oc>
    <nc r="N28"/>
  </rcc>
  <rcc rId="166" sId="1">
    <oc r="O28">
      <f>SUM(J28:N28)</f>
    </oc>
    <nc r="O28"/>
  </rcc>
  <rcc rId="167" sId="1">
    <oc r="J29">
      <f>J28/SUM($J$28:$N$28)</f>
    </oc>
    <nc r="J29"/>
  </rcc>
  <rcc rId="168" sId="1">
    <oc r="K29">
      <f>K28/SUM($J$28:$N$28)</f>
    </oc>
    <nc r="K29"/>
  </rcc>
  <rcc rId="169" sId="1">
    <oc r="L29">
      <f>L28/SUM($J$28:$N$28)</f>
    </oc>
    <nc r="L29"/>
  </rcc>
  <rcc rId="170" sId="1">
    <oc r="M29">
      <f>M28/SUM($J$28:$N$28)</f>
    </oc>
    <nc r="M29"/>
  </rcc>
  <rcc rId="171" sId="1">
    <oc r="N29">
      <f>N28/SUM($J$28:$N$28)</f>
    </oc>
    <nc r="N29"/>
  </rcc>
  <rcc rId="172" sId="1">
    <oc r="J31">
      <f>J28+J19+J10</f>
    </oc>
    <nc r="J31"/>
  </rcc>
  <rcc rId="173" sId="1">
    <oc r="K31">
      <f>K28+K19+K10</f>
    </oc>
    <nc r="K31"/>
  </rcc>
  <rcc rId="174" sId="1">
    <oc r="L31">
      <f>L28+L19+L10</f>
    </oc>
    <nc r="L31"/>
  </rcc>
  <rcc rId="175" sId="1">
    <oc r="M31">
      <f>M28+M19+M10</f>
    </oc>
    <nc r="M31"/>
  </rcc>
  <rcc rId="176" sId="1">
    <oc r="N31">
      <f>N28+N19+N10</f>
    </oc>
    <nc r="N31"/>
  </rcc>
  <rcc rId="177" sId="1">
    <oc r="O31">
      <f>O10+O19+O28</f>
    </oc>
    <nc r="O31"/>
  </rcc>
  <rcc rId="178" sId="1">
    <oc r="J33">
      <f>(J19+J10)/(SUM($J10:$N10)+SUM($J19:$N19))</f>
    </oc>
    <nc r="J33"/>
  </rcc>
  <rcc rId="179" sId="1">
    <oc r="K33">
      <f>(K19+K10)/(SUM($J10:$N10)+SUM($J19:$N19))</f>
    </oc>
    <nc r="K33"/>
  </rcc>
  <rcc rId="180" sId="1">
    <oc r="L33">
      <f>(L19+L10)/(SUM($J10:$N10)+SUM($J19:$N19))</f>
    </oc>
    <nc r="L33"/>
  </rcc>
  <rcc rId="181" sId="1">
    <oc r="M33">
      <f>(M19+M10)/(SUM($J10:$N10)+SUM($J19:$N19))</f>
    </oc>
    <nc r="M33"/>
  </rcc>
  <rcc rId="182" sId="1">
    <oc r="N33">
      <f>(N19+N10)/(SUM($J10:$N10)+SUM($J19:$N19))</f>
    </oc>
    <nc r="N33"/>
  </rcc>
  <rcc rId="183" sId="1">
    <oc r="J35">
      <f>0.2*J11+0.5*J20+0.3*J29</f>
    </oc>
    <nc r="J35"/>
  </rcc>
  <rcc rId="184" sId="1">
    <oc r="K35">
      <f>0.2*K11+0.5*K20+0.3*K29</f>
    </oc>
    <nc r="K35"/>
  </rcc>
  <rcc rId="185" sId="1">
    <oc r="L35">
      <f>0.2*L11+0.5*L20+0.3*L29</f>
    </oc>
    <nc r="L35"/>
  </rcc>
  <rcc rId="186" sId="1">
    <oc r="M35">
      <f>0.2*M11+0.5*M20+0.3*M29</f>
    </oc>
    <nc r="M35"/>
  </rcc>
  <rcc rId="187" sId="1">
    <oc r="N35">
      <f>0.2*N11+0.5*N20+0.3*N29</f>
    </oc>
    <nc r="N35"/>
  </rcc>
  <rrc rId="188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4" tint="0.79998168889431442"/>
          </patternFill>
        </fill>
      </dxf>
    </rfmt>
    <rfmt sheetId="1" sqref="I4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5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2" start="0" length="0">
      <dxf>
        <fill>
          <patternFill patternType="solid">
            <bgColor theme="4" tint="0.79998168889431442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4" tint="0.79998168889431442"/>
          </patternFill>
        </fill>
      </dxf>
    </rfmt>
    <rfmt sheetId="1" sqref="I14" start="0" length="0">
      <dxf>
        <fill>
          <patternFill patternType="solid">
            <bgColor theme="4" tint="0.79998168889431442"/>
          </patternFill>
        </fill>
      </dxf>
    </rfmt>
    <rfmt sheetId="1" sqref="I15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16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1" start="0" length="0">
      <dxf>
        <fill>
          <patternFill patternType="solid">
            <bgColor theme="4" tint="0.79998168889431442"/>
          </patternFill>
        </fill>
      </dxf>
    </rfmt>
    <rfmt sheetId="1" sqref="I22" start="0" length="0">
      <dxf>
        <fill>
          <patternFill patternType="solid">
            <bgColor theme="4" tint="0.79998168889431442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4" tint="0.79998168889431442"/>
          </patternFill>
        </fill>
      </dxf>
    </rfmt>
    <rfmt sheetId="1" sqref="I24" start="0" length="0">
      <dxf>
        <fill>
          <patternFill patternType="solid">
            <bgColor theme="4" tint="0.79998168889431442"/>
          </patternFill>
        </fill>
      </dxf>
    </rfmt>
    <rfmt sheetId="1" sqref="I25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26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fill>
          <patternFill patternType="solid">
            <bgColor theme="4" tint="0.79998168889431442"/>
          </patternFill>
        </fill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5" start="0" length="0">
      <dxf>
        <numFmt numFmtId="14" formatCode="0.00%"/>
      </dxf>
    </rfmt>
  </rrc>
  <rrc rId="189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alignment horizontal="center" vertical="top"/>
      </dxf>
    </rfmt>
    <rfmt sheetId="1" sqref="I5" start="0" length="0">
      <dxf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alignment horizontal="center" vertical="top"/>
      </dxf>
    </rfmt>
    <rfmt sheetId="1" sqref="I16" start="0" length="0">
      <dxf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alignment horizontal="center" vertical="top"/>
      </dxf>
    </rfmt>
    <rfmt sheetId="1" sqref="I26" start="0" length="0">
      <dxf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1" start="0" length="0">
      <dxf>
        <fill>
          <patternFill patternType="solid">
            <bgColor theme="0" tint="-0.14999847407452621"/>
          </patternFill>
        </fill>
      </dxf>
    </rfmt>
    <rfmt sheetId="1" sqref="I33" start="0" length="0">
      <dxf>
        <fill>
          <patternFill patternType="solid">
            <bgColor theme="5" tint="0.59999389629810485"/>
          </patternFill>
        </fill>
      </dxf>
    </rfmt>
    <rfmt sheetId="1" sqref="I35" start="0" length="0">
      <dxf>
        <font>
          <sz val="11"/>
          <color theme="0"/>
          <name val="Calibri"/>
          <family val="2"/>
          <scheme val="minor"/>
        </font>
        <numFmt numFmtId="14" formatCode="0.00%"/>
        <fill>
          <patternFill patternType="solid">
            <bgColor theme="5" tint="-0.249977111117893"/>
          </patternFill>
        </fill>
      </dxf>
    </rfmt>
  </rrc>
  <rrc rId="190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alignment horizontal="center" vertical="top"/>
      </dxf>
    </rfmt>
    <rfmt sheetId="1" sqref="I5" start="0" length="0">
      <dxf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alignment horizontal="center" vertical="top"/>
      </dxf>
    </rfmt>
    <rfmt sheetId="1" sqref="I16" start="0" length="0">
      <dxf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alignment horizontal="center" vertical="top"/>
      </dxf>
    </rfmt>
    <rfmt sheetId="1" sqref="I26" start="0" length="0">
      <dxf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1" start="0" length="0">
      <dxf>
        <fill>
          <patternFill patternType="solid">
            <bgColor theme="0" tint="-0.14999847407452621"/>
          </patternFill>
        </fill>
      </dxf>
    </rfmt>
    <rfmt sheetId="1" sqref="I33" start="0" length="0">
      <dxf>
        <fill>
          <patternFill patternType="solid">
            <bgColor theme="5" tint="0.59999389629810485"/>
          </patternFill>
        </fill>
      </dxf>
    </rfmt>
    <rfmt sheetId="1" sqref="I35" start="0" length="0">
      <dxf>
        <font>
          <sz val="11"/>
          <color theme="0"/>
          <name val="Calibri"/>
          <family val="2"/>
          <scheme val="minor"/>
        </font>
        <numFmt numFmtId="14" formatCode="0.00%"/>
        <fill>
          <patternFill patternType="solid">
            <bgColor theme="5" tint="-0.249977111117893"/>
          </patternFill>
        </fill>
      </dxf>
    </rfmt>
  </rrc>
  <rrc rId="191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alignment horizontal="center" vertical="top"/>
      </dxf>
    </rfmt>
    <rfmt sheetId="1" sqref="I5" start="0" length="0">
      <dxf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alignment horizontal="center" vertical="top"/>
      </dxf>
    </rfmt>
    <rfmt sheetId="1" sqref="I16" start="0" length="0">
      <dxf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alignment horizontal="center" vertical="top"/>
      </dxf>
    </rfmt>
    <rfmt sheetId="1" sqref="I26" start="0" length="0">
      <dxf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1" start="0" length="0">
      <dxf>
        <fill>
          <patternFill patternType="solid">
            <bgColor theme="0" tint="-0.14999847407452621"/>
          </patternFill>
        </fill>
      </dxf>
    </rfmt>
    <rfmt sheetId="1" sqref="I33" start="0" length="0">
      <dxf>
        <fill>
          <patternFill patternType="solid">
            <bgColor theme="5" tint="0.59999389629810485"/>
          </patternFill>
        </fill>
      </dxf>
    </rfmt>
    <rfmt sheetId="1" sqref="I35" start="0" length="0">
      <dxf>
        <font>
          <sz val="11"/>
          <color theme="0"/>
          <name val="Calibri"/>
          <family val="2"/>
          <scheme val="minor"/>
        </font>
        <numFmt numFmtId="14" formatCode="0.00%"/>
        <fill>
          <patternFill patternType="solid">
            <bgColor theme="5" tint="-0.249977111117893"/>
          </patternFill>
        </fill>
      </dxf>
    </rfmt>
  </rrc>
  <rrc rId="192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alignment horizontal="center" vertical="top"/>
      </dxf>
    </rfmt>
    <rfmt sheetId="1" sqref="I5" start="0" length="0">
      <dxf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alignment horizontal="center" vertical="top"/>
      </dxf>
    </rfmt>
    <rfmt sheetId="1" sqref="I16" start="0" length="0">
      <dxf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alignment horizontal="center" vertical="top"/>
      </dxf>
    </rfmt>
    <rfmt sheetId="1" sqref="I26" start="0" length="0">
      <dxf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1" start="0" length="0">
      <dxf>
        <fill>
          <patternFill patternType="solid">
            <bgColor theme="0" tint="-0.14999847407452621"/>
          </patternFill>
        </fill>
      </dxf>
    </rfmt>
    <rfmt sheetId="1" sqref="I33" start="0" length="0">
      <dxf>
        <fill>
          <patternFill patternType="solid">
            <bgColor theme="5" tint="0.59999389629810485"/>
          </patternFill>
        </fill>
      </dxf>
    </rfmt>
    <rfmt sheetId="1" sqref="I35" start="0" length="0">
      <dxf>
        <font>
          <sz val="11"/>
          <color theme="0"/>
          <name val="Calibri"/>
          <family val="2"/>
          <scheme val="minor"/>
        </font>
        <numFmt numFmtId="14" formatCode="0.00%"/>
        <fill>
          <patternFill patternType="solid">
            <bgColor theme="5" tint="-0.249977111117893"/>
          </patternFill>
        </fill>
      </dxf>
    </rfmt>
  </rrc>
  <rrc rId="193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alignment horizontal="center" vertical="top"/>
      </dxf>
    </rfmt>
    <rfmt sheetId="1" sqref="I5" start="0" length="0">
      <dxf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9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alignment horizontal="center" vertical="top"/>
        <border outline="0">
          <top style="thin">
            <color auto="1"/>
          </top>
        </border>
      </dxf>
    </rfmt>
    <rfmt sheetId="1" s="1" sqref="I11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alignment horizontal="center" vertical="top"/>
      </dxf>
    </rfmt>
    <rfmt sheetId="1" sqref="I16" start="0" length="0">
      <dxf>
        <alignment horizontal="center" vertical="top"/>
        <border outline="0">
          <bottom style="thin">
            <color auto="1"/>
          </bottom>
        </border>
      </dxf>
    </rfmt>
    <rfmt sheetId="1" sqref="I1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19" start="0" length="0">
      <dxf>
        <alignment horizontal="center" vertical="top"/>
        <border outline="0">
          <top style="thin">
            <color auto="1"/>
          </top>
        </border>
      </dxf>
    </rfmt>
    <rfmt sheetId="1" s="1" sqref="I20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alignment horizontal="center" vertical="top"/>
      </dxf>
    </rfmt>
    <rfmt sheetId="1" sqref="I26" start="0" length="0">
      <dxf>
        <alignment horizontal="center" vertical="top"/>
        <border outline="0">
          <bottom style="thin">
            <color auto="1"/>
          </bottom>
        </border>
      </dxf>
    </rfmt>
    <rfmt sheetId="1" sqref="I27" start="0" length="0">
      <dxf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28" start="0" length="0">
      <dxf>
        <alignment horizontal="center" vertical="top"/>
      </dxf>
    </rfmt>
    <rfmt sheetId="1" s="1" sqref="I29" start="0" length="0">
      <dxf>
        <font>
          <sz val="11"/>
          <color rgb="FF006100"/>
          <name val="Calibri"/>
          <family val="2"/>
          <scheme val="minor"/>
        </font>
        <numFmt numFmtId="14" formatCode="0.00%"/>
        <fill>
          <patternFill patternType="solid">
            <bgColor rgb="FFC6EFCE"/>
          </patternFill>
        </fill>
      </dxf>
    </rfmt>
    <rfmt sheetId="1" s="1" sqref="I30" start="0" length="0">
      <dxf>
        <font>
          <sz val="11"/>
          <color rgb="FF006100"/>
          <name val="Calibri"/>
          <family val="2"/>
          <scheme val="minor"/>
        </font>
        <numFmt numFmtId="14" formatCode="0.00%"/>
      </dxf>
    </rfmt>
    <rfmt sheetId="1" sqref="I31" start="0" length="0">
      <dxf>
        <fill>
          <patternFill patternType="solid">
            <bgColor theme="0" tint="-0.14999847407452621"/>
          </patternFill>
        </fill>
      </dxf>
    </rfmt>
    <rfmt sheetId="1" sqref="I33" start="0" length="0">
      <dxf>
        <fill>
          <patternFill patternType="solid">
            <bgColor theme="5" tint="0.59999389629810485"/>
          </patternFill>
        </fill>
      </dxf>
    </rfmt>
    <rfmt sheetId="1" sqref="I35" start="0" length="0">
      <dxf>
        <font>
          <sz val="11"/>
          <color theme="0"/>
          <name val="Calibri"/>
          <family val="2"/>
          <scheme val="minor"/>
        </font>
        <numFmt numFmtId="14" formatCode="0.00%"/>
        <fill>
          <patternFill patternType="solid">
            <bgColor theme="5" tint="-0.249977111117893"/>
          </patternFill>
        </fill>
      </dxf>
    </rfmt>
  </rrc>
  <rrc rId="194" sId="1" ref="I1:I1048576" action="deleteCol">
    <rfmt sheetId="1" xfDxf="1" sqref="I1:I1048576" start="0" length="0"/>
    <rfmt sheetId="1" sqref="I2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3" start="0" length="0">
      <dxf>
        <fill>
          <patternFill patternType="solid">
            <bgColor theme="0" tint="-0.249977111117893"/>
          </patternFill>
        </fill>
      </dxf>
    </rfmt>
    <rfmt sheetId="1" sqref="I4" start="0" length="0">
      <dxf>
        <fill>
          <patternFill patternType="solid">
            <bgColor theme="4" tint="0.79998168889431442"/>
          </patternFill>
        </fill>
      </dxf>
    </rfmt>
    <rfmt sheetId="1" sqref="I5" start="0" length="0">
      <dxf>
        <fill>
          <patternFill patternType="solid">
            <bgColor theme="4" tint="0.79998168889431442"/>
          </patternFill>
        </fill>
      </dxf>
    </rfmt>
    <rfmt sheetId="1" sqref="I6" start="0" length="0">
      <dxf>
        <fill>
          <patternFill patternType="solid">
            <bgColor theme="4" tint="0.79998168889431442"/>
          </patternFill>
        </fill>
      </dxf>
    </rfmt>
    <rfmt sheetId="1" sqref="I7" start="0" length="0">
      <dxf>
        <fill>
          <patternFill patternType="solid">
            <bgColor theme="4" tint="0.79998168889431442"/>
          </patternFill>
        </fill>
      </dxf>
    </rfmt>
    <rfmt sheetId="1" sqref="I8" start="0" length="0">
      <dxf>
        <fill>
          <patternFill patternType="solid">
            <bgColor theme="4" tint="0.79998168889431442"/>
          </patternFill>
        </fill>
      </dxf>
    </rfmt>
    <rfmt sheetId="1" sqref="I9" start="0" length="0">
      <dxf>
        <fill>
          <patternFill patternType="solid">
            <bgColor theme="4" tint="0.79998168889431442"/>
          </patternFill>
        </fill>
      </dxf>
    </rfmt>
    <rfmt sheetId="1" sqref="I10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11" start="0" length="0">
      <dxf>
        <fill>
          <patternFill patternType="solid">
            <bgColor theme="4" tint="0.79998168889431442"/>
          </patternFill>
        </fill>
      </dxf>
    </rfmt>
    <rfmt sheetId="1" sqref="I12" start="0" length="0">
      <dxf>
        <fill>
          <patternFill patternType="solid">
            <bgColor theme="4" tint="0.79998168889431442"/>
          </patternFill>
        </fill>
      </dxf>
    </rfmt>
    <rfmt sheetId="1" sqref="I1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14" start="0" length="0">
      <dxf>
        <fill>
          <patternFill patternType="solid">
            <bgColor theme="0" tint="-0.249977111117893"/>
          </patternFill>
        </fill>
      </dxf>
    </rfmt>
    <rfmt sheetId="1" sqref="I15" start="0" length="0">
      <dxf>
        <fill>
          <patternFill patternType="solid">
            <bgColor theme="4" tint="0.79998168889431442"/>
          </patternFill>
        </fill>
      </dxf>
    </rfmt>
    <rfmt sheetId="1" sqref="I16" start="0" length="0">
      <dxf>
        <fill>
          <patternFill patternType="solid">
            <bgColor theme="4" tint="0.79998168889431442"/>
          </patternFill>
        </fill>
      </dxf>
    </rfmt>
    <rfmt sheetId="1" sqref="I17" start="0" length="0">
      <dxf>
        <fill>
          <patternFill patternType="solid">
            <bgColor theme="4" tint="0.79998168889431442"/>
          </patternFill>
        </fill>
      </dxf>
    </rfmt>
    <rfmt sheetId="1" sqref="I18" start="0" length="0">
      <dxf>
        <fill>
          <patternFill patternType="solid">
            <bgColor theme="4" tint="0.79998168889431442"/>
          </patternFill>
        </fill>
      </dxf>
    </rfmt>
    <rfmt sheetId="1" sqref="I19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20" start="0" length="0">
      <dxf>
        <fill>
          <patternFill patternType="solid">
            <bgColor theme="4" tint="0.79998168889431442"/>
          </patternFill>
        </fill>
      </dxf>
    </rfmt>
    <rfmt sheetId="1" sqref="I21" start="0" length="0">
      <dxf>
        <fill>
          <patternFill patternType="solid">
            <bgColor theme="4" tint="0.79998168889431442"/>
          </patternFill>
        </fill>
      </dxf>
    </rfmt>
    <rfmt sheetId="1" sqref="I22" start="0" length="0">
      <dxf>
        <fill>
          <patternFill patternType="solid">
            <bgColor theme="4" tint="0.79998168889431442"/>
          </patternFill>
        </fill>
      </dxf>
    </rfmt>
    <rfmt sheetId="1" sqref="I23" start="0" length="0">
      <dxf>
        <font>
          <sz val="11"/>
          <color theme="0"/>
          <name val="Calibri"/>
          <family val="2"/>
          <scheme val="minor"/>
        </font>
        <fill>
          <patternFill patternType="solid">
            <bgColor theme="0" tint="-0.499984740745262"/>
          </patternFill>
        </fill>
      </dxf>
    </rfmt>
    <rfmt sheetId="1" sqref="I24" start="0" length="0">
      <dxf>
        <fill>
          <patternFill patternType="solid">
            <bgColor theme="0" tint="-0.249977111117893"/>
          </patternFill>
        </fill>
      </dxf>
    </rfmt>
    <rfmt sheetId="1" sqref="I25" start="0" length="0">
      <dxf>
        <fill>
          <patternFill patternType="solid">
            <bgColor theme="4" tint="0.79998168889431442"/>
          </patternFill>
        </fill>
      </dxf>
    </rfmt>
    <rfmt sheetId="1" sqref="I26" start="0" length="0">
      <dxf>
        <fill>
          <patternFill patternType="solid">
            <bgColor theme="4" tint="0.79998168889431442"/>
          </patternFill>
        </fill>
      </dxf>
    </rfmt>
    <rfmt sheetId="1" sqref="I27" start="0" length="0">
      <dxf>
        <fill>
          <patternFill patternType="solid">
            <bgColor theme="4" tint="0.79998168889431442"/>
          </patternFill>
        </fill>
      </dxf>
    </rfmt>
    <rfmt sheetId="1" sqref="I28" start="0" length="0">
      <dxf>
        <fill>
          <patternFill patternType="solid">
            <bgColor theme="4" tint="0.79998168889431442"/>
          </patternFill>
        </fill>
        <alignment horizontal="center" vertical="top"/>
      </dxf>
    </rfmt>
    <rfmt sheetId="1" sqref="I29" start="0" length="0">
      <dxf>
        <fill>
          <patternFill patternType="solid">
            <bgColor theme="4" tint="0.79998168889431442"/>
          </patternFill>
        </fill>
      </dxf>
    </rfmt>
    <rfmt sheetId="1" sqref="I31" start="0" length="0">
      <dxf>
        <fill>
          <patternFill patternType="solid">
            <bgColor theme="4" tint="0.59999389629810485"/>
          </patternFill>
        </fill>
      </dxf>
    </rfmt>
  </rrc>
  <rrc rId="195" sId="1" ref="I1:I1048576" action="deleteCol">
    <rfmt sheetId="1" xfDxf="1" sqref="I1:I1048576" start="0" length="0"/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6" sId="1" ref="A1:A1048576" action="deleteCol">
    <rfmt sheetId="1" xfDxf="1" sqref="A1:A1048576" start="0" length="0"/>
  </rrc>
  <rrc rId="197" sId="1" ref="A1:XFD1" action="deleteRow">
    <rfmt sheetId="1" xfDxf="1" sqref="A1:XFD1" start="0" length="0"/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D8">
      <v>8.5</v>
    </oc>
    <nc r="D8">
      <v>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K13" sqref="K13"/>
    </sheetView>
  </sheetViews>
  <sheetFormatPr defaultRowHeight="14.4" x14ac:dyDescent="0.3"/>
  <cols>
    <col min="6" max="6" width="12" bestFit="1" customWidth="1"/>
  </cols>
  <sheetData>
    <row r="1" spans="1:7" x14ac:dyDescent="0.3">
      <c r="A1" s="3" t="s">
        <v>1</v>
      </c>
      <c r="B1" s="3"/>
      <c r="C1" s="3"/>
      <c r="D1" s="3"/>
      <c r="E1" s="3"/>
      <c r="F1" s="3"/>
      <c r="G1" s="3"/>
    </row>
    <row r="2" spans="1:7" x14ac:dyDescent="0.3">
      <c r="A2" s="2"/>
      <c r="B2" s="2"/>
      <c r="C2" s="2" t="s">
        <v>6</v>
      </c>
      <c r="D2" s="2"/>
      <c r="E2" s="2"/>
      <c r="F2" s="2"/>
      <c r="G2" s="7"/>
    </row>
    <row r="3" spans="1:7" x14ac:dyDescent="0.3">
      <c r="A3" s="1"/>
      <c r="B3" s="1" t="s">
        <v>11</v>
      </c>
      <c r="C3" s="1" t="s">
        <v>8</v>
      </c>
      <c r="D3" s="1" t="s">
        <v>12</v>
      </c>
      <c r="E3" s="1" t="s">
        <v>9</v>
      </c>
      <c r="F3" s="1" t="s">
        <v>10</v>
      </c>
      <c r="G3" s="7"/>
    </row>
    <row r="4" spans="1:7" x14ac:dyDescent="0.3">
      <c r="A4" s="4">
        <v>2</v>
      </c>
      <c r="B4" s="4">
        <v>1</v>
      </c>
      <c r="C4" s="4">
        <v>3</v>
      </c>
      <c r="D4" s="4">
        <v>1</v>
      </c>
      <c r="E4" s="4">
        <v>4</v>
      </c>
      <c r="F4" s="4">
        <v>4</v>
      </c>
      <c r="G4" s="8"/>
    </row>
    <row r="5" spans="1:7" x14ac:dyDescent="0.3">
      <c r="A5" s="5">
        <v>3</v>
      </c>
      <c r="B5" s="5">
        <v>3</v>
      </c>
      <c r="C5" s="5">
        <v>2.5</v>
      </c>
      <c r="D5" s="5">
        <v>0</v>
      </c>
      <c r="E5" s="5">
        <v>3.5</v>
      </c>
      <c r="F5" s="5">
        <v>6</v>
      </c>
      <c r="G5" s="9"/>
    </row>
    <row r="6" spans="1:7" x14ac:dyDescent="0.3">
      <c r="A6" s="5">
        <v>4</v>
      </c>
      <c r="B6" s="5">
        <v>9.5</v>
      </c>
      <c r="C6" s="5">
        <v>6.5</v>
      </c>
      <c r="D6" s="5">
        <v>1.5</v>
      </c>
      <c r="E6" s="5">
        <v>13.5</v>
      </c>
      <c r="F6" s="5">
        <v>6</v>
      </c>
      <c r="G6" s="9"/>
    </row>
    <row r="7" spans="1:7" x14ac:dyDescent="0.3">
      <c r="A7" s="5">
        <v>5</v>
      </c>
      <c r="B7" s="5">
        <v>4</v>
      </c>
      <c r="C7" s="5">
        <v>1.5</v>
      </c>
      <c r="D7" s="5">
        <v>4.5</v>
      </c>
      <c r="E7" s="5">
        <v>8</v>
      </c>
      <c r="F7" s="5">
        <v>8.5</v>
      </c>
      <c r="G7" s="9"/>
    </row>
    <row r="8" spans="1:7" x14ac:dyDescent="0.3">
      <c r="A8" s="5">
        <v>6</v>
      </c>
      <c r="B8" s="5">
        <v>0.5</v>
      </c>
      <c r="C8" s="5">
        <v>4.5</v>
      </c>
      <c r="D8" s="5">
        <v>9</v>
      </c>
      <c r="E8" s="5">
        <v>2.5</v>
      </c>
      <c r="F8" s="5">
        <v>1.5</v>
      </c>
      <c r="G8" s="9"/>
    </row>
    <row r="9" spans="1:7" x14ac:dyDescent="0.3">
      <c r="A9" s="6" t="s">
        <v>0</v>
      </c>
      <c r="B9" s="6">
        <f>SUM(B4:B8)</f>
        <v>18</v>
      </c>
      <c r="C9" s="6">
        <f t="shared" ref="C9:E9" si="0">SUM(C4:C8)</f>
        <v>18</v>
      </c>
      <c r="D9" s="6">
        <f t="shared" si="0"/>
        <v>16</v>
      </c>
      <c r="E9" s="6">
        <f t="shared" si="0"/>
        <v>31.5</v>
      </c>
      <c r="F9" s="6">
        <f>SUM(F4:F8)</f>
        <v>26</v>
      </c>
      <c r="G9" s="10">
        <f>SUM(B9:F9)</f>
        <v>109.5</v>
      </c>
    </row>
    <row r="10" spans="1:7" x14ac:dyDescent="0.3">
      <c r="B10" s="14">
        <f>B9/SUM($B$9:$F$9)</f>
        <v>0.16438356164383561</v>
      </c>
      <c r="C10" s="14">
        <f>C9/SUM($B$9:$F$9)</f>
        <v>0.16438356164383561</v>
      </c>
      <c r="D10" s="14">
        <f>D9/SUM($B$9:$F$9)</f>
        <v>0.14611872146118721</v>
      </c>
      <c r="E10" s="14">
        <f>E9/SUM($B$9:$F$9)</f>
        <v>0.28767123287671231</v>
      </c>
      <c r="F10" s="14">
        <f>F9/SUM($B$9:$F$9)</f>
        <v>0.23744292237442921</v>
      </c>
      <c r="G10" s="14"/>
    </row>
    <row r="11" spans="1:7" x14ac:dyDescent="0.3">
      <c r="G11" s="7"/>
    </row>
    <row r="12" spans="1:7" x14ac:dyDescent="0.3">
      <c r="A12" s="3" t="s">
        <v>2</v>
      </c>
      <c r="B12" s="3"/>
      <c r="C12" s="3"/>
      <c r="D12" s="3"/>
      <c r="E12" s="3"/>
      <c r="F12" s="3"/>
      <c r="G12" s="11"/>
    </row>
    <row r="13" spans="1:7" x14ac:dyDescent="0.3">
      <c r="A13" s="2"/>
      <c r="B13" s="2"/>
      <c r="C13" s="2" t="s">
        <v>6</v>
      </c>
      <c r="D13" s="2"/>
      <c r="E13" s="2"/>
      <c r="F13" s="2"/>
      <c r="G13" s="7"/>
    </row>
    <row r="14" spans="1:7" x14ac:dyDescent="0.3">
      <c r="A14" s="1"/>
      <c r="B14" s="1" t="s">
        <v>11</v>
      </c>
      <c r="C14" s="1" t="s">
        <v>8</v>
      </c>
      <c r="D14" s="1" t="s">
        <v>12</v>
      </c>
      <c r="E14" s="1" t="s">
        <v>9</v>
      </c>
      <c r="F14" s="1" t="s">
        <v>10</v>
      </c>
      <c r="G14" s="7"/>
    </row>
    <row r="15" spans="1:7" x14ac:dyDescent="0.3">
      <c r="A15" s="4">
        <v>7</v>
      </c>
      <c r="B15" s="4"/>
      <c r="C15" s="4"/>
      <c r="D15" s="4"/>
      <c r="E15" s="4"/>
      <c r="F15" s="4"/>
      <c r="G15" s="8"/>
    </row>
    <row r="16" spans="1:7" x14ac:dyDescent="0.3">
      <c r="A16" s="5">
        <v>8</v>
      </c>
      <c r="B16" s="5"/>
      <c r="C16" s="5"/>
      <c r="D16" s="5"/>
      <c r="E16" s="5"/>
      <c r="F16" s="5"/>
      <c r="G16" s="9"/>
    </row>
    <row r="17" spans="1:9" x14ac:dyDescent="0.3">
      <c r="A17" s="5">
        <v>9</v>
      </c>
      <c r="B17" s="5"/>
      <c r="C17" s="5"/>
      <c r="D17" s="5"/>
      <c r="E17" s="5"/>
      <c r="F17" s="5"/>
      <c r="G17" s="9"/>
    </row>
    <row r="18" spans="1:9" x14ac:dyDescent="0.3">
      <c r="A18" s="6" t="s">
        <v>0</v>
      </c>
      <c r="B18" s="6">
        <f>SUM(B15:B17)</f>
        <v>0</v>
      </c>
      <c r="C18" s="6">
        <f t="shared" ref="C18:F18" si="1">SUM(C15:C17)</f>
        <v>0</v>
      </c>
      <c r="D18" s="6">
        <f t="shared" si="1"/>
        <v>0</v>
      </c>
      <c r="E18" s="6">
        <f t="shared" si="1"/>
        <v>0</v>
      </c>
      <c r="F18" s="6">
        <f t="shared" si="1"/>
        <v>0</v>
      </c>
      <c r="G18" s="10">
        <f>SUM(B18:F18)</f>
        <v>0</v>
      </c>
    </row>
    <row r="19" spans="1:9" x14ac:dyDescent="0.3">
      <c r="A19" s="1"/>
      <c r="B19" s="14" t="e">
        <f>B18/SUM($B$18:$F$18)</f>
        <v>#DIV/0!</v>
      </c>
      <c r="C19" s="14" t="e">
        <f>C18/SUM($B$18:$F$18)</f>
        <v>#DIV/0!</v>
      </c>
      <c r="D19" s="14" t="e">
        <f>D18/SUM($B$18:$F$18)</f>
        <v>#DIV/0!</v>
      </c>
      <c r="E19" s="14" t="e">
        <f>E18/SUM($B$18:$F$18)</f>
        <v>#DIV/0!</v>
      </c>
      <c r="F19" s="14" t="e">
        <f>F18/SUM($B$18:$F$18)</f>
        <v>#DIV/0!</v>
      </c>
      <c r="G19" s="14"/>
    </row>
    <row r="20" spans="1:9" x14ac:dyDescent="0.3">
      <c r="G20" s="7"/>
    </row>
    <row r="21" spans="1:9" x14ac:dyDescent="0.3">
      <c r="G21" s="7"/>
    </row>
    <row r="22" spans="1:9" x14ac:dyDescent="0.3">
      <c r="A22" s="3" t="s">
        <v>3</v>
      </c>
      <c r="B22" s="3"/>
      <c r="C22" s="3"/>
      <c r="D22" s="3"/>
      <c r="E22" s="3"/>
      <c r="F22" s="3"/>
      <c r="G22" s="11"/>
    </row>
    <row r="23" spans="1:9" x14ac:dyDescent="0.3">
      <c r="A23" s="2"/>
      <c r="B23" s="2"/>
      <c r="C23" s="2" t="s">
        <v>6</v>
      </c>
      <c r="D23" s="2"/>
      <c r="E23" s="2"/>
      <c r="F23" s="2"/>
      <c r="G23" s="7"/>
    </row>
    <row r="24" spans="1:9" x14ac:dyDescent="0.3">
      <c r="A24" s="1"/>
      <c r="B24" s="1" t="s">
        <v>11</v>
      </c>
      <c r="C24" s="1" t="s">
        <v>8</v>
      </c>
      <c r="D24" s="1" t="s">
        <v>12</v>
      </c>
      <c r="E24" s="1" t="s">
        <v>9</v>
      </c>
      <c r="F24" s="1" t="s">
        <v>10</v>
      </c>
      <c r="G24" s="7"/>
    </row>
    <row r="25" spans="1:9" x14ac:dyDescent="0.3">
      <c r="A25" s="4">
        <v>10</v>
      </c>
      <c r="B25" s="4"/>
      <c r="C25" s="4"/>
      <c r="D25" s="4"/>
      <c r="E25" s="4"/>
      <c r="F25" s="4"/>
      <c r="G25" s="8"/>
    </row>
    <row r="26" spans="1:9" x14ac:dyDescent="0.3">
      <c r="A26" s="5">
        <v>11</v>
      </c>
      <c r="B26" s="5"/>
      <c r="C26" s="5"/>
      <c r="D26" s="5"/>
      <c r="E26" s="5"/>
      <c r="F26" s="5"/>
      <c r="G26" s="9"/>
    </row>
    <row r="27" spans="1:9" x14ac:dyDescent="0.3">
      <c r="A27" s="1" t="s">
        <v>0</v>
      </c>
      <c r="B27" s="1">
        <f>SUM(B25:B26)</f>
        <v>0</v>
      </c>
      <c r="C27" s="1">
        <f>SUM(C25:C26)</f>
        <v>0</v>
      </c>
      <c r="D27" s="1">
        <f>SUM(D25:D26)</f>
        <v>0</v>
      </c>
      <c r="E27" s="1">
        <f>SUM(E25:E26)</f>
        <v>0</v>
      </c>
      <c r="F27" s="1">
        <f>SUM(F25:F26)</f>
        <v>0</v>
      </c>
      <c r="G27" s="12">
        <f>SUM(B27:F27)</f>
        <v>0</v>
      </c>
    </row>
    <row r="28" spans="1:9" x14ac:dyDescent="0.3">
      <c r="A28" s="1"/>
      <c r="B28" s="14" t="e">
        <f>B27/SUM($B$27:$F$27)</f>
        <v>#DIV/0!</v>
      </c>
      <c r="C28" s="14" t="e">
        <f t="shared" ref="C28:F28" si="2">C27/SUM($B$27:$F$27)</f>
        <v>#DIV/0!</v>
      </c>
      <c r="D28" s="14" t="e">
        <f t="shared" si="2"/>
        <v>#DIV/0!</v>
      </c>
      <c r="E28" s="14" t="e">
        <f t="shared" si="2"/>
        <v>#DIV/0!</v>
      </c>
      <c r="F28" s="14" t="e">
        <f t="shared" si="2"/>
        <v>#DIV/0!</v>
      </c>
      <c r="G28" s="15"/>
    </row>
    <row r="29" spans="1:9" x14ac:dyDescent="0.3">
      <c r="A29" s="17"/>
      <c r="B29" s="18"/>
      <c r="C29" s="18"/>
      <c r="D29" s="18"/>
      <c r="E29" s="18"/>
      <c r="F29" s="18"/>
      <c r="G29" s="19"/>
      <c r="H29" s="16"/>
      <c r="I29" s="16"/>
    </row>
    <row r="30" spans="1:9" x14ac:dyDescent="0.3">
      <c r="A30" s="26" t="s">
        <v>7</v>
      </c>
      <c r="B30" s="23">
        <f>B27+B18+B9</f>
        <v>18</v>
      </c>
      <c r="C30" s="23">
        <f t="shared" ref="C30:F30" si="3">C27+C18+C9</f>
        <v>18</v>
      </c>
      <c r="D30" s="23">
        <f t="shared" si="3"/>
        <v>16</v>
      </c>
      <c r="E30" s="23">
        <f t="shared" si="3"/>
        <v>31.5</v>
      </c>
      <c r="F30" s="23">
        <f t="shared" si="3"/>
        <v>26</v>
      </c>
      <c r="G30" s="20">
        <f>G9+G18+G27</f>
        <v>109.5</v>
      </c>
    </row>
    <row r="32" spans="1:9" x14ac:dyDescent="0.3">
      <c r="A32" s="21" t="s">
        <v>5</v>
      </c>
      <c r="B32" s="22">
        <f>(B18+B9)/(SUM($B9:$F9)+SUM($B18:$F18))</f>
        <v>0.16438356164383561</v>
      </c>
      <c r="C32" s="22">
        <f>(C18+C9)/(SUM($B9:$F9)+SUM($B18:$F18))</f>
        <v>0.16438356164383561</v>
      </c>
      <c r="D32" s="22">
        <f>(D18+D9)/(SUM($B9:$F9)+SUM($B18:$F18))</f>
        <v>0.14611872146118721</v>
      </c>
      <c r="E32" s="22">
        <f>(E18+E9)/(SUM($B9:$F9)+SUM($B18:$F18))</f>
        <v>0.28767123287671231</v>
      </c>
      <c r="F32" s="22">
        <f>(F18+F9)/(SUM($B9:$F9)+SUM($B18:$F18))</f>
        <v>0.23744292237442921</v>
      </c>
    </row>
    <row r="34" spans="1:7" x14ac:dyDescent="0.3">
      <c r="A34" s="24" t="s">
        <v>4</v>
      </c>
      <c r="B34" s="25" t="e">
        <f>0.2*B10+0.5*B19+0.3*B28</f>
        <v>#DIV/0!</v>
      </c>
      <c r="C34" s="25" t="e">
        <f>0.2*C10+0.5*C19+0.3*C28</f>
        <v>#DIV/0!</v>
      </c>
      <c r="D34" s="25" t="e">
        <f>0.2*D10+0.5*D19+0.3*D28</f>
        <v>#DIV/0!</v>
      </c>
      <c r="E34" s="25" t="e">
        <f>0.2*E10+0.5*E19+0.3*E28</f>
        <v>#DIV/0!</v>
      </c>
      <c r="F34" s="25" t="e">
        <f>0.2*F10+0.5*F19+0.3*F28</f>
        <v>#DIV/0!</v>
      </c>
      <c r="G34" s="13"/>
    </row>
  </sheetData>
  <customSheetViews>
    <customSheetView guid="{0AA4D02E-5486-4EF3-842E-77E76FE42C6F}">
      <selection activeCell="C10" sqref="C10"/>
      <pageMargins left="0.7" right="0.7" top="0.75" bottom="0.75" header="0.3" footer="0.3"/>
      <pageSetup orientation="portrait" r:id="rId1"/>
    </customSheetView>
    <customSheetView guid="{8E69CA9E-D7E8-4B96-A536-5F888A6AB13A}">
      <selection activeCell="Z28" sqref="Z28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Dalma Horvath</cp:lastModifiedBy>
  <dcterms:created xsi:type="dcterms:W3CDTF">2018-03-19T04:46:38Z</dcterms:created>
  <dcterms:modified xsi:type="dcterms:W3CDTF">2020-04-01T02:18:15Z</dcterms:modified>
</cp:coreProperties>
</file>