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C:\Users\anama\OneDrive\Área de Trabalho\AKD\"/>
    </mc:Choice>
  </mc:AlternateContent>
  <xr:revisionPtr revIDLastSave="0" documentId="13_ncr:1_{52065CDD-4BFA-4F72-994E-589F152542A1}" xr6:coauthVersionLast="47" xr6:coauthVersionMax="47" xr10:uidLastSave="{00000000-0000-0000-0000-000000000000}"/>
  <bookViews>
    <workbookView showSheetTabs="0" xWindow="-108" yWindow="-108" windowWidth="23256" windowHeight="12456" tabRatio="605" xr2:uid="{00000000-000D-0000-FFFF-FFFF00000000}"/>
  </bookViews>
  <sheets>
    <sheet name="Início" sheetId="21" r:id="rId1"/>
    <sheet name="Instruções" sheetId="22" r:id="rId2"/>
    <sheet name="RECEITAS" sheetId="19" r:id="rId3"/>
    <sheet name="Adicionar Gasto" sheetId="2" r:id="rId4"/>
    <sheet name="Gastos" sheetId="28" state="hidden" r:id="rId5"/>
    <sheet name="Planilha3" sheetId="11" state="hidden" r:id="rId6"/>
    <sheet name="RENDAS" sheetId="17" state="hidden" r:id="rId7"/>
    <sheet name="Geral" sheetId="29" r:id="rId8"/>
    <sheet name="CAIXINHAS (!)" sheetId="7" state="hidden" r:id="rId9"/>
    <sheet name="CAIXA" sheetId="4" state="hidden" r:id="rId10"/>
  </sheets>
  <calcPr calcId="191029" iterate="1"/>
  <pivotCaches>
    <pivotCache cacheId="16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5" i="19" l="1"/>
  <c r="C18" i="29" s="1"/>
  <c r="K25" i="19"/>
  <c r="I25" i="19"/>
  <c r="C16" i="29" s="1"/>
  <c r="G25" i="19"/>
  <c r="C15" i="29" s="1"/>
  <c r="E25" i="19"/>
  <c r="C14" i="29" s="1"/>
  <c r="C25" i="19"/>
  <c r="C13" i="29" s="1"/>
  <c r="C17" i="29"/>
  <c r="M13" i="19"/>
  <c r="C12" i="29" s="1"/>
  <c r="K13" i="19"/>
  <c r="C11" i="29" s="1"/>
  <c r="C13" i="19"/>
  <c r="C7" i="29" s="1"/>
  <c r="I13" i="19"/>
  <c r="C10" i="29" s="1"/>
  <c r="O16" i="17"/>
  <c r="D16" i="29"/>
  <c r="D10" i="29"/>
  <c r="D8" i="29"/>
  <c r="D15" i="29"/>
  <c r="D9" i="29"/>
  <c r="D7" i="29"/>
  <c r="D12" i="29"/>
  <c r="D18" i="29"/>
  <c r="D13" i="29"/>
  <c r="D17" i="29"/>
  <c r="D11" i="29"/>
  <c r="D14" i="29"/>
  <c r="E13" i="29" l="1"/>
  <c r="E15" i="29"/>
  <c r="E16" i="29"/>
  <c r="E17" i="29"/>
  <c r="E10" i="29"/>
  <c r="E18" i="29"/>
  <c r="E11" i="29"/>
  <c r="E12" i="29"/>
  <c r="E14" i="29"/>
  <c r="E7" i="29"/>
  <c r="E13" i="19"/>
  <c r="C8" i="29" s="1"/>
  <c r="E8" i="29" s="1"/>
  <c r="G13" i="19"/>
  <c r="C9" i="29" s="1"/>
  <c r="E9" i="29" s="1"/>
  <c r="J12" i="17" l="1"/>
  <c r="I12" i="17"/>
  <c r="H12" i="17"/>
  <c r="G12" i="17"/>
  <c r="F12" i="17"/>
  <c r="E12" i="17"/>
  <c r="D12" i="17"/>
  <c r="G8" i="17"/>
  <c r="E19" i="17" l="1"/>
  <c r="O7" i="17"/>
  <c r="O6" i="17"/>
  <c r="O5" i="17"/>
  <c r="O22" i="17"/>
  <c r="P22" i="17"/>
  <c r="Q22" i="17"/>
  <c r="R22" i="17"/>
  <c r="S22" i="17"/>
  <c r="T22" i="17"/>
  <c r="N22" i="17"/>
  <c r="D18" i="4"/>
  <c r="E18" i="4"/>
  <c r="J18" i="4"/>
  <c r="I18" i="4"/>
  <c r="H18" i="4"/>
  <c r="G18" i="4"/>
  <c r="F18" i="4"/>
  <c r="D11" i="4"/>
  <c r="P7" i="17" l="1"/>
  <c r="P6" i="17"/>
  <c r="P5" i="17"/>
  <c r="E16" i="17"/>
  <c r="E22" i="17"/>
  <c r="J17" i="17"/>
  <c r="E20" i="17"/>
  <c r="E21" i="17"/>
  <c r="J16" i="17"/>
  <c r="J19" i="17"/>
  <c r="E4" i="4"/>
  <c r="E11" i="4" l="1"/>
  <c r="F11" i="4" l="1"/>
  <c r="G11" i="4" l="1"/>
  <c r="H11" i="4" l="1"/>
  <c r="I11" i="4" l="1"/>
  <c r="J11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Felipe Mello</author>
  </authors>
  <commentList>
    <comment ref="F4" authorId="0" shapeId="0" xr:uid="{90E6A8F6-38E8-4565-96B0-CAD9317A656D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12/08</t>
        </r>
      </text>
    </comment>
    <comment ref="G4" authorId="0" shapeId="0" xr:uid="{19DCA853-2475-49CA-952F-E798BFB9DC2E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6/set</t>
        </r>
      </text>
    </comment>
    <comment ref="F7" authorId="0" shapeId="0" xr:uid="{96B8897B-2536-42A0-A7BA-C26BD717420B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PAGAMENTO: 01/08</t>
        </r>
      </text>
    </comment>
    <comment ref="F8" authorId="0" shapeId="0" xr:uid="{2D73E882-FA25-4524-BCE1-85C89C0D8609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FLAVIA - 15/08 (300,00)
FLAVIA - 21/08 (100,00)
FLAVIA - 26/08 (70,00)</t>
        </r>
      </text>
    </comment>
    <comment ref="G8" authorId="0" shapeId="0" xr:uid="{92073A56-7041-44DC-AD41-D43159E19BD3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14/09 - R$100,00 Flávia
16/09 - R$50,00 Flávia
23/09 - R$120,00 Flávia</t>
        </r>
      </text>
    </comment>
    <comment ref="F9" authorId="0" shapeId="0" xr:uid="{476C4DED-8980-4AFA-B251-E6502180AF20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VENDA DE INGRESSO (ARRAIÁ DA LAL)
- ISADORA</t>
        </r>
      </text>
    </comment>
    <comment ref="O14" authorId="0" shapeId="0" xr:uid="{801C5970-F2B2-4243-BA62-6D5123E30C9D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DIA 29/07
</t>
        </r>
      </text>
    </comment>
    <comment ref="P14" authorId="0" shapeId="0" xr:uid="{1ECC9757-D3C9-4631-BB05-AFF76748A81A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14/08</t>
        </r>
      </text>
    </comment>
    <comment ref="Q14" authorId="0" shapeId="0" xr:uid="{964A15D2-E6D2-40ED-9172-2AAC3695EEEF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25/09</t>
        </r>
      </text>
    </comment>
    <comment ref="O15" authorId="0" shapeId="0" xr:uid="{3ACAC59F-2A0F-4017-A505-5C9D2AA8FFEC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DIA 29/07</t>
        </r>
      </text>
    </comment>
    <comment ref="Q15" authorId="0" shapeId="0" xr:uid="{ECA68819-B507-4C2F-96AF-735144A4D695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18/09
</t>
        </r>
      </text>
    </comment>
    <comment ref="P16" authorId="0" shapeId="0" xr:uid="{7975B181-81A9-4F4E-AB96-0BD66CC5FC4F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515,02 - (14/08)
+49,15 (27/08)
+ Rendimentos</t>
        </r>
      </text>
    </comment>
    <comment ref="Q16" authorId="0" shapeId="0" xr:uid="{BEC71CBD-59DA-4F0F-ABAA-A2D1D34F1FF7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+380,60 (12/09)</t>
        </r>
      </text>
    </comment>
    <comment ref="R16" authorId="0" shapeId="0" xr:uid="{187E9308-837E-4D1B-916D-6C0FE3D4F907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+383,07 (08/10)</t>
        </r>
      </text>
    </comment>
    <comment ref="N17" authorId="0" shapeId="0" xr:uid="{1D558BD7-AB35-4DEC-AFAE-3BAEDE72DA70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DIA 01/06
</t>
        </r>
      </text>
    </comment>
    <comment ref="O17" authorId="0" shapeId="0" xr:uid="{3479DDDD-7B8E-44B7-B3B8-2F24AD41C470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DIA 03/07
SALDO: 70,42</t>
        </r>
      </text>
    </comment>
    <comment ref="P17" authorId="0" shapeId="0" xr:uid="{074C879D-B117-467C-A160-4367CD8E8C02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DIA 14/08
SALDO: 72,47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Felipe Mello</author>
  </authors>
  <commentList>
    <comment ref="F4" authorId="0" shapeId="0" xr:uid="{E82974A4-3AF2-4A84-B8D1-0151D0692AE0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515,02 - (14/08)
+49,15 (27/08)
+ Rendimentos</t>
        </r>
      </text>
    </comment>
    <comment ref="D7" authorId="0" shapeId="0" xr:uid="{AE39F0A9-3654-4F51-9D3F-D8C1947CCB0E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DIA 01/06
</t>
        </r>
      </text>
    </comment>
    <comment ref="E7" authorId="0" shapeId="0" xr:uid="{EC9D4F04-AD24-4561-9513-119FE148CDF3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DIA 03/07
SALDO: 70,42</t>
        </r>
      </text>
    </comment>
    <comment ref="F7" authorId="0" shapeId="0" xr:uid="{893AC72C-6AB0-4590-8178-F418D53CC549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DIA 14/08
SALDO: 72,47
</t>
        </r>
      </text>
    </comment>
    <comment ref="E15" authorId="0" shapeId="0" xr:uid="{75B18E2D-8569-48E6-ACF2-4DD4A2E9F087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DIA 29/07
</t>
        </r>
      </text>
    </comment>
    <comment ref="F15" authorId="0" shapeId="0" xr:uid="{E7E6E116-FDDE-42B6-A6BD-71B5AC10133C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14/08</t>
        </r>
      </text>
    </comment>
    <comment ref="E16" authorId="0" shapeId="0" xr:uid="{64BB9505-D8D3-4FE7-AAC9-B666D195E263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DIA 29/07</t>
        </r>
      </text>
    </comment>
  </commentList>
</comments>
</file>

<file path=xl/sharedStrings.xml><?xml version="1.0" encoding="utf-8"?>
<sst xmlns="http://schemas.openxmlformats.org/spreadsheetml/2006/main" count="300" uniqueCount="146">
  <si>
    <t>JUNHO</t>
  </si>
  <si>
    <t>JULHO</t>
  </si>
  <si>
    <t>AGOSTO</t>
  </si>
  <si>
    <t>SETEMBRO</t>
  </si>
  <si>
    <t>OUTUBRO</t>
  </si>
  <si>
    <t>NOVEMBRO</t>
  </si>
  <si>
    <t>DEZEMBRO</t>
  </si>
  <si>
    <t>MARKETING MIRASYS</t>
  </si>
  <si>
    <t>FREE LANCER</t>
  </si>
  <si>
    <t>GRÁFICA DIGITAL</t>
  </si>
  <si>
    <t>SALÁRIO ESTÁGIO</t>
  </si>
  <si>
    <t>VALOR AGREGADO FAMÍLIA</t>
  </si>
  <si>
    <t>OUTROS</t>
  </si>
  <si>
    <t>TOTAL</t>
  </si>
  <si>
    <t>PicPay</t>
  </si>
  <si>
    <t>NuBank</t>
  </si>
  <si>
    <t>Banco do Brasil</t>
  </si>
  <si>
    <t>RICO</t>
  </si>
  <si>
    <t>CLEAR</t>
  </si>
  <si>
    <t xml:space="preserve">valor total </t>
  </si>
  <si>
    <t>x</t>
  </si>
  <si>
    <t>x * 5%</t>
  </si>
  <si>
    <t>Almoço</t>
  </si>
  <si>
    <t>DATA DA COMPRA</t>
  </si>
  <si>
    <t>MODALIDADE</t>
  </si>
  <si>
    <t>LOCAL DA COMPRA</t>
  </si>
  <si>
    <t>VALOR</t>
  </si>
  <si>
    <t>MODELO PAGAMENTO</t>
  </si>
  <si>
    <t>BANCO</t>
  </si>
  <si>
    <t>OBSERVAÇÕES</t>
  </si>
  <si>
    <t>CAIXINHAS</t>
  </si>
  <si>
    <t>Médico</t>
  </si>
  <si>
    <t>Dentista (5%)</t>
  </si>
  <si>
    <t>Presente</t>
  </si>
  <si>
    <t>Livro</t>
  </si>
  <si>
    <t>Pix</t>
  </si>
  <si>
    <t>Doação</t>
  </si>
  <si>
    <t>DATA</t>
  </si>
  <si>
    <t>-</t>
  </si>
  <si>
    <t>BANCO DO BRASIL</t>
  </si>
  <si>
    <t>NUBANK</t>
  </si>
  <si>
    <t>BANCOS</t>
  </si>
  <si>
    <t>CORRETORAS</t>
  </si>
  <si>
    <t>AVENUE</t>
  </si>
  <si>
    <t>REVISAR TODO DIA Xº DO MÊS</t>
  </si>
  <si>
    <t>UPHOLD</t>
  </si>
  <si>
    <t>Reposição Casa</t>
  </si>
  <si>
    <t>Débito</t>
  </si>
  <si>
    <t>Lembrancinhas - Reunião Mocidade CCB</t>
  </si>
  <si>
    <t>Bruna Seno Ramos</t>
  </si>
  <si>
    <t>RESERVA DE EMERGÊNCIA - POUPAR PARA O FUTURO</t>
  </si>
  <si>
    <t>DÉBITO EM CONTA - DINHEIRO EM CAIXA PARA COMPRAS DIÁRIAS</t>
  </si>
  <si>
    <t>DINHEIRO FÍSICO</t>
  </si>
  <si>
    <t>Jantar</t>
  </si>
  <si>
    <t>Danice Presente e Decor</t>
  </si>
  <si>
    <t>Rifa (pai da Bianca - Willrich)</t>
  </si>
  <si>
    <t>Outros</t>
  </si>
  <si>
    <t>GASTOS MENSAIS</t>
  </si>
  <si>
    <t>RECEITAS DO ANO DE 2023</t>
  </si>
  <si>
    <t>Reserva de Emergência</t>
  </si>
  <si>
    <t>Café da manhã</t>
  </si>
  <si>
    <t>ALIMENTAÇÃO</t>
  </si>
  <si>
    <t>PLANEJAMENTO E GERENCIAMENTO DE GASTOS - SETEMBRO</t>
  </si>
  <si>
    <t>Doações e Presentes</t>
  </si>
  <si>
    <t>Despesas Fixas</t>
  </si>
  <si>
    <t>Bebidas e Smoke</t>
  </si>
  <si>
    <t>Investimentos pessoais</t>
  </si>
  <si>
    <t>RESERVAS MENSAIS</t>
  </si>
  <si>
    <t>BANCO PESSOAL</t>
  </si>
  <si>
    <t>CARIDADE E AÇÕES VOLUNTÁRIAS</t>
  </si>
  <si>
    <t>AJUDA</t>
  </si>
  <si>
    <t>RECEITAS PESSOAIS - RESERVAS DE EMERGÊNCIA</t>
  </si>
  <si>
    <t>Cofrinho PicPay (Meta 5k)</t>
  </si>
  <si>
    <t xml:space="preserve">Corretora de Ações: CLEAR </t>
  </si>
  <si>
    <t>Débito NuBank</t>
  </si>
  <si>
    <t>Débito Banco do Brasil</t>
  </si>
  <si>
    <t>PICPAY</t>
  </si>
  <si>
    <t>GERENCIAMENTO CONTAS</t>
  </si>
  <si>
    <t>Spotify</t>
  </si>
  <si>
    <t>Comida</t>
  </si>
  <si>
    <t>Higiene pessoal</t>
  </si>
  <si>
    <t>Limpeza</t>
  </si>
  <si>
    <t>JANEIRO</t>
  </si>
  <si>
    <t>FEVEREIRO</t>
  </si>
  <si>
    <t>MARÇO</t>
  </si>
  <si>
    <t>ABRIL</t>
  </si>
  <si>
    <t>MAIO</t>
  </si>
  <si>
    <t>RÓTULO</t>
  </si>
  <si>
    <t>ASSUNTO</t>
  </si>
  <si>
    <t>Cerveja</t>
  </si>
  <si>
    <t>Refrigerante</t>
  </si>
  <si>
    <t>PATRIMÔNIO</t>
  </si>
  <si>
    <t>CONTROLE E ORGANIZAÇÃO DE GASTOS DIÁRIOS</t>
  </si>
  <si>
    <t>ARKADIA FINANCE</t>
  </si>
  <si>
    <t>ADICIONAR GASTO</t>
  </si>
  <si>
    <t>Aqui você irá adicionar diariamente seus gastos e nós organizaremos para você!!!</t>
  </si>
  <si>
    <t>Compra premium - Arkadia Finance</t>
  </si>
  <si>
    <t>Arkadia Finance</t>
  </si>
  <si>
    <t>Padaria X</t>
  </si>
  <si>
    <t>Mercado Y</t>
  </si>
  <si>
    <t>Finanças</t>
  </si>
  <si>
    <t>Nubank</t>
  </si>
  <si>
    <t>RECEITAS</t>
  </si>
  <si>
    <t>MEU SALDO</t>
  </si>
  <si>
    <t>Cartão de Débito</t>
  </si>
  <si>
    <t>Luz</t>
  </si>
  <si>
    <t>GASTOS</t>
  </si>
  <si>
    <t>ADICIONAR RECEITA</t>
  </si>
  <si>
    <t xml:space="preserve">GANHOS MENSAIS </t>
  </si>
  <si>
    <t>SALÁRIO</t>
  </si>
  <si>
    <t>VALE ALIMENTAÇÃO</t>
  </si>
  <si>
    <t>GYM PASS</t>
  </si>
  <si>
    <t>POUPANÇA/RESERVA</t>
  </si>
  <si>
    <t>Gastos Mensais</t>
  </si>
  <si>
    <t>Despesas</t>
  </si>
  <si>
    <t>Gasto Total</t>
  </si>
  <si>
    <t>JANEIRO/24</t>
  </si>
  <si>
    <t>FEVEREIRO/24</t>
  </si>
  <si>
    <t>MARÇO/24</t>
  </si>
  <si>
    <t>ABRIL/24</t>
  </si>
  <si>
    <t>MAIO/24</t>
  </si>
  <si>
    <t>JUNHO/24</t>
  </si>
  <si>
    <t>JULHO/24</t>
  </si>
  <si>
    <t>AGOSTO/24</t>
  </si>
  <si>
    <t>SETEMBRO/24</t>
  </si>
  <si>
    <t>OUTUBRO/24</t>
  </si>
  <si>
    <t>NOVEMBRO/24</t>
  </si>
  <si>
    <t>DEZEMBRO/24</t>
  </si>
  <si>
    <t>MESES</t>
  </si>
  <si>
    <t>Filmes</t>
  </si>
  <si>
    <t>Música</t>
  </si>
  <si>
    <t>Amazon Prime</t>
  </si>
  <si>
    <t>Copel</t>
  </si>
  <si>
    <t>Cartão de Crédito</t>
  </si>
  <si>
    <t>Dinheiro</t>
  </si>
  <si>
    <t>Transferência</t>
  </si>
  <si>
    <t>Itaú</t>
  </si>
  <si>
    <t>BMG</t>
  </si>
  <si>
    <t>Hamburguer</t>
  </si>
  <si>
    <t>1 Pizza</t>
  </si>
  <si>
    <t>Conta de Luz mensal</t>
  </si>
  <si>
    <t>Assinatura Anual</t>
  </si>
  <si>
    <t>Escova de dentes e pasta</t>
  </si>
  <si>
    <t>Seja o arquiteto da sua liberdade financeira: comece organizando suas finanças agora!</t>
  </si>
  <si>
    <t xml:space="preserve">Aqui você irá adicionar diariamente seus gastos e nós organizaremos para você!!! </t>
  </si>
  <si>
    <t>OBSERVAÇÃO - SEMPRE QUE VOCÊ TERMINAR DE ATUALIZAR OS VALORES PRESSIONE: Ctrl + Alt + fn + 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</si>
</sst>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rgb="FF007B17"/>
      <name val="Calibri"/>
      <family val="2"/>
      <scheme val="minor"/>
    </font>
    <font>
      <b/>
      <sz val="20"/>
      <color rgb="FF007B17"/>
      <name val="Calibri"/>
      <family val="2"/>
      <scheme val="minor"/>
    </font>
    <font>
      <sz val="24"/>
      <color rgb="FFFFFF00"/>
      <name val="Calibri"/>
      <family val="2"/>
      <scheme val="minor"/>
    </font>
    <font>
      <b/>
      <sz val="20"/>
      <color rgb="FFFFFF00"/>
      <name val="OPEN SANS"/>
    </font>
    <font>
      <b/>
      <sz val="24"/>
      <color rgb="FFFFFF00"/>
      <name val="Calibri"/>
      <family val="2"/>
      <scheme val="minor"/>
    </font>
    <font>
      <sz val="14"/>
      <color rgb="FF007B17"/>
      <name val="Calibri"/>
      <family val="2"/>
      <scheme val="minor"/>
    </font>
    <font>
      <sz val="11"/>
      <color rgb="FF007B17"/>
      <name val="Calibri"/>
      <family val="2"/>
      <scheme val="minor"/>
    </font>
    <font>
      <b/>
      <sz val="12"/>
      <color rgb="FF007B17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4"/>
      <color rgb="FFFFFF00"/>
      <name val="Calibri"/>
      <family val="2"/>
      <scheme val="minor"/>
    </font>
    <font>
      <b/>
      <sz val="20"/>
      <color rgb="FFFFFF66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38"/>
      <color rgb="FF007B17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E78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B17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2">
    <xf numFmtId="0" fontId="0" fillId="0" borderId="0" xfId="0"/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44" fontId="0" fillId="0" borderId="23" xfId="1" applyFont="1" applyBorder="1" applyAlignment="1">
      <alignment horizontal="center"/>
    </xf>
    <xf numFmtId="44" fontId="0" fillId="0" borderId="16" xfId="1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11" borderId="2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164" fontId="0" fillId="2" borderId="16" xfId="1" applyNumberFormat="1" applyFont="1" applyFill="1" applyBorder="1" applyAlignment="1">
      <alignment horizontal="center" vertical="center"/>
    </xf>
    <xf numFmtId="164" fontId="0" fillId="6" borderId="16" xfId="1" applyNumberFormat="1" applyFont="1" applyFill="1" applyBorder="1" applyAlignment="1">
      <alignment horizontal="center" vertical="center"/>
    </xf>
    <xf numFmtId="164" fontId="0" fillId="5" borderId="16" xfId="1" applyNumberFormat="1" applyFont="1" applyFill="1" applyBorder="1" applyAlignment="1">
      <alignment horizontal="center" vertical="center"/>
    </xf>
    <xf numFmtId="164" fontId="0" fillId="2" borderId="23" xfId="1" applyNumberFormat="1" applyFont="1" applyFill="1" applyBorder="1" applyAlignment="1">
      <alignment horizontal="center" vertical="center"/>
    </xf>
    <xf numFmtId="164" fontId="0" fillId="6" borderId="23" xfId="1" applyNumberFormat="1" applyFont="1" applyFill="1" applyBorder="1" applyAlignment="1">
      <alignment horizontal="center" vertical="center"/>
    </xf>
    <xf numFmtId="164" fontId="0" fillId="5" borderId="23" xfId="1" applyNumberFormat="1" applyFont="1" applyFill="1" applyBorder="1" applyAlignment="1">
      <alignment horizontal="center" vertical="center"/>
    </xf>
    <xf numFmtId="164" fontId="0" fillId="8" borderId="16" xfId="0" applyNumberFormat="1" applyFill="1" applyBorder="1" applyAlignment="1">
      <alignment horizontal="center" vertical="center"/>
    </xf>
    <xf numFmtId="164" fontId="0" fillId="8" borderId="23" xfId="0" applyNumberFormat="1" applyFill="1" applyBorder="1" applyAlignment="1">
      <alignment horizontal="center" vertical="center"/>
    </xf>
    <xf numFmtId="164" fontId="0" fillId="8" borderId="19" xfId="0" applyNumberFormat="1" applyFill="1" applyBorder="1" applyAlignment="1">
      <alignment horizontal="center" vertical="center"/>
    </xf>
    <xf numFmtId="164" fontId="0" fillId="12" borderId="25" xfId="0" applyNumberFormat="1" applyFill="1" applyBorder="1" applyAlignment="1">
      <alignment horizontal="center" vertical="center"/>
    </xf>
    <xf numFmtId="164" fontId="0" fillId="12" borderId="31" xfId="0" applyNumberFormat="1" applyFill="1" applyBorder="1" applyAlignment="1">
      <alignment horizontal="center" vertical="center"/>
    </xf>
    <xf numFmtId="164" fontId="0" fillId="12" borderId="30" xfId="0" applyNumberFormat="1" applyFill="1" applyBorder="1" applyAlignment="1">
      <alignment horizontal="center" vertical="center"/>
    </xf>
    <xf numFmtId="164" fontId="0" fillId="9" borderId="26" xfId="1" applyNumberFormat="1" applyFont="1" applyFill="1" applyBorder="1" applyAlignment="1">
      <alignment horizontal="center" vertical="center"/>
    </xf>
    <xf numFmtId="164" fontId="0" fillId="9" borderId="22" xfId="1" applyNumberFormat="1" applyFont="1" applyFill="1" applyBorder="1" applyAlignment="1">
      <alignment horizontal="center" vertical="center"/>
    </xf>
    <xf numFmtId="164" fontId="0" fillId="9" borderId="18" xfId="1" applyNumberFormat="1" applyFont="1" applyFill="1" applyBorder="1" applyAlignment="1">
      <alignment horizontal="center" vertical="center"/>
    </xf>
    <xf numFmtId="164" fontId="0" fillId="13" borderId="3" xfId="1" applyNumberFormat="1" applyFont="1" applyFill="1" applyBorder="1" applyAlignment="1">
      <alignment horizontal="center" vertical="center"/>
    </xf>
    <xf numFmtId="164" fontId="0" fillId="13" borderId="4" xfId="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64" fontId="0" fillId="2" borderId="4" xfId="1" applyNumberFormat="1" applyFont="1" applyFill="1" applyBorder="1" applyAlignment="1">
      <alignment horizontal="center" vertical="center"/>
    </xf>
    <xf numFmtId="164" fontId="0" fillId="2" borderId="3" xfId="1" applyNumberFormat="1" applyFont="1" applyFill="1" applyBorder="1" applyAlignment="1">
      <alignment horizontal="center" vertical="center"/>
    </xf>
    <xf numFmtId="44" fontId="0" fillId="0" borderId="14" xfId="1" applyFont="1" applyBorder="1" applyAlignment="1">
      <alignment horizontal="center"/>
    </xf>
    <xf numFmtId="44" fontId="0" fillId="0" borderId="5" xfId="1" applyFont="1" applyBorder="1" applyAlignment="1">
      <alignment horizontal="center"/>
    </xf>
    <xf numFmtId="0" fontId="0" fillId="11" borderId="3" xfId="0" applyFill="1" applyBorder="1" applyAlignment="1">
      <alignment horizontal="center" vertical="center"/>
    </xf>
    <xf numFmtId="44" fontId="0" fillId="0" borderId="16" xfId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6" borderId="21" xfId="1" applyNumberFormat="1" applyFont="1" applyFill="1" applyBorder="1" applyAlignment="1">
      <alignment horizontal="center" vertical="center"/>
    </xf>
    <xf numFmtId="164" fontId="0" fillId="6" borderId="28" xfId="1" applyNumberFormat="1" applyFont="1" applyFill="1" applyBorder="1" applyAlignment="1">
      <alignment horizontal="center" vertical="center"/>
    </xf>
    <xf numFmtId="164" fontId="0" fillId="6" borderId="27" xfId="1" applyNumberFormat="1" applyFont="1" applyFill="1" applyBorder="1" applyAlignment="1">
      <alignment horizontal="center" vertical="center"/>
    </xf>
    <xf numFmtId="164" fontId="0" fillId="5" borderId="19" xfId="1" applyNumberFormat="1" applyFont="1" applyFill="1" applyBorder="1" applyAlignment="1">
      <alignment horizontal="center" vertical="center"/>
    </xf>
    <xf numFmtId="164" fontId="0" fillId="4" borderId="17" xfId="1" applyNumberFormat="1" applyFont="1" applyFill="1" applyBorder="1" applyAlignment="1">
      <alignment horizontal="center" vertical="center"/>
    </xf>
    <xf numFmtId="164" fontId="0" fillId="4" borderId="29" xfId="1" applyNumberFormat="1" applyFont="1" applyFill="1" applyBorder="1" applyAlignment="1">
      <alignment horizontal="center" vertical="center"/>
    </xf>
    <xf numFmtId="164" fontId="0" fillId="4" borderId="20" xfId="1" applyNumberFormat="1" applyFon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6" borderId="19" xfId="1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44" fontId="3" fillId="9" borderId="9" xfId="1" applyFont="1" applyFill="1" applyBorder="1" applyAlignment="1">
      <alignment horizontal="center" vertical="center"/>
    </xf>
    <xf numFmtId="0" fontId="3" fillId="8" borderId="24" xfId="0" applyFont="1" applyFill="1" applyBorder="1" applyAlignment="1">
      <alignment horizontal="center" vertical="center"/>
    </xf>
    <xf numFmtId="0" fontId="3" fillId="12" borderId="2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32" xfId="0" applyBorder="1"/>
    <xf numFmtId="44" fontId="0" fillId="0" borderId="12" xfId="0" applyNumberFormat="1" applyBorder="1"/>
    <xf numFmtId="14" fontId="0" fillId="0" borderId="0" xfId="0" applyNumberFormat="1"/>
    <xf numFmtId="9" fontId="0" fillId="0" borderId="11" xfId="2" applyFont="1" applyBorder="1" applyAlignment="1">
      <alignment horizontal="center" vertical="center"/>
    </xf>
    <xf numFmtId="9" fontId="0" fillId="0" borderId="32" xfId="2" applyFont="1" applyBorder="1" applyAlignment="1">
      <alignment horizontal="center" vertical="center"/>
    </xf>
    <xf numFmtId="9" fontId="0" fillId="0" borderId="0" xfId="2" applyFont="1" applyBorder="1" applyAlignment="1">
      <alignment horizontal="center" vertical="center"/>
    </xf>
    <xf numFmtId="0" fontId="0" fillId="0" borderId="3" xfId="0" applyBorder="1"/>
    <xf numFmtId="44" fontId="0" fillId="0" borderId="0" xfId="0" applyNumberFormat="1" applyAlignment="1">
      <alignment horizontal="center" vertical="center"/>
    </xf>
    <xf numFmtId="0" fontId="0" fillId="0" borderId="11" xfId="0" applyBorder="1"/>
    <xf numFmtId="9" fontId="0" fillId="0" borderId="3" xfId="2" applyFont="1" applyBorder="1" applyAlignment="1">
      <alignment horizontal="center" vertical="center"/>
    </xf>
    <xf numFmtId="44" fontId="0" fillId="0" borderId="7" xfId="0" applyNumberFormat="1" applyBorder="1"/>
    <xf numFmtId="44" fontId="0" fillId="0" borderId="4" xfId="0" applyNumberFormat="1" applyBorder="1"/>
    <xf numFmtId="0" fontId="5" fillId="0" borderId="1" xfId="0" applyFont="1" applyBorder="1" applyAlignment="1">
      <alignment horizontal="center" vertical="center"/>
    </xf>
    <xf numFmtId="9" fontId="0" fillId="0" borderId="0" xfId="0" applyNumberFormat="1"/>
    <xf numFmtId="0" fontId="0" fillId="10" borderId="6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9" fontId="0" fillId="15" borderId="11" xfId="2" applyFont="1" applyFill="1" applyBorder="1" applyAlignment="1">
      <alignment horizontal="center" vertical="center"/>
    </xf>
    <xf numFmtId="0" fontId="0" fillId="15" borderId="6" xfId="0" applyFill="1" applyBorder="1" applyAlignment="1">
      <alignment horizontal="left" vertical="center"/>
    </xf>
    <xf numFmtId="9" fontId="0" fillId="15" borderId="32" xfId="2" applyFont="1" applyFill="1" applyBorder="1" applyAlignment="1">
      <alignment horizontal="center" vertical="center"/>
    </xf>
    <xf numFmtId="0" fontId="0" fillId="15" borderId="13" xfId="0" applyFill="1" applyBorder="1" applyAlignment="1">
      <alignment horizontal="left" vertical="center"/>
    </xf>
    <xf numFmtId="0" fontId="0" fillId="10" borderId="10" xfId="0" applyFill="1" applyBorder="1"/>
    <xf numFmtId="9" fontId="0" fillId="10" borderId="11" xfId="2" applyFont="1" applyFill="1" applyBorder="1" applyAlignment="1">
      <alignment horizontal="center" vertical="center"/>
    </xf>
    <xf numFmtId="44" fontId="0" fillId="10" borderId="12" xfId="0" applyNumberFormat="1" applyFill="1" applyBorder="1" applyAlignment="1">
      <alignment horizontal="center" vertical="center"/>
    </xf>
    <xf numFmtId="0" fontId="0" fillId="15" borderId="32" xfId="0" applyFill="1" applyBorder="1"/>
    <xf numFmtId="44" fontId="0" fillId="15" borderId="7" xfId="0" applyNumberFormat="1" applyFill="1" applyBorder="1" applyAlignment="1">
      <alignment vertical="center"/>
    </xf>
    <xf numFmtId="0" fontId="0" fillId="15" borderId="11" xfId="0" applyFill="1" applyBorder="1"/>
    <xf numFmtId="44" fontId="0" fillId="15" borderId="12" xfId="0" applyNumberFormat="1" applyFill="1" applyBorder="1" applyAlignment="1">
      <alignment vertical="center"/>
    </xf>
    <xf numFmtId="0" fontId="0" fillId="10" borderId="0" xfId="0" applyFill="1"/>
    <xf numFmtId="9" fontId="0" fillId="10" borderId="0" xfId="2" applyFont="1" applyFill="1" applyBorder="1" applyAlignment="1">
      <alignment horizontal="center" vertical="center"/>
    </xf>
    <xf numFmtId="44" fontId="0" fillId="10" borderId="15" xfId="0" applyNumberFormat="1" applyFill="1" applyBorder="1" applyAlignment="1">
      <alignment vertical="center"/>
    </xf>
    <xf numFmtId="44" fontId="0" fillId="10" borderId="3" xfId="0" applyNumberFormat="1" applyFill="1" applyBorder="1" applyAlignment="1">
      <alignment horizontal="center" vertical="center"/>
    </xf>
    <xf numFmtId="44" fontId="0" fillId="10" borderId="4" xfId="0" applyNumberFormat="1" applyFill="1" applyBorder="1" applyAlignment="1">
      <alignment horizontal="center" vertical="center"/>
    </xf>
    <xf numFmtId="164" fontId="0" fillId="5" borderId="0" xfId="1" applyNumberFormat="1" applyFont="1" applyFill="1" applyBorder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164" fontId="0" fillId="12" borderId="0" xfId="0" applyNumberFormat="1" applyFill="1" applyAlignment="1">
      <alignment horizontal="center" vertical="center"/>
    </xf>
    <xf numFmtId="164" fontId="0" fillId="13" borderId="11" xfId="1" applyNumberFormat="1" applyFont="1" applyFill="1" applyBorder="1" applyAlignment="1">
      <alignment horizontal="center" vertical="center"/>
    </xf>
    <xf numFmtId="164" fontId="0" fillId="6" borderId="32" xfId="1" applyNumberFormat="1" applyFont="1" applyFill="1" applyBorder="1" applyAlignment="1">
      <alignment horizontal="center" vertical="center"/>
    </xf>
    <xf numFmtId="164" fontId="0" fillId="6" borderId="7" xfId="1" applyNumberFormat="1" applyFont="1" applyFill="1" applyBorder="1" applyAlignment="1">
      <alignment horizontal="center" vertical="center"/>
    </xf>
    <xf numFmtId="164" fontId="0" fillId="5" borderId="15" xfId="1" applyNumberFormat="1" applyFont="1" applyFill="1" applyBorder="1" applyAlignment="1">
      <alignment horizontal="center" vertical="center"/>
    </xf>
    <xf numFmtId="164" fontId="0" fillId="8" borderId="15" xfId="0" applyNumberFormat="1" applyFill="1" applyBorder="1" applyAlignment="1">
      <alignment horizontal="center" vertical="center"/>
    </xf>
    <xf numFmtId="164" fontId="0" fillId="12" borderId="15" xfId="0" applyNumberFormat="1" applyFill="1" applyBorder="1" applyAlignment="1">
      <alignment horizontal="center" vertical="center"/>
    </xf>
    <xf numFmtId="164" fontId="0" fillId="4" borderId="11" xfId="1" applyNumberFormat="1" applyFont="1" applyFill="1" applyBorder="1" applyAlignment="1">
      <alignment horizontal="center" vertical="center"/>
    </xf>
    <xf numFmtId="164" fontId="0" fillId="4" borderId="12" xfId="1" applyNumberFormat="1" applyFont="1" applyFill="1" applyBorder="1" applyAlignment="1">
      <alignment horizontal="center" vertical="center"/>
    </xf>
    <xf numFmtId="164" fontId="0" fillId="6" borderId="6" xfId="1" applyNumberFormat="1" applyFont="1" applyFill="1" applyBorder="1" applyAlignment="1">
      <alignment horizontal="center" vertical="center"/>
    </xf>
    <xf numFmtId="164" fontId="0" fillId="5" borderId="13" xfId="1" applyNumberFormat="1" applyFont="1" applyFill="1" applyBorder="1" applyAlignment="1">
      <alignment horizontal="center" vertical="center"/>
    </xf>
    <xf numFmtId="164" fontId="0" fillId="8" borderId="13" xfId="0" applyNumberFormat="1" applyFill="1" applyBorder="1" applyAlignment="1">
      <alignment horizontal="center" vertical="center"/>
    </xf>
    <xf numFmtId="164" fontId="0" fillId="12" borderId="13" xfId="0" applyNumberFormat="1" applyFill="1" applyBorder="1" applyAlignment="1">
      <alignment horizontal="center" vertical="center"/>
    </xf>
    <xf numFmtId="164" fontId="0" fillId="4" borderId="10" xfId="1" applyNumberFormat="1" applyFont="1" applyFill="1" applyBorder="1" applyAlignment="1">
      <alignment horizontal="center" vertical="center"/>
    </xf>
    <xf numFmtId="164" fontId="0" fillId="10" borderId="6" xfId="1" applyNumberFormat="1" applyFont="1" applyFill="1" applyBorder="1" applyAlignment="1">
      <alignment horizontal="center" vertical="center"/>
    </xf>
    <xf numFmtId="164" fontId="0" fillId="10" borderId="32" xfId="1" applyNumberFormat="1" applyFont="1" applyFill="1" applyBorder="1" applyAlignment="1">
      <alignment horizontal="center" vertical="center"/>
    </xf>
    <xf numFmtId="164" fontId="0" fillId="10" borderId="7" xfId="1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2" borderId="2" xfId="1" applyNumberFormat="1" applyFont="1" applyFill="1" applyBorder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9" fontId="8" fillId="5" borderId="32" xfId="2" applyFont="1" applyFill="1" applyBorder="1" applyAlignment="1">
      <alignment horizontal="center" vertical="center" wrapText="1"/>
    </xf>
    <xf numFmtId="44" fontId="8" fillId="5" borderId="7" xfId="1" applyFont="1" applyFill="1" applyBorder="1" applyAlignment="1">
      <alignment horizontal="center" vertical="center" wrapText="1"/>
    </xf>
    <xf numFmtId="9" fontId="8" fillId="6" borderId="32" xfId="2" applyFont="1" applyFill="1" applyBorder="1" applyAlignment="1">
      <alignment horizontal="center" vertical="center" wrapText="1"/>
    </xf>
    <xf numFmtId="44" fontId="8" fillId="6" borderId="7" xfId="1" applyFont="1" applyFill="1" applyBorder="1" applyAlignment="1">
      <alignment horizontal="center" vertical="center"/>
    </xf>
    <xf numFmtId="9" fontId="8" fillId="2" borderId="3" xfId="2" applyFont="1" applyFill="1" applyBorder="1" applyAlignment="1">
      <alignment horizontal="center" vertical="center" wrapText="1"/>
    </xf>
    <xf numFmtId="44" fontId="8" fillId="2" borderId="4" xfId="1" applyFont="1" applyFill="1" applyBorder="1" applyAlignment="1">
      <alignment horizontal="center" vertical="center" wrapText="1"/>
    </xf>
    <xf numFmtId="44" fontId="0" fillId="10" borderId="0" xfId="0" applyNumberFormat="1" applyFill="1"/>
    <xf numFmtId="44" fontId="1" fillId="15" borderId="0" xfId="1" applyFont="1" applyFill="1" applyBorder="1" applyAlignment="1">
      <alignment horizontal="center" vertical="center"/>
    </xf>
    <xf numFmtId="44" fontId="1" fillId="10" borderId="0" xfId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4" fontId="1" fillId="15" borderId="15" xfId="1" applyFont="1" applyFill="1" applyBorder="1" applyAlignment="1">
      <alignment horizontal="center" vertical="center"/>
    </xf>
    <xf numFmtId="44" fontId="1" fillId="10" borderId="15" xfId="1" applyFont="1" applyFill="1" applyBorder="1" applyAlignment="1">
      <alignment horizontal="center" vertical="center"/>
    </xf>
    <xf numFmtId="44" fontId="1" fillId="10" borderId="11" xfId="1" applyFont="1" applyFill="1" applyBorder="1" applyAlignment="1">
      <alignment horizontal="center" vertical="center"/>
    </xf>
    <xf numFmtId="44" fontId="1" fillId="10" borderId="12" xfId="1" applyFont="1" applyFill="1" applyBorder="1" applyAlignment="1">
      <alignment horizontal="center" vertical="center"/>
    </xf>
    <xf numFmtId="44" fontId="1" fillId="15" borderId="13" xfId="1" applyFont="1" applyFill="1" applyBorder="1" applyAlignment="1">
      <alignment horizontal="center" vertical="center"/>
    </xf>
    <xf numFmtId="44" fontId="1" fillId="10" borderId="13" xfId="1" applyFont="1" applyFill="1" applyBorder="1" applyAlignment="1">
      <alignment horizontal="center" vertical="center"/>
    </xf>
    <xf numFmtId="44" fontId="1" fillId="10" borderId="10" xfId="1" applyFont="1" applyFill="1" applyBorder="1" applyAlignment="1">
      <alignment horizontal="center" vertical="center"/>
    </xf>
    <xf numFmtId="44" fontId="1" fillId="15" borderId="6" xfId="1" applyFont="1" applyFill="1" applyBorder="1" applyAlignment="1">
      <alignment horizontal="center" vertical="center"/>
    </xf>
    <xf numFmtId="44" fontId="1" fillId="15" borderId="32" xfId="1" applyFont="1" applyFill="1" applyBorder="1" applyAlignment="1">
      <alignment horizontal="center" vertical="center"/>
    </xf>
    <xf numFmtId="44" fontId="1" fillId="15" borderId="7" xfId="1" applyFont="1" applyFill="1" applyBorder="1" applyAlignment="1">
      <alignment horizontal="center" vertical="center"/>
    </xf>
    <xf numFmtId="44" fontId="1" fillId="15" borderId="9" xfId="1" applyFont="1" applyFill="1" applyBorder="1" applyAlignment="1">
      <alignment horizontal="center" vertical="center"/>
    </xf>
    <xf numFmtId="44" fontId="1" fillId="10" borderId="24" xfId="1" applyFont="1" applyFill="1" applyBorder="1" applyAlignment="1">
      <alignment horizontal="center" vertical="center"/>
    </xf>
    <xf numFmtId="44" fontId="1" fillId="15" borderId="24" xfId="1" applyFont="1" applyFill="1" applyBorder="1" applyAlignment="1">
      <alignment horizontal="center" vertical="center"/>
    </xf>
    <xf numFmtId="44" fontId="1" fillId="10" borderId="8" xfId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32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44" fontId="0" fillId="10" borderId="0" xfId="1" applyFont="1" applyFill="1"/>
    <xf numFmtId="0" fontId="0" fillId="10" borderId="13" xfId="0" applyFill="1" applyBorder="1"/>
    <xf numFmtId="0" fontId="0" fillId="10" borderId="15" xfId="0" applyFill="1" applyBorder="1"/>
    <xf numFmtId="0" fontId="10" fillId="10" borderId="0" xfId="0" applyFont="1" applyFill="1"/>
    <xf numFmtId="14" fontId="0" fillId="0" borderId="22" xfId="0" applyNumberFormat="1" applyBorder="1" applyAlignment="1">
      <alignment horizontal="center" vertical="center"/>
    </xf>
    <xf numFmtId="14" fontId="0" fillId="0" borderId="23" xfId="0" applyNumberFormat="1" applyBorder="1" applyAlignment="1">
      <alignment horizontal="center" vertical="center"/>
    </xf>
    <xf numFmtId="44" fontId="0" fillId="0" borderId="21" xfId="1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15" borderId="0" xfId="0" applyFill="1"/>
    <xf numFmtId="0" fontId="12" fillId="15" borderId="0" xfId="0" applyFont="1" applyFill="1"/>
    <xf numFmtId="0" fontId="0" fillId="10" borderId="0" xfId="0" applyFill="1" applyAlignment="1">
      <alignment horizontal="left"/>
    </xf>
    <xf numFmtId="44" fontId="0" fillId="10" borderId="0" xfId="0" applyNumberFormat="1" applyFill="1" applyAlignment="1">
      <alignment horizontal="center" vertical="center"/>
    </xf>
    <xf numFmtId="44" fontId="19" fillId="5" borderId="0" xfId="0" applyNumberFormat="1" applyFont="1" applyFill="1" applyAlignment="1">
      <alignment horizontal="center" vertical="center"/>
    </xf>
    <xf numFmtId="0" fontId="20" fillId="5" borderId="0" xfId="0" applyFont="1" applyFill="1" applyAlignment="1">
      <alignment horizontal="left"/>
    </xf>
    <xf numFmtId="0" fontId="21" fillId="18" borderId="0" xfId="0" applyFont="1" applyFill="1"/>
    <xf numFmtId="0" fontId="21" fillId="18" borderId="0" xfId="0" applyFont="1" applyFill="1" applyAlignment="1">
      <alignment horizontal="center" vertical="center"/>
    </xf>
    <xf numFmtId="0" fontId="22" fillId="18" borderId="24" xfId="0" applyFont="1" applyFill="1" applyBorder="1" applyAlignment="1">
      <alignment horizontal="center" vertical="center"/>
    </xf>
    <xf numFmtId="0" fontId="18" fillId="5" borderId="24" xfId="0" applyFont="1" applyFill="1" applyBorder="1" applyAlignment="1">
      <alignment horizontal="center" vertical="center"/>
    </xf>
    <xf numFmtId="0" fontId="18" fillId="5" borderId="8" xfId="0" applyFont="1" applyFill="1" applyBorder="1" applyAlignment="1">
      <alignment horizontal="center" vertical="center"/>
    </xf>
    <xf numFmtId="164" fontId="22" fillId="18" borderId="24" xfId="1" applyNumberFormat="1" applyFont="1" applyFill="1" applyBorder="1" applyAlignment="1">
      <alignment horizontal="center" vertical="center"/>
    </xf>
    <xf numFmtId="164" fontId="18" fillId="5" borderId="24" xfId="1" applyNumberFormat="1" applyFont="1" applyFill="1" applyBorder="1" applyAlignment="1">
      <alignment horizontal="center" vertical="center"/>
    </xf>
    <xf numFmtId="44" fontId="22" fillId="18" borderId="0" xfId="1" applyFont="1" applyFill="1" applyBorder="1" applyAlignment="1">
      <alignment horizontal="center" vertical="center"/>
    </xf>
    <xf numFmtId="44" fontId="18" fillId="5" borderId="0" xfId="1" applyFont="1" applyFill="1" applyBorder="1" applyAlignment="1">
      <alignment horizontal="center" vertical="center"/>
    </xf>
    <xf numFmtId="0" fontId="22" fillId="18" borderId="9" xfId="0" applyFont="1" applyFill="1" applyBorder="1" applyAlignment="1">
      <alignment horizontal="center" vertical="center"/>
    </xf>
    <xf numFmtId="164" fontId="22" fillId="18" borderId="9" xfId="1" applyNumberFormat="1" applyFont="1" applyFill="1" applyBorder="1" applyAlignment="1">
      <alignment horizontal="center" vertical="center"/>
    </xf>
    <xf numFmtId="44" fontId="22" fillId="18" borderId="32" xfId="1" applyFont="1" applyFill="1" applyBorder="1" applyAlignment="1">
      <alignment horizontal="center" vertical="center"/>
    </xf>
    <xf numFmtId="164" fontId="18" fillId="5" borderId="8" xfId="1" applyNumberFormat="1" applyFont="1" applyFill="1" applyBorder="1" applyAlignment="1">
      <alignment horizontal="center" vertical="center"/>
    </xf>
    <xf numFmtId="44" fontId="18" fillId="5" borderId="11" xfId="1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vertical="center" wrapText="1"/>
    </xf>
    <xf numFmtId="0" fontId="17" fillId="10" borderId="32" xfId="0" applyFont="1" applyFill="1" applyBorder="1" applyAlignment="1">
      <alignment vertical="center" wrapText="1"/>
    </xf>
    <xf numFmtId="0" fontId="0" fillId="10" borderId="32" xfId="0" applyFill="1" applyBorder="1"/>
    <xf numFmtId="0" fontId="0" fillId="10" borderId="7" xfId="0" applyFill="1" applyBorder="1"/>
    <xf numFmtId="0" fontId="10" fillId="10" borderId="13" xfId="0" applyFont="1" applyFill="1" applyBorder="1"/>
    <xf numFmtId="0" fontId="0" fillId="10" borderId="11" xfId="0" applyFill="1" applyBorder="1"/>
    <xf numFmtId="0" fontId="0" fillId="10" borderId="12" xfId="0" applyFill="1" applyBorder="1"/>
    <xf numFmtId="0" fontId="21" fillId="18" borderId="6" xfId="0" applyFont="1" applyFill="1" applyBorder="1" applyAlignment="1">
      <alignment horizontal="left" vertical="center"/>
    </xf>
    <xf numFmtId="164" fontId="24" fillId="18" borderId="6" xfId="1" applyNumberFormat="1" applyFont="1" applyFill="1" applyBorder="1" applyAlignment="1">
      <alignment horizontal="center" vertical="center"/>
    </xf>
    <xf numFmtId="14" fontId="24" fillId="18" borderId="32" xfId="0" applyNumberFormat="1" applyFont="1" applyFill="1" applyBorder="1" applyAlignment="1">
      <alignment horizontal="center" vertical="center"/>
    </xf>
    <xf numFmtId="14" fontId="24" fillId="18" borderId="7" xfId="0" applyNumberFormat="1" applyFont="1" applyFill="1" applyBorder="1" applyAlignment="1">
      <alignment horizontal="center" vertical="center"/>
    </xf>
    <xf numFmtId="164" fontId="24" fillId="18" borderId="32" xfId="0" applyNumberFormat="1" applyFont="1" applyFill="1" applyBorder="1" applyAlignment="1">
      <alignment horizontal="center" vertical="center"/>
    </xf>
    <xf numFmtId="0" fontId="20" fillId="5" borderId="13" xfId="0" applyFont="1" applyFill="1" applyBorder="1" applyAlignment="1">
      <alignment horizontal="left" vertical="center"/>
    </xf>
    <xf numFmtId="164" fontId="13" fillId="5" borderId="13" xfId="1" applyNumberFormat="1" applyFont="1" applyFill="1" applyBorder="1" applyAlignment="1">
      <alignment horizontal="center" vertical="center"/>
    </xf>
    <xf numFmtId="14" fontId="13" fillId="5" borderId="15" xfId="0" applyNumberFormat="1" applyFont="1" applyFill="1" applyBorder="1" applyAlignment="1">
      <alignment horizontal="center" vertical="center"/>
    </xf>
    <xf numFmtId="164" fontId="13" fillId="5" borderId="0" xfId="1" applyNumberFormat="1" applyFont="1" applyFill="1" applyBorder="1" applyAlignment="1">
      <alignment horizontal="center" vertical="center"/>
    </xf>
    <xf numFmtId="164" fontId="24" fillId="18" borderId="0" xfId="1" applyNumberFormat="1" applyFont="1" applyFill="1" applyBorder="1" applyAlignment="1">
      <alignment horizontal="center" vertical="center"/>
    </xf>
    <xf numFmtId="14" fontId="24" fillId="18" borderId="0" xfId="0" applyNumberFormat="1" applyFont="1" applyFill="1" applyAlignment="1">
      <alignment horizontal="center" vertical="center"/>
    </xf>
    <xf numFmtId="164" fontId="24" fillId="18" borderId="0" xfId="0" applyNumberFormat="1" applyFont="1" applyFill="1" applyAlignment="1">
      <alignment horizontal="center" vertical="center"/>
    </xf>
    <xf numFmtId="14" fontId="13" fillId="5" borderId="0" xfId="0" applyNumberFormat="1" applyFont="1" applyFill="1" applyAlignment="1">
      <alignment horizontal="center" vertical="center"/>
    </xf>
    <xf numFmtId="164" fontId="13" fillId="5" borderId="0" xfId="0" applyNumberFormat="1" applyFont="1" applyFill="1" applyAlignment="1">
      <alignment horizontal="center" vertical="center"/>
    </xf>
    <xf numFmtId="164" fontId="24" fillId="18" borderId="32" xfId="1" applyNumberFormat="1" applyFont="1" applyFill="1" applyBorder="1" applyAlignment="1">
      <alignment horizontal="center" vertical="center"/>
    </xf>
    <xf numFmtId="0" fontId="21" fillId="18" borderId="13" xfId="0" applyFont="1" applyFill="1" applyBorder="1" applyAlignment="1">
      <alignment horizontal="left" vertical="center"/>
    </xf>
    <xf numFmtId="14" fontId="24" fillId="18" borderId="15" xfId="0" applyNumberFormat="1" applyFont="1" applyFill="1" applyBorder="1" applyAlignment="1">
      <alignment horizontal="center" vertical="center"/>
    </xf>
    <xf numFmtId="0" fontId="20" fillId="5" borderId="10" xfId="0" applyFont="1" applyFill="1" applyBorder="1" applyAlignment="1">
      <alignment horizontal="left" vertical="center"/>
    </xf>
    <xf numFmtId="164" fontId="13" fillId="5" borderId="11" xfId="1" applyNumberFormat="1" applyFont="1" applyFill="1" applyBorder="1" applyAlignment="1">
      <alignment horizontal="center" vertical="center"/>
    </xf>
    <xf numFmtId="14" fontId="13" fillId="5" borderId="11" xfId="0" applyNumberFormat="1" applyFont="1" applyFill="1" applyBorder="1" applyAlignment="1">
      <alignment horizontal="center" vertical="center"/>
    </xf>
    <xf numFmtId="164" fontId="13" fillId="5" borderId="11" xfId="0" applyNumberFormat="1" applyFont="1" applyFill="1" applyBorder="1" applyAlignment="1">
      <alignment horizontal="center" vertical="center"/>
    </xf>
    <xf numFmtId="14" fontId="13" fillId="5" borderId="12" xfId="0" applyNumberFormat="1" applyFont="1" applyFill="1" applyBorder="1" applyAlignment="1">
      <alignment horizontal="center" vertical="center"/>
    </xf>
    <xf numFmtId="164" fontId="24" fillId="18" borderId="13" xfId="1" applyNumberFormat="1" applyFont="1" applyFill="1" applyBorder="1" applyAlignment="1">
      <alignment horizontal="center" vertical="center"/>
    </xf>
    <xf numFmtId="164" fontId="13" fillId="5" borderId="10" xfId="1" applyNumberFormat="1" applyFont="1" applyFill="1" applyBorder="1" applyAlignment="1">
      <alignment horizontal="center" vertical="center"/>
    </xf>
    <xf numFmtId="164" fontId="24" fillId="18" borderId="6" xfId="0" applyNumberFormat="1" applyFont="1" applyFill="1" applyBorder="1" applyAlignment="1">
      <alignment horizontal="center" vertical="center"/>
    </xf>
    <xf numFmtId="164" fontId="13" fillId="5" borderId="13" xfId="0" applyNumberFormat="1" applyFont="1" applyFill="1" applyBorder="1" applyAlignment="1">
      <alignment horizontal="center" vertical="center"/>
    </xf>
    <xf numFmtId="164" fontId="24" fillId="18" borderId="13" xfId="0" applyNumberFormat="1" applyFont="1" applyFill="1" applyBorder="1" applyAlignment="1">
      <alignment horizontal="center" vertical="center"/>
    </xf>
    <xf numFmtId="164" fontId="13" fillId="5" borderId="10" xfId="0" applyNumberFormat="1" applyFont="1" applyFill="1" applyBorder="1" applyAlignment="1">
      <alignment horizontal="center" vertical="center"/>
    </xf>
    <xf numFmtId="0" fontId="11" fillId="10" borderId="8" xfId="0" applyFont="1" applyFill="1" applyBorder="1" applyAlignment="1">
      <alignment horizontal="center" vertical="center"/>
    </xf>
    <xf numFmtId="164" fontId="9" fillId="0" borderId="9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0" fontId="15" fillId="10" borderId="2" xfId="0" applyFont="1" applyFill="1" applyBorder="1"/>
    <xf numFmtId="0" fontId="15" fillId="10" borderId="3" xfId="0" applyFont="1" applyFill="1" applyBorder="1"/>
    <xf numFmtId="0" fontId="15" fillId="10" borderId="4" xfId="0" applyFont="1" applyFill="1" applyBorder="1"/>
    <xf numFmtId="14" fontId="0" fillId="0" borderId="16" xfId="0" applyNumberFormat="1" applyBorder="1" applyAlignment="1">
      <alignment horizontal="center"/>
    </xf>
    <xf numFmtId="14" fontId="0" fillId="0" borderId="16" xfId="1" applyNumberFormat="1" applyFont="1" applyBorder="1" applyAlignment="1">
      <alignment horizontal="center"/>
    </xf>
    <xf numFmtId="0" fontId="26" fillId="18" borderId="13" xfId="0" applyFont="1" applyFill="1" applyBorder="1" applyAlignment="1">
      <alignment horizontal="center" vertical="center"/>
    </xf>
    <xf numFmtId="0" fontId="26" fillId="18" borderId="0" xfId="0" applyFont="1" applyFill="1" applyAlignment="1">
      <alignment horizontal="center" vertical="center"/>
    </xf>
    <xf numFmtId="0" fontId="26" fillId="18" borderId="15" xfId="0" applyFont="1" applyFill="1" applyBorder="1" applyAlignment="1">
      <alignment horizontal="center" vertical="center"/>
    </xf>
    <xf numFmtId="0" fontId="26" fillId="18" borderId="10" xfId="0" applyFont="1" applyFill="1" applyBorder="1" applyAlignment="1">
      <alignment horizontal="center" vertical="center"/>
    </xf>
    <xf numFmtId="0" fontId="26" fillId="18" borderId="11" xfId="0" applyFont="1" applyFill="1" applyBorder="1" applyAlignment="1">
      <alignment horizontal="center" vertical="center"/>
    </xf>
    <xf numFmtId="0" fontId="26" fillId="18" borderId="12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/>
    </xf>
    <xf numFmtId="0" fontId="15" fillId="10" borderId="3" xfId="0" applyFont="1" applyFill="1" applyBorder="1" applyAlignment="1">
      <alignment horizontal="center"/>
    </xf>
    <xf numFmtId="0" fontId="15" fillId="10" borderId="4" xfId="0" applyFont="1" applyFill="1" applyBorder="1" applyAlignment="1">
      <alignment horizontal="center"/>
    </xf>
    <xf numFmtId="0" fontId="10" fillId="10" borderId="2" xfId="0" applyFont="1" applyFill="1" applyBorder="1" applyAlignment="1">
      <alignment horizontal="center"/>
    </xf>
    <xf numFmtId="0" fontId="10" fillId="10" borderId="3" xfId="0" applyFont="1" applyFill="1" applyBorder="1" applyAlignment="1">
      <alignment horizontal="center"/>
    </xf>
    <xf numFmtId="0" fontId="16" fillId="18" borderId="6" xfId="0" applyFont="1" applyFill="1" applyBorder="1" applyAlignment="1">
      <alignment horizontal="center" vertical="center" wrapText="1"/>
    </xf>
    <xf numFmtId="0" fontId="16" fillId="18" borderId="32" xfId="0" applyFont="1" applyFill="1" applyBorder="1" applyAlignment="1">
      <alignment horizontal="center" vertical="center" wrapText="1"/>
    </xf>
    <xf numFmtId="0" fontId="16" fillId="18" borderId="7" xfId="0" applyFont="1" applyFill="1" applyBorder="1" applyAlignment="1">
      <alignment horizontal="center" vertical="center" wrapText="1"/>
    </xf>
    <xf numFmtId="0" fontId="16" fillId="18" borderId="10" xfId="0" applyFont="1" applyFill="1" applyBorder="1" applyAlignment="1">
      <alignment horizontal="center" vertical="center" wrapText="1"/>
    </xf>
    <xf numFmtId="0" fontId="16" fillId="18" borderId="11" xfId="0" applyFont="1" applyFill="1" applyBorder="1" applyAlignment="1">
      <alignment horizontal="center" vertical="center" wrapText="1"/>
    </xf>
    <xf numFmtId="0" fontId="16" fillId="18" borderId="12" xfId="0" applyFont="1" applyFill="1" applyBorder="1" applyAlignment="1">
      <alignment horizontal="center" vertical="center" wrapText="1"/>
    </xf>
    <xf numFmtId="164" fontId="0" fillId="10" borderId="10" xfId="1" applyNumberFormat="1" applyFont="1" applyFill="1" applyBorder="1" applyAlignment="1">
      <alignment horizontal="center" vertical="center"/>
    </xf>
    <xf numFmtId="164" fontId="0" fillId="10" borderId="11" xfId="1" applyNumberFormat="1" applyFont="1" applyFill="1" applyBorder="1" applyAlignment="1">
      <alignment horizontal="center" vertical="center"/>
    </xf>
    <xf numFmtId="0" fontId="25" fillId="10" borderId="2" xfId="0" applyFont="1" applyFill="1" applyBorder="1" applyAlignment="1">
      <alignment horizontal="center" vertical="center"/>
    </xf>
    <xf numFmtId="0" fontId="25" fillId="10" borderId="4" xfId="0" applyFont="1" applyFill="1" applyBorder="1" applyAlignment="1">
      <alignment horizontal="center" vertical="center"/>
    </xf>
    <xf numFmtId="0" fontId="23" fillId="18" borderId="3" xfId="0" applyFont="1" applyFill="1" applyBorder="1" applyAlignment="1">
      <alignment horizontal="center" vertical="center"/>
    </xf>
    <xf numFmtId="164" fontId="0" fillId="10" borderId="12" xfId="1" applyNumberFormat="1" applyFont="1" applyFill="1" applyBorder="1" applyAlignment="1">
      <alignment horizontal="center" vertical="center"/>
    </xf>
    <xf numFmtId="0" fontId="25" fillId="10" borderId="3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16" borderId="2" xfId="0" applyFont="1" applyFill="1" applyBorder="1" applyAlignment="1">
      <alignment horizontal="center" vertical="center" wrapText="1"/>
    </xf>
    <xf numFmtId="0" fontId="5" fillId="16" borderId="3" xfId="0" applyFont="1" applyFill="1" applyBorder="1" applyAlignment="1">
      <alignment horizontal="center" vertical="center" wrapText="1"/>
    </xf>
    <xf numFmtId="0" fontId="5" fillId="16" borderId="4" xfId="0" applyFont="1" applyFill="1" applyBorder="1" applyAlignment="1">
      <alignment horizontal="center" vertical="center" wrapText="1"/>
    </xf>
    <xf numFmtId="44" fontId="4" fillId="13" borderId="10" xfId="1" applyFont="1" applyFill="1" applyBorder="1" applyAlignment="1">
      <alignment horizontal="center" vertical="center"/>
    </xf>
    <xf numFmtId="44" fontId="4" fillId="13" borderId="12" xfId="1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/>
    </xf>
    <xf numFmtId="0" fontId="3" fillId="6" borderId="3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44" fontId="3" fillId="10" borderId="6" xfId="1" applyFont="1" applyFill="1" applyBorder="1" applyAlignment="1">
      <alignment horizontal="center" vertical="center"/>
    </xf>
    <xf numFmtId="44" fontId="3" fillId="10" borderId="32" xfId="1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2" borderId="13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64" fontId="8" fillId="6" borderId="2" xfId="1" applyNumberFormat="1" applyFont="1" applyFill="1" applyBorder="1" applyAlignment="1">
      <alignment horizontal="center" vertical="center"/>
    </xf>
    <xf numFmtId="164" fontId="8" fillId="6" borderId="3" xfId="1" applyNumberFormat="1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 wrapText="1"/>
    </xf>
    <xf numFmtId="0" fontId="8" fillId="5" borderId="3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5" fillId="15" borderId="13" xfId="0" applyFont="1" applyFill="1" applyBorder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4" fillId="7" borderId="6" xfId="0" applyFont="1" applyFill="1" applyBorder="1" applyAlignment="1">
      <alignment horizontal="center" vertical="center" wrapText="1"/>
    </xf>
    <xf numFmtId="0" fontId="4" fillId="7" borderId="32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32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9" fontId="0" fillId="15" borderId="32" xfId="2" applyFont="1" applyFill="1" applyBorder="1" applyAlignment="1">
      <alignment horizontal="center" vertical="center"/>
    </xf>
    <xf numFmtId="9" fontId="0" fillId="15" borderId="0" xfId="2" applyFont="1" applyFill="1" applyBorder="1" applyAlignment="1">
      <alignment horizontal="center" vertical="center"/>
    </xf>
    <xf numFmtId="44" fontId="0" fillId="15" borderId="7" xfId="0" applyNumberFormat="1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3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10" borderId="13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5" borderId="6" xfId="0" applyFont="1" applyFill="1" applyBorder="1" applyAlignment="1">
      <alignment horizontal="center" vertical="center"/>
    </xf>
    <xf numFmtId="0" fontId="5" fillId="15" borderId="32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5" fillId="10" borderId="1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17" fillId="18" borderId="2" xfId="0" applyFont="1" applyFill="1" applyBorder="1" applyAlignment="1">
      <alignment horizontal="center" vertical="center"/>
    </xf>
    <xf numFmtId="0" fontId="17" fillId="18" borderId="3" xfId="0" applyFont="1" applyFill="1" applyBorder="1" applyAlignment="1">
      <alignment horizontal="center" vertical="center"/>
    </xf>
    <xf numFmtId="0" fontId="17" fillId="18" borderId="4" xfId="0" applyFont="1" applyFill="1" applyBorder="1" applyAlignment="1">
      <alignment horizontal="center" vertical="center"/>
    </xf>
    <xf numFmtId="44" fontId="4" fillId="13" borderId="2" xfId="1" applyFont="1" applyFill="1" applyBorder="1" applyAlignment="1">
      <alignment horizontal="center" vertical="center"/>
    </xf>
    <xf numFmtId="44" fontId="4" fillId="13" borderId="4" xfId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8" fillId="5" borderId="6" xfId="0" applyFont="1" applyFill="1" applyBorder="1" applyAlignment="1">
      <alignment horizontal="center" vertical="center"/>
    </xf>
    <xf numFmtId="0" fontId="28" fillId="5" borderId="32" xfId="0" applyFont="1" applyFill="1" applyBorder="1" applyAlignment="1">
      <alignment horizontal="center" vertical="center"/>
    </xf>
    <xf numFmtId="0" fontId="28" fillId="5" borderId="7" xfId="0" applyFont="1" applyFill="1" applyBorder="1" applyAlignment="1">
      <alignment horizontal="center" vertical="center"/>
    </xf>
    <xf numFmtId="0" fontId="28" fillId="5" borderId="10" xfId="0" applyFont="1" applyFill="1" applyBorder="1" applyAlignment="1">
      <alignment horizontal="center" vertical="center"/>
    </xf>
    <xf numFmtId="0" fontId="28" fillId="5" borderId="11" xfId="0" applyFont="1" applyFill="1" applyBorder="1" applyAlignment="1">
      <alignment horizontal="center" vertical="center"/>
    </xf>
    <xf numFmtId="0" fontId="28" fillId="5" borderId="12" xfId="0" applyFont="1" applyFill="1" applyBorder="1" applyAlignment="1">
      <alignment horizontal="center" vertical="center"/>
    </xf>
    <xf numFmtId="0" fontId="27" fillId="19" borderId="2" xfId="0" applyFont="1" applyFill="1" applyBorder="1" applyAlignment="1">
      <alignment horizontal="center"/>
    </xf>
    <xf numFmtId="0" fontId="27" fillId="19" borderId="3" xfId="0" applyFont="1" applyFill="1" applyBorder="1" applyAlignment="1">
      <alignment horizontal="center"/>
    </xf>
    <xf numFmtId="0" fontId="27" fillId="19" borderId="4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156"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7B17"/>
      </font>
    </dxf>
    <dxf>
      <font>
        <color rgb="FF007B17"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7B17"/>
      </font>
    </dxf>
    <dxf>
      <font>
        <color rgb="FF007B17"/>
      </font>
    </dxf>
    <dxf>
      <font>
        <b/>
      </font>
    </dxf>
    <dxf>
      <font>
        <sz val="12"/>
      </font>
    </dxf>
    <dxf>
      <fill>
        <patternFill>
          <bgColor rgb="FF007B17"/>
        </patternFill>
      </fill>
    </dxf>
    <dxf>
      <fill>
        <patternFill>
          <bgColor rgb="FF007B17"/>
        </patternFill>
      </fill>
    </dxf>
    <dxf>
      <font>
        <color rgb="FFFFFF00"/>
      </font>
    </dxf>
    <dxf>
      <font>
        <color rgb="FFFFFF00"/>
      </font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7B17"/>
      </font>
    </dxf>
    <dxf>
      <font>
        <color rgb="FF007B17"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7B17"/>
      </font>
    </dxf>
    <dxf>
      <font>
        <color rgb="FF007B17"/>
      </font>
    </dxf>
    <dxf>
      <font>
        <b/>
      </font>
    </dxf>
    <dxf>
      <font>
        <sz val="12"/>
      </font>
    </dxf>
    <dxf>
      <fill>
        <patternFill>
          <bgColor rgb="FF007B17"/>
        </patternFill>
      </fill>
    </dxf>
    <dxf>
      <fill>
        <patternFill>
          <bgColor rgb="FF007B17"/>
        </patternFill>
      </fill>
    </dxf>
    <dxf>
      <font>
        <color rgb="FFFFFF00"/>
      </font>
    </dxf>
    <dxf>
      <font>
        <color rgb="FFFFFF00"/>
      </font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7B17"/>
      </font>
    </dxf>
    <dxf>
      <font>
        <color rgb="FF007B17"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7B17"/>
      </font>
    </dxf>
    <dxf>
      <font>
        <color rgb="FF007B17"/>
      </font>
    </dxf>
    <dxf>
      <font>
        <b/>
      </font>
    </dxf>
    <dxf>
      <font>
        <sz val="12"/>
      </font>
    </dxf>
    <dxf>
      <fill>
        <patternFill>
          <bgColor rgb="FF007B17"/>
        </patternFill>
      </fill>
    </dxf>
    <dxf>
      <fill>
        <patternFill>
          <bgColor rgb="FF007B17"/>
        </patternFill>
      </fill>
    </dxf>
    <dxf>
      <font>
        <color rgb="FFFFFF00"/>
      </font>
    </dxf>
    <dxf>
      <font>
        <color rgb="FFFFFF00"/>
      </font>
    </dxf>
    <dxf>
      <alignment horizont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top style="medium">
          <color indexed="64"/>
        </top>
      </border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</dxf>
    <dxf>
      <font>
        <color rgb="FFFFFF00"/>
      </font>
    </dxf>
    <dxf>
      <font>
        <color rgb="FFFFFF00"/>
      </font>
    </dxf>
    <dxf>
      <fill>
        <patternFill>
          <bgColor rgb="FF007B17"/>
        </patternFill>
      </fill>
    </dxf>
    <dxf>
      <fill>
        <patternFill>
          <bgColor rgb="FF007B17"/>
        </patternFill>
      </fill>
    </dxf>
    <dxf>
      <font>
        <sz val="12"/>
      </font>
    </dxf>
    <dxf>
      <font>
        <b/>
      </font>
    </dxf>
    <dxf>
      <font>
        <color rgb="FF007B17"/>
      </font>
    </dxf>
    <dxf>
      <font>
        <color rgb="FF007B17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color rgb="FF007B17"/>
      </font>
    </dxf>
    <dxf>
      <font>
        <color rgb="FF007B17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alignment horizont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rgb="FF000000"/>
        </left>
        <top style="medium">
          <color rgb="FF000000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7B17"/>
      <color rgb="FFFFFF00"/>
      <color rgb="FFE1CB00"/>
      <color rgb="FFFFFF66"/>
      <color rgb="FF66FF66"/>
      <color rgb="FFAE78D6"/>
      <color rgb="FFFF330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[Arkadia Financeiro.xlsx]Gastos!Tabela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Gasto</a:t>
            </a:r>
            <a:r>
              <a:rPr lang="en-US" baseline="0"/>
              <a:t> nos meses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Gastos!$F$3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Gastos!$E$4:$E$16</c:f>
              <c:strCache>
                <c:ptCount val="12"/>
                <c:pt idx="0">
                  <c:v>JANEIRO/24</c:v>
                </c:pt>
                <c:pt idx="1">
                  <c:v>FEVEREIRO/24</c:v>
                </c:pt>
                <c:pt idx="2">
                  <c:v>MARÇO/24</c:v>
                </c:pt>
                <c:pt idx="3">
                  <c:v>ABRIL/24</c:v>
                </c:pt>
                <c:pt idx="4">
                  <c:v>MAIO/24</c:v>
                </c:pt>
                <c:pt idx="5">
                  <c:v>JUNHO/24</c:v>
                </c:pt>
                <c:pt idx="6">
                  <c:v>JULHO/24</c:v>
                </c:pt>
                <c:pt idx="7">
                  <c:v>AGOSTO/24</c:v>
                </c:pt>
                <c:pt idx="8">
                  <c:v>SETEMBRO/24</c:v>
                </c:pt>
                <c:pt idx="9">
                  <c:v>OUTUBRO/24</c:v>
                </c:pt>
                <c:pt idx="10">
                  <c:v>NOVEMBRO/24</c:v>
                </c:pt>
                <c:pt idx="11">
                  <c:v>DEZEMBRO/24</c:v>
                </c:pt>
              </c:strCache>
            </c:strRef>
          </c:cat>
          <c:val>
            <c:numRef>
              <c:f>Gastos!$F$4:$F$16</c:f>
              <c:numCache>
                <c:formatCode>_("R$"* #,##0.00_);_("R$"* \(#,##0.00\);_("R$"*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7D74-4A30-8792-9B01127F6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605416"/>
        <c:axId val="221598200"/>
      </c:barChart>
      <c:catAx>
        <c:axId val="22160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598200"/>
        <c:crosses val="autoZero"/>
        <c:auto val="1"/>
        <c:lblAlgn val="ctr"/>
        <c:lblOffset val="100"/>
        <c:noMultiLvlLbl val="0"/>
      </c:catAx>
      <c:valAx>
        <c:axId val="22159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60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sng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 sz="2000" u="sng"/>
              <a:t>MEU CONTROLE</a:t>
            </a:r>
            <a:r>
              <a:rPr lang="pt-BR" sz="2000" u="sng" baseline="0"/>
              <a:t> FINANEIRO</a:t>
            </a:r>
            <a:endParaRPr lang="pt-BR" sz="2000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sng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Geral!$C$6</c:f>
              <c:strCache>
                <c:ptCount val="1"/>
                <c:pt idx="0">
                  <c:v>RECEITAS</c:v>
                </c:pt>
              </c:strCache>
            </c:strRef>
          </c:tx>
          <c:spPr>
            <a:solidFill>
              <a:srgbClr val="007B17"/>
            </a:solidFill>
            <a:ln>
              <a:noFill/>
            </a:ln>
            <a:effectLst/>
          </c:spPr>
          <c:invertIfNegative val="0"/>
          <c:cat>
            <c:strRef>
              <c:f>Geral!$B$7:$B$18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Geral!$C$7:$C$18</c:f>
              <c:numCache>
                <c:formatCode>"R$"\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1-490D-887A-7261CEAD9372}"/>
            </c:ext>
          </c:extLst>
        </c:ser>
        <c:ser>
          <c:idx val="1"/>
          <c:order val="1"/>
          <c:tx>
            <c:strRef>
              <c:f>Geral!$D$6</c:f>
              <c:strCache>
                <c:ptCount val="1"/>
                <c:pt idx="0">
                  <c:v>GASTOS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Geral!$B$7:$B$18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Geral!$D$7:$D$18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1-490D-887A-7261CEAD9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3757728"/>
        <c:axId val="673758056"/>
      </c:barChart>
      <c:lineChart>
        <c:grouping val="standard"/>
        <c:varyColors val="0"/>
        <c:ser>
          <c:idx val="2"/>
          <c:order val="2"/>
          <c:tx>
            <c:strRef>
              <c:f>Geral!$E$6</c:f>
              <c:strCache>
                <c:ptCount val="1"/>
                <c:pt idx="0">
                  <c:v>PATRIMÔNIO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Geral!$B$7:$B$18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Geral!$E$7:$E$18</c:f>
              <c:numCache>
                <c:formatCode>"R$"\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91-490D-887A-7261CEAD9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47576"/>
        <c:axId val="174846592"/>
      </c:lineChart>
      <c:catAx>
        <c:axId val="67375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3758056"/>
        <c:crosses val="autoZero"/>
        <c:auto val="1"/>
        <c:lblAlgn val="ctr"/>
        <c:lblOffset val="100"/>
        <c:noMultiLvlLbl val="0"/>
      </c:catAx>
      <c:valAx>
        <c:axId val="673758056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3757728"/>
        <c:crosses val="autoZero"/>
        <c:crossBetween val="between"/>
      </c:valAx>
      <c:valAx>
        <c:axId val="174846592"/>
        <c:scaling>
          <c:orientation val="minMax"/>
        </c:scaling>
        <c:delete val="0"/>
        <c:axPos val="r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847576"/>
        <c:crosses val="max"/>
        <c:crossBetween val="between"/>
      </c:valAx>
      <c:catAx>
        <c:axId val="1748475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846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RECEITAS!A1"/><Relationship Id="rId2" Type="http://schemas.openxmlformats.org/officeDocument/2006/relationships/hyperlink" Target="#Geral!A1"/><Relationship Id="rId1" Type="http://schemas.openxmlformats.org/officeDocument/2006/relationships/hyperlink" Target="#Instru&#231;&#245;es!A1"/><Relationship Id="rId5" Type="http://schemas.openxmlformats.org/officeDocument/2006/relationships/image" Target="../media/image1.png"/><Relationship Id="rId4" Type="http://schemas.openxmlformats.org/officeDocument/2006/relationships/hyperlink" Target="#'Adicionar Gasto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In&#237;cio!A1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179294</xdr:rowOff>
    </xdr:from>
    <xdr:to>
      <xdr:col>13</xdr:col>
      <xdr:colOff>8965</xdr:colOff>
      <xdr:row>6</xdr:row>
      <xdr:rowOff>0</xdr:rowOff>
    </xdr:to>
    <xdr:sp macro="" textlink="">
      <xdr:nvSpPr>
        <xdr:cNvPr id="4" name="Retângul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5E9884-C23E-5CE2-BFE8-EADF9208BF7C}"/>
            </a:ext>
          </a:extLst>
        </xdr:cNvPr>
        <xdr:cNvSpPr/>
      </xdr:nvSpPr>
      <xdr:spPr>
        <a:xfrm>
          <a:off x="5647765" y="1559859"/>
          <a:ext cx="2572871" cy="412376"/>
        </a:xfrm>
        <a:prstGeom prst="rect">
          <a:avLst/>
        </a:prstGeom>
        <a:solidFill>
          <a:srgbClr val="007B17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>
              <a:solidFill>
                <a:srgbClr val="FFFF00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INSTRUÇÕES</a:t>
          </a:r>
        </a:p>
      </xdr:txBody>
    </xdr:sp>
    <xdr:clientData/>
  </xdr:twoCellAnchor>
  <xdr:twoCellAnchor>
    <xdr:from>
      <xdr:col>8</xdr:col>
      <xdr:colOff>609600</xdr:colOff>
      <xdr:row>10</xdr:row>
      <xdr:rowOff>179295</xdr:rowOff>
    </xdr:from>
    <xdr:to>
      <xdr:col>12</xdr:col>
      <xdr:colOff>672353</xdr:colOff>
      <xdr:row>12</xdr:row>
      <xdr:rowOff>0</xdr:rowOff>
    </xdr:to>
    <xdr:sp macro="" textlink="">
      <xdr:nvSpPr>
        <xdr:cNvPr id="5" name="Retângul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BD74248-C1AA-44FC-B6C4-539C0D83FC67}"/>
            </a:ext>
          </a:extLst>
        </xdr:cNvPr>
        <xdr:cNvSpPr/>
      </xdr:nvSpPr>
      <xdr:spPr>
        <a:xfrm>
          <a:off x="5629835" y="3191436"/>
          <a:ext cx="2572871" cy="412376"/>
        </a:xfrm>
        <a:prstGeom prst="rect">
          <a:avLst/>
        </a:prstGeom>
        <a:solidFill>
          <a:srgbClr val="007B17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>
              <a:solidFill>
                <a:srgbClr val="FFFF00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MEU SALDO</a:t>
          </a:r>
        </a:p>
      </xdr:txBody>
    </xdr:sp>
    <xdr:clientData/>
  </xdr:twoCellAnchor>
  <xdr:twoCellAnchor>
    <xdr:from>
      <xdr:col>8</xdr:col>
      <xdr:colOff>627529</xdr:colOff>
      <xdr:row>8</xdr:row>
      <xdr:rowOff>161367</xdr:rowOff>
    </xdr:from>
    <xdr:to>
      <xdr:col>13</xdr:col>
      <xdr:colOff>8964</xdr:colOff>
      <xdr:row>10</xdr:row>
      <xdr:rowOff>53790</xdr:rowOff>
    </xdr:to>
    <xdr:sp macro="" textlink="">
      <xdr:nvSpPr>
        <xdr:cNvPr id="6" name="Retângul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ECA940A-9100-4B48-AC94-EF24952E2848}"/>
            </a:ext>
          </a:extLst>
        </xdr:cNvPr>
        <xdr:cNvSpPr/>
      </xdr:nvSpPr>
      <xdr:spPr>
        <a:xfrm>
          <a:off x="5647764" y="2653555"/>
          <a:ext cx="2572871" cy="412376"/>
        </a:xfrm>
        <a:prstGeom prst="rect">
          <a:avLst/>
        </a:prstGeom>
        <a:solidFill>
          <a:srgbClr val="FFFF00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2000" b="1">
              <a:solidFill>
                <a:srgbClr val="007B17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RECEITAS</a:t>
          </a:r>
        </a:p>
        <a:p>
          <a:pPr marL="0" indent="0" algn="ctr"/>
          <a:endParaRPr lang="pt-BR" sz="2000" b="1">
            <a:solidFill>
              <a:srgbClr val="007B17"/>
            </a:solidFill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</xdr:txBody>
    </xdr:sp>
    <xdr:clientData/>
  </xdr:twoCellAnchor>
  <xdr:twoCellAnchor>
    <xdr:from>
      <xdr:col>9</xdr:col>
      <xdr:colOff>0</xdr:colOff>
      <xdr:row>6</xdr:row>
      <xdr:rowOff>134471</xdr:rowOff>
    </xdr:from>
    <xdr:to>
      <xdr:col>13</xdr:col>
      <xdr:colOff>8965</xdr:colOff>
      <xdr:row>8</xdr:row>
      <xdr:rowOff>26894</xdr:rowOff>
    </xdr:to>
    <xdr:sp macro="" textlink="">
      <xdr:nvSpPr>
        <xdr:cNvPr id="7" name="Retâ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D53C1E5-3903-4F2B-8AC2-A99063ECA8D7}"/>
            </a:ext>
          </a:extLst>
        </xdr:cNvPr>
        <xdr:cNvSpPr/>
      </xdr:nvSpPr>
      <xdr:spPr>
        <a:xfrm>
          <a:off x="5647765" y="2106706"/>
          <a:ext cx="2572871" cy="412376"/>
        </a:xfrm>
        <a:prstGeom prst="rect">
          <a:avLst/>
        </a:prstGeom>
        <a:solidFill>
          <a:srgbClr val="FFFF00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>
              <a:solidFill>
                <a:srgbClr val="007B17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GASTOS</a:t>
          </a:r>
        </a:p>
        <a:p>
          <a:pPr algn="ctr"/>
          <a:endParaRPr lang="pt-BR" sz="2000" b="1">
            <a:solidFill>
              <a:srgbClr val="FFFF00"/>
            </a:solidFill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</xdr:txBody>
    </xdr:sp>
    <xdr:clientData/>
  </xdr:twoCellAnchor>
  <xdr:twoCellAnchor editAs="oneCell">
    <xdr:from>
      <xdr:col>6</xdr:col>
      <xdr:colOff>354061</xdr:colOff>
      <xdr:row>2</xdr:row>
      <xdr:rowOff>136619</xdr:rowOff>
    </xdr:from>
    <xdr:to>
      <xdr:col>7</xdr:col>
      <xdr:colOff>477212</xdr:colOff>
      <xdr:row>3</xdr:row>
      <xdr:rowOff>429104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CFEA5B76-3342-FAAC-7763-21C7F6584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4788" y="636922"/>
          <a:ext cx="746606" cy="746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1851211</xdr:colOff>
      <xdr:row>19</xdr:row>
      <xdr:rowOff>176155</xdr:rowOff>
    </xdr:from>
    <xdr:to>
      <xdr:col>8</xdr:col>
      <xdr:colOff>277906</xdr:colOff>
      <xdr:row>23</xdr:row>
      <xdr:rowOff>107577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19401FE2-9F6F-FD89-ABB3-6E7EECEFE1D3}"/>
            </a:ext>
          </a:extLst>
        </xdr:cNvPr>
        <xdr:cNvSpPr/>
      </xdr:nvSpPr>
      <xdr:spPr>
        <a:xfrm>
          <a:off x="12698505" y="3663426"/>
          <a:ext cx="1447801" cy="648598"/>
        </a:xfrm>
        <a:prstGeom prst="roundRect">
          <a:avLst/>
        </a:prstGeom>
        <a:solidFill>
          <a:srgbClr val="007B17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COMENTÁRIOS</a:t>
          </a:r>
          <a:r>
            <a:rPr lang="pt-BR" sz="1100" baseline="0"/>
            <a:t> E ANOTAÇÕES SOBRE SEU GASTO</a:t>
          </a:r>
          <a:endParaRPr lang="pt-BR" sz="1100"/>
        </a:p>
      </xdr:txBody>
    </xdr:sp>
    <xdr:clientData/>
  </xdr:twoCellAnchor>
  <xdr:twoCellAnchor>
    <xdr:from>
      <xdr:col>7</xdr:col>
      <xdr:colOff>2250141</xdr:colOff>
      <xdr:row>12</xdr:row>
      <xdr:rowOff>89647</xdr:rowOff>
    </xdr:from>
    <xdr:to>
      <xdr:col>7</xdr:col>
      <xdr:colOff>2575112</xdr:colOff>
      <xdr:row>19</xdr:row>
      <xdr:rowOff>176155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AF135EFE-C5D5-41E8-BF5A-7435442E6FEE}"/>
            </a:ext>
          </a:extLst>
        </xdr:cNvPr>
        <xdr:cNvCxnSpPr>
          <a:stCxn id="2" idx="0"/>
        </xdr:cNvCxnSpPr>
      </xdr:nvCxnSpPr>
      <xdr:spPr>
        <a:xfrm flipH="1" flipV="1">
          <a:off x="13097435" y="2321859"/>
          <a:ext cx="324971" cy="1341567"/>
        </a:xfrm>
        <a:prstGeom prst="straightConnector1">
          <a:avLst/>
        </a:prstGeom>
        <a:ln w="28575">
          <a:solidFill>
            <a:srgbClr val="007B17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1434352</xdr:colOff>
      <xdr:row>22</xdr:row>
      <xdr:rowOff>76199</xdr:rowOff>
    </xdr:from>
    <xdr:to>
      <xdr:col>3</xdr:col>
      <xdr:colOff>1380565</xdr:colOff>
      <xdr:row>24</xdr:row>
      <xdr:rowOff>17930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EF74EED8-129E-44B5-B373-18899B42E727}"/>
            </a:ext>
          </a:extLst>
        </xdr:cNvPr>
        <xdr:cNvSpPr/>
      </xdr:nvSpPr>
      <xdr:spPr>
        <a:xfrm>
          <a:off x="4365811" y="4101352"/>
          <a:ext cx="1990166" cy="300319"/>
        </a:xfrm>
        <a:prstGeom prst="roundRect">
          <a:avLst/>
        </a:prstGeom>
        <a:solidFill>
          <a:srgbClr val="007B17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0"/>
            <a:t>COM</a:t>
          </a:r>
          <a:r>
            <a:rPr lang="pt-BR" sz="1100" b="0" baseline="0"/>
            <a:t> O QUE VOCÊ GASTOU?</a:t>
          </a:r>
          <a:endParaRPr lang="pt-BR" sz="1100" b="0"/>
        </a:p>
      </xdr:txBody>
    </xdr:sp>
    <xdr:clientData/>
  </xdr:twoCellAnchor>
  <xdr:twoCellAnchor>
    <xdr:from>
      <xdr:col>3</xdr:col>
      <xdr:colOff>1111623</xdr:colOff>
      <xdr:row>14</xdr:row>
      <xdr:rowOff>44824</xdr:rowOff>
    </xdr:from>
    <xdr:to>
      <xdr:col>3</xdr:col>
      <xdr:colOff>1255059</xdr:colOff>
      <xdr:row>22</xdr:row>
      <xdr:rowOff>62753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FAC89C9E-265E-40A0-97C6-868016F4F410}"/>
            </a:ext>
          </a:extLst>
        </xdr:cNvPr>
        <xdr:cNvCxnSpPr>
          <a:cxnSpLocks/>
        </xdr:cNvCxnSpPr>
      </xdr:nvCxnSpPr>
      <xdr:spPr>
        <a:xfrm flipV="1">
          <a:off x="6087035" y="2635624"/>
          <a:ext cx="143436" cy="1452282"/>
        </a:xfrm>
        <a:prstGeom prst="straightConnector1">
          <a:avLst/>
        </a:prstGeom>
        <a:ln w="28575">
          <a:solidFill>
            <a:srgbClr val="007B17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510989</xdr:colOff>
      <xdr:row>19</xdr:row>
      <xdr:rowOff>125506</xdr:rowOff>
    </xdr:from>
    <xdr:to>
      <xdr:col>1</xdr:col>
      <xdr:colOff>1102659</xdr:colOff>
      <xdr:row>22</xdr:row>
      <xdr:rowOff>89647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DF93AC4A-E09F-4B05-B51C-DB27B26D4A2B}"/>
            </a:ext>
          </a:extLst>
        </xdr:cNvPr>
        <xdr:cNvSpPr/>
      </xdr:nvSpPr>
      <xdr:spPr>
        <a:xfrm>
          <a:off x="510989" y="3612777"/>
          <a:ext cx="2008094" cy="502023"/>
        </a:xfrm>
        <a:prstGeom prst="roundRect">
          <a:avLst/>
        </a:prstGeom>
        <a:solidFill>
          <a:srgbClr val="007B17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MARQUE</a:t>
          </a:r>
          <a:r>
            <a:rPr lang="pt-BR" sz="1100" baseline="0"/>
            <a:t> A DATA DA COMPRA PARA NUNCA ESQUECER</a:t>
          </a:r>
          <a:endParaRPr lang="pt-BR" sz="1100"/>
        </a:p>
      </xdr:txBody>
    </xdr:sp>
    <xdr:clientData/>
  </xdr:twoCellAnchor>
  <xdr:twoCellAnchor>
    <xdr:from>
      <xdr:col>0</xdr:col>
      <xdr:colOff>259976</xdr:colOff>
      <xdr:row>1</xdr:row>
      <xdr:rowOff>71719</xdr:rowOff>
    </xdr:from>
    <xdr:to>
      <xdr:col>0</xdr:col>
      <xdr:colOff>1156447</xdr:colOff>
      <xdr:row>5</xdr:row>
      <xdr:rowOff>1</xdr:rowOff>
    </xdr:to>
    <xdr:sp macro="" textlink="">
      <xdr:nvSpPr>
        <xdr:cNvPr id="5" name="Retângulo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52E293-9666-ABD7-A1BC-202A1F52613A}"/>
            </a:ext>
          </a:extLst>
        </xdr:cNvPr>
        <xdr:cNvSpPr/>
      </xdr:nvSpPr>
      <xdr:spPr>
        <a:xfrm>
          <a:off x="259976" y="259978"/>
          <a:ext cx="896471" cy="663388"/>
        </a:xfrm>
        <a:prstGeom prst="rect">
          <a:avLst/>
        </a:prstGeom>
        <a:solidFill>
          <a:srgbClr val="FF0000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VOLTAR</a:t>
          </a:r>
          <a:endParaRPr lang="pt-BR" sz="1100" b="1"/>
        </a:p>
      </xdr:txBody>
    </xdr:sp>
    <xdr:clientData/>
  </xdr:twoCellAnchor>
  <xdr:twoCellAnchor>
    <xdr:from>
      <xdr:col>1</xdr:col>
      <xdr:colOff>708212</xdr:colOff>
      <xdr:row>23</xdr:row>
      <xdr:rowOff>26895</xdr:rowOff>
    </xdr:from>
    <xdr:to>
      <xdr:col>2</xdr:col>
      <xdr:colOff>1192306</xdr:colOff>
      <xdr:row>24</xdr:row>
      <xdr:rowOff>170330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4EB7FA0C-5FDA-44A2-985F-458E9BC24B98}"/>
            </a:ext>
          </a:extLst>
        </xdr:cNvPr>
        <xdr:cNvSpPr/>
      </xdr:nvSpPr>
      <xdr:spPr>
        <a:xfrm>
          <a:off x="2124636" y="4231342"/>
          <a:ext cx="1999129" cy="322729"/>
        </a:xfrm>
        <a:prstGeom prst="roundRect">
          <a:avLst/>
        </a:prstGeom>
        <a:solidFill>
          <a:srgbClr val="007B17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LOCAL</a:t>
          </a:r>
          <a:r>
            <a:rPr lang="pt-BR" sz="1100" baseline="0"/>
            <a:t> AONDE VOCÊ GASTOU </a:t>
          </a:r>
          <a:endParaRPr lang="pt-BR" sz="1100"/>
        </a:p>
      </xdr:txBody>
    </xdr:sp>
    <xdr:clientData/>
  </xdr:twoCellAnchor>
  <xdr:twoCellAnchor>
    <xdr:from>
      <xdr:col>0</xdr:col>
      <xdr:colOff>1008530</xdr:colOff>
      <xdr:row>12</xdr:row>
      <xdr:rowOff>44823</xdr:rowOff>
    </xdr:from>
    <xdr:to>
      <xdr:col>1</xdr:col>
      <xdr:colOff>735105</xdr:colOff>
      <xdr:row>19</xdr:row>
      <xdr:rowOff>132228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A7D87F3E-2501-4C8B-B03F-DB30F8A91328}"/>
            </a:ext>
          </a:extLst>
        </xdr:cNvPr>
        <xdr:cNvCxnSpPr>
          <a:cxnSpLocks/>
        </xdr:cNvCxnSpPr>
      </xdr:nvCxnSpPr>
      <xdr:spPr>
        <a:xfrm flipV="1">
          <a:off x="1008530" y="2277035"/>
          <a:ext cx="1142999" cy="1342464"/>
        </a:xfrm>
        <a:prstGeom prst="straightConnector1">
          <a:avLst/>
        </a:prstGeom>
        <a:ln w="28575">
          <a:solidFill>
            <a:srgbClr val="007B17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170330</xdr:colOff>
      <xdr:row>9</xdr:row>
      <xdr:rowOff>170329</xdr:rowOff>
    </xdr:from>
    <xdr:to>
      <xdr:col>0</xdr:col>
      <xdr:colOff>1192306</xdr:colOff>
      <xdr:row>13</xdr:row>
      <xdr:rowOff>152400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AC16BA27-4A57-4507-A4A7-249E53B7B8B6}"/>
            </a:ext>
          </a:extLst>
        </xdr:cNvPr>
        <xdr:cNvSpPr/>
      </xdr:nvSpPr>
      <xdr:spPr>
        <a:xfrm>
          <a:off x="170330" y="1864658"/>
          <a:ext cx="1021976" cy="699248"/>
        </a:xfrm>
        <a:prstGeom prst="roundRect">
          <a:avLst/>
        </a:prstGeom>
        <a:solidFill>
          <a:srgbClr val="007B17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RETORNAR</a:t>
          </a:r>
          <a:r>
            <a:rPr lang="pt-BR" sz="1100" baseline="0"/>
            <a:t> AO MENU PRINCIPAL</a:t>
          </a:r>
          <a:endParaRPr lang="pt-BR" sz="1100"/>
        </a:p>
      </xdr:txBody>
    </xdr:sp>
    <xdr:clientData/>
  </xdr:twoCellAnchor>
  <xdr:twoCellAnchor>
    <xdr:from>
      <xdr:col>0</xdr:col>
      <xdr:colOff>681318</xdr:colOff>
      <xdr:row>5</xdr:row>
      <xdr:rowOff>1</xdr:rowOff>
    </xdr:from>
    <xdr:to>
      <xdr:col>0</xdr:col>
      <xdr:colOff>708212</xdr:colOff>
      <xdr:row>9</xdr:row>
      <xdr:rowOff>170329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69EA58FD-63FD-4865-B6DB-2EF918AAB17C}"/>
            </a:ext>
          </a:extLst>
        </xdr:cNvPr>
        <xdr:cNvCxnSpPr>
          <a:cxnSpLocks/>
          <a:stCxn id="13" idx="0"/>
          <a:endCxn id="5" idx="2"/>
        </xdr:cNvCxnSpPr>
      </xdr:nvCxnSpPr>
      <xdr:spPr>
        <a:xfrm flipV="1">
          <a:off x="681318" y="968189"/>
          <a:ext cx="26894" cy="896469"/>
        </a:xfrm>
        <a:prstGeom prst="straightConnector1">
          <a:avLst/>
        </a:prstGeom>
        <a:ln w="28575">
          <a:solidFill>
            <a:srgbClr val="007B17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336175</xdr:colOff>
      <xdr:row>12</xdr:row>
      <xdr:rowOff>53788</xdr:rowOff>
    </xdr:from>
    <xdr:to>
      <xdr:col>2</xdr:col>
      <xdr:colOff>806823</xdr:colOff>
      <xdr:row>23</xdr:row>
      <xdr:rowOff>69476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16E5EB3C-BF8F-4E77-993F-33FB58E68E9C}"/>
            </a:ext>
          </a:extLst>
        </xdr:cNvPr>
        <xdr:cNvCxnSpPr>
          <a:cxnSpLocks/>
        </xdr:cNvCxnSpPr>
      </xdr:nvCxnSpPr>
      <xdr:spPr>
        <a:xfrm flipV="1">
          <a:off x="3267634" y="2286000"/>
          <a:ext cx="470648" cy="1987923"/>
        </a:xfrm>
        <a:prstGeom prst="straightConnector1">
          <a:avLst/>
        </a:prstGeom>
        <a:ln w="28575">
          <a:solidFill>
            <a:srgbClr val="007B17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259977</xdr:colOff>
      <xdr:row>20</xdr:row>
      <xdr:rowOff>35859</xdr:rowOff>
    </xdr:from>
    <xdr:to>
      <xdr:col>5</xdr:col>
      <xdr:colOff>519954</xdr:colOff>
      <xdr:row>21</xdr:row>
      <xdr:rowOff>156884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3CF1861C-D8B9-4E57-8F87-245E8D62CE34}"/>
            </a:ext>
          </a:extLst>
        </xdr:cNvPr>
        <xdr:cNvSpPr/>
      </xdr:nvSpPr>
      <xdr:spPr>
        <a:xfrm>
          <a:off x="6884895" y="3702424"/>
          <a:ext cx="1667435" cy="300319"/>
        </a:xfrm>
        <a:prstGeom prst="roundRect">
          <a:avLst/>
        </a:prstGeom>
        <a:solidFill>
          <a:srgbClr val="007B17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0"/>
            <a:t>QUANTO</a:t>
          </a:r>
          <a:r>
            <a:rPr lang="pt-BR" sz="1100" b="0" baseline="0"/>
            <a:t> VOCÊ GASTOU?</a:t>
          </a:r>
          <a:endParaRPr lang="pt-BR" sz="1100" b="0"/>
        </a:p>
      </xdr:txBody>
    </xdr:sp>
    <xdr:clientData/>
  </xdr:twoCellAnchor>
  <xdr:twoCellAnchor>
    <xdr:from>
      <xdr:col>4</xdr:col>
      <xdr:colOff>914400</xdr:colOff>
      <xdr:row>15</xdr:row>
      <xdr:rowOff>35859</xdr:rowOff>
    </xdr:from>
    <xdr:to>
      <xdr:col>4</xdr:col>
      <xdr:colOff>941294</xdr:colOff>
      <xdr:row>20</xdr:row>
      <xdr:rowOff>35857</xdr:rowOff>
    </xdr:to>
    <xdr:cxnSp macro="">
      <xdr:nvCxnSpPr>
        <xdr:cNvPr id="24" name="Conector de Seta Reta 23">
          <a:extLst>
            <a:ext uri="{FF2B5EF4-FFF2-40B4-BE49-F238E27FC236}">
              <a16:creationId xmlns:a16="http://schemas.microsoft.com/office/drawing/2014/main" id="{25083C5A-71C7-4543-9FE1-2359CCEC0269}"/>
            </a:ext>
          </a:extLst>
        </xdr:cNvPr>
        <xdr:cNvCxnSpPr>
          <a:cxnSpLocks/>
        </xdr:cNvCxnSpPr>
      </xdr:nvCxnSpPr>
      <xdr:spPr>
        <a:xfrm flipV="1">
          <a:off x="7539318" y="2805953"/>
          <a:ext cx="26894" cy="896469"/>
        </a:xfrm>
        <a:prstGeom prst="straightConnector1">
          <a:avLst/>
        </a:prstGeom>
        <a:ln w="28575">
          <a:solidFill>
            <a:srgbClr val="007B17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1048871</xdr:colOff>
      <xdr:row>20</xdr:row>
      <xdr:rowOff>71717</xdr:rowOff>
    </xdr:from>
    <xdr:to>
      <xdr:col>6</xdr:col>
      <xdr:colOff>824753</xdr:colOff>
      <xdr:row>23</xdr:row>
      <xdr:rowOff>44824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4EDD8A50-8ACC-4C62-BEF6-278D731D4CD2}"/>
            </a:ext>
          </a:extLst>
        </xdr:cNvPr>
        <xdr:cNvSpPr/>
      </xdr:nvSpPr>
      <xdr:spPr>
        <a:xfrm>
          <a:off x="9072283" y="3738282"/>
          <a:ext cx="1326776" cy="510989"/>
        </a:xfrm>
        <a:prstGeom prst="roundRect">
          <a:avLst/>
        </a:prstGeom>
        <a:solidFill>
          <a:srgbClr val="007B17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0"/>
            <a:t>COMO</a:t>
          </a:r>
          <a:r>
            <a:rPr lang="pt-BR" sz="1100" b="0" baseline="0"/>
            <a:t> FOI FEITO O PAGAMENTO?</a:t>
          </a:r>
          <a:endParaRPr lang="pt-BR" sz="1100" b="0"/>
        </a:p>
      </xdr:txBody>
    </xdr:sp>
    <xdr:clientData/>
  </xdr:twoCellAnchor>
  <xdr:twoCellAnchor>
    <xdr:from>
      <xdr:col>5</xdr:col>
      <xdr:colOff>932329</xdr:colOff>
      <xdr:row>13</xdr:row>
      <xdr:rowOff>89647</xdr:rowOff>
    </xdr:from>
    <xdr:to>
      <xdr:col>6</xdr:col>
      <xdr:colOff>161365</xdr:colOff>
      <xdr:row>20</xdr:row>
      <xdr:rowOff>71717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A68D5529-1B00-4A77-B1D9-AFC8F997E472}"/>
            </a:ext>
          </a:extLst>
        </xdr:cNvPr>
        <xdr:cNvCxnSpPr>
          <a:cxnSpLocks/>
          <a:stCxn id="6" idx="0"/>
        </xdr:cNvCxnSpPr>
      </xdr:nvCxnSpPr>
      <xdr:spPr>
        <a:xfrm flipH="1" flipV="1">
          <a:off x="8955741" y="2501153"/>
          <a:ext cx="779930" cy="1237129"/>
        </a:xfrm>
        <a:prstGeom prst="straightConnector1">
          <a:avLst/>
        </a:prstGeom>
        <a:ln w="28575">
          <a:solidFill>
            <a:srgbClr val="007B17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636495</xdr:colOff>
      <xdr:row>24</xdr:row>
      <xdr:rowOff>17929</xdr:rowOff>
    </xdr:from>
    <xdr:to>
      <xdr:col>7</xdr:col>
      <xdr:colOff>1362635</xdr:colOff>
      <xdr:row>26</xdr:row>
      <xdr:rowOff>170330</xdr:rowOff>
    </xdr:to>
    <xdr:sp macro="" textlink="">
      <xdr:nvSpPr>
        <xdr:cNvPr id="18" name="Retângulo: Cantos Arredondados 17">
          <a:extLst>
            <a:ext uri="{FF2B5EF4-FFF2-40B4-BE49-F238E27FC236}">
              <a16:creationId xmlns:a16="http://schemas.microsoft.com/office/drawing/2014/main" id="{24AEAF76-2EF0-4A69-ADB7-0B4D14E6940B}"/>
            </a:ext>
          </a:extLst>
        </xdr:cNvPr>
        <xdr:cNvSpPr/>
      </xdr:nvSpPr>
      <xdr:spPr>
        <a:xfrm>
          <a:off x="10210801" y="4401670"/>
          <a:ext cx="1999128" cy="510989"/>
        </a:xfrm>
        <a:prstGeom prst="roundRect">
          <a:avLst/>
        </a:prstGeom>
        <a:solidFill>
          <a:srgbClr val="007B17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0"/>
            <a:t>QUAL A AGÊNCIA</a:t>
          </a:r>
          <a:r>
            <a:rPr lang="pt-BR" sz="1100" b="0" baseline="0"/>
            <a:t> OU BANCO QUE VOCÊ UTILIZOU?</a:t>
          </a:r>
          <a:endParaRPr lang="pt-BR" sz="1100" b="0"/>
        </a:p>
      </xdr:txBody>
    </xdr:sp>
    <xdr:clientData/>
  </xdr:twoCellAnchor>
  <xdr:twoCellAnchor>
    <xdr:from>
      <xdr:col>6</xdr:col>
      <xdr:colOff>779929</xdr:colOff>
      <xdr:row>12</xdr:row>
      <xdr:rowOff>35859</xdr:rowOff>
    </xdr:from>
    <xdr:to>
      <xdr:col>7</xdr:col>
      <xdr:colOff>363071</xdr:colOff>
      <xdr:row>24</xdr:row>
      <xdr:rowOff>17929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675BAEF1-9893-48C3-B7CD-1BC26B34582B}"/>
            </a:ext>
          </a:extLst>
        </xdr:cNvPr>
        <xdr:cNvCxnSpPr>
          <a:cxnSpLocks/>
          <a:stCxn id="18" idx="0"/>
        </xdr:cNvCxnSpPr>
      </xdr:nvCxnSpPr>
      <xdr:spPr>
        <a:xfrm flipH="1" flipV="1">
          <a:off x="10354235" y="2268071"/>
          <a:ext cx="856130" cy="2133599"/>
        </a:xfrm>
        <a:prstGeom prst="straightConnector1">
          <a:avLst/>
        </a:prstGeom>
        <a:ln w="28575">
          <a:solidFill>
            <a:srgbClr val="007B17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</xdr:row>
      <xdr:rowOff>171450</xdr:rowOff>
    </xdr:from>
    <xdr:to>
      <xdr:col>0</xdr:col>
      <xdr:colOff>1295400</xdr:colOff>
      <xdr:row>4</xdr:row>
      <xdr:rowOff>76200</xdr:rowOff>
    </xdr:to>
    <xdr:sp macro="" textlink="">
      <xdr:nvSpPr>
        <xdr:cNvPr id="3" name="Retângul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600B4B-CE4A-4C4D-8AFB-0B495B4D743A}"/>
            </a:ext>
          </a:extLst>
        </xdr:cNvPr>
        <xdr:cNvSpPr/>
      </xdr:nvSpPr>
      <xdr:spPr>
        <a:xfrm>
          <a:off x="323850" y="285750"/>
          <a:ext cx="971550" cy="723900"/>
        </a:xfrm>
        <a:prstGeom prst="rect">
          <a:avLst/>
        </a:prstGeom>
        <a:solidFill>
          <a:srgbClr val="FF0000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VOLTAR</a:t>
          </a:r>
          <a:endParaRPr lang="pt-BR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1</xdr:row>
      <xdr:rowOff>99060</xdr:rowOff>
    </xdr:from>
    <xdr:to>
      <xdr:col>0</xdr:col>
      <xdr:colOff>998219</xdr:colOff>
      <xdr:row>5</xdr:row>
      <xdr:rowOff>114300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F77768-131D-47B3-A035-540CD4AC17EE}"/>
            </a:ext>
          </a:extLst>
        </xdr:cNvPr>
        <xdr:cNvSpPr/>
      </xdr:nvSpPr>
      <xdr:spPr>
        <a:xfrm>
          <a:off x="121920" y="190500"/>
          <a:ext cx="876299" cy="579120"/>
        </a:xfrm>
        <a:prstGeom prst="rect">
          <a:avLst/>
        </a:prstGeom>
        <a:solidFill>
          <a:srgbClr val="FF0000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VOLTAR</a:t>
          </a:r>
          <a:endParaRPr lang="pt-BR" sz="11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</xdr:row>
      <xdr:rowOff>123825</xdr:rowOff>
    </xdr:from>
    <xdr:to>
      <xdr:col>13</xdr:col>
      <xdr:colOff>371475</xdr:colOff>
      <xdr:row>15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0C57A2-CF14-22D8-000A-74E704B26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27213</xdr:colOff>
      <xdr:row>2</xdr:row>
      <xdr:rowOff>40821</xdr:rowOff>
    </xdr:from>
    <xdr:to>
      <xdr:col>20</xdr:col>
      <xdr:colOff>748392</xdr:colOff>
      <xdr:row>23</xdr:row>
      <xdr:rowOff>176892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27E78A-3A54-275C-B187-63CBA0AF4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185056</xdr:rowOff>
    </xdr:from>
    <xdr:to>
      <xdr:col>2</xdr:col>
      <xdr:colOff>0</xdr:colOff>
      <xdr:row>2</xdr:row>
      <xdr:rowOff>370113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7D69544-E028-4E66-9606-8DA1B815CEB1}"/>
            </a:ext>
          </a:extLst>
        </xdr:cNvPr>
        <xdr:cNvSpPr/>
      </xdr:nvSpPr>
      <xdr:spPr>
        <a:xfrm>
          <a:off x="435429" y="185056"/>
          <a:ext cx="1023257" cy="805543"/>
        </a:xfrm>
        <a:prstGeom prst="rect">
          <a:avLst/>
        </a:prstGeom>
        <a:solidFill>
          <a:srgbClr val="FF0000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VOLTAR</a:t>
          </a:r>
          <a:endParaRPr lang="pt-BR" sz="11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a Julia Feuzer Matos" refreshedDate="45315.525311458332" createdVersion="8" refreshedVersion="8" minRefreshableVersion="3" recordCount="256" xr:uid="{42B8D9D3-97C4-4495-9F53-BD347DD28423}">
  <cacheSource type="worksheet">
    <worksheetSource name="Tabela2"/>
  </cacheSource>
  <cacheFields count="9">
    <cacheField name="DATA DA COMPRA" numFmtId="14">
      <sharedItems containsNonDate="0" containsDate="1" containsString="0" containsBlank="1" minDate="1905-01-01T00:00:00" maxDate="1905-01-01T00:00:00" count="1">
        <m/>
      </sharedItems>
      <fieldGroup par="8" base="0">
        <rangePr groupBy="days" startDate="1905-01-01T00:00:00" endDate="1905-01-01T00:00:00"/>
        <groupItems count="368">
          <s v="(vazio)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1905"/>
        </groupItems>
      </fieldGroup>
    </cacheField>
    <cacheField name="LOCAL DA COMPRA" numFmtId="0">
      <sharedItems containsNonDate="0" containsString="0" containsBlank="1"/>
    </cacheField>
    <cacheField name="RÓTULO" numFmtId="14">
      <sharedItems containsNonDate="0" containsString="0" containsBlank="1"/>
    </cacheField>
    <cacheField name="ASSUNTO" numFmtId="0">
      <sharedItems containsNonDate="0" containsString="0" containsBlank="1"/>
    </cacheField>
    <cacheField name="VALOR" numFmtId="44">
      <sharedItems containsNonDate="0" containsString="0" containsBlank="1"/>
    </cacheField>
    <cacheField name="MODELO PAGAMENTO" numFmtId="0">
      <sharedItems containsNonDate="0" containsString="0" containsBlank="1"/>
    </cacheField>
    <cacheField name="BANCO" numFmtId="0">
      <sharedItems containsNonDate="0" containsString="0" containsBlank="1"/>
    </cacheField>
    <cacheField name="OBSERVAÇÕES" numFmtId="0">
      <sharedItems containsNonDate="0" containsString="0" containsBlank="1"/>
    </cacheField>
    <cacheField name="Meses" numFmtId="0" databaseField="0">
      <fieldGroup base="0">
        <rangePr groupBy="months" startDate="1905-01-01T00:00:00" endDate="1905-01-01T00:00:00"/>
        <groupItems count="14">
          <s v="&lt;01/01/190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19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"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2B6E2A-CEA4-47FF-8FD2-6834E9CD05B1}" name="Tabela dinâmica2" cacheId="16" dataOnRows="1" applyNumberFormats="0" applyBorderFormats="0" applyFontFormats="0" applyPatternFormats="0" applyAlignmentFormats="0" applyWidthHeightFormats="1" dataCaption="Valores" grandTotalCaption="Gasto Total" errorCaption="0" showError="1" missingCaption="0" updatedVersion="8" minRefreshableVersion="3" useAutoFormatting="1" itemPrintTitles="1" createdVersion="8" indent="0" outline="1" outlineData="1" multipleFieldFilters="0" chartFormat="1" rowHeaderCaption="Gastos Mensais">
  <location ref="E3:F16" firstHeaderRow="1" firstDataRow="1" firstDataCol="1"/>
  <pivotFields count="9">
    <pivotField includeNewItemsInFilter="1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axis="axisRow" compact="0" insertBlankRow="1">
      <items count="15">
        <item h="1" sd="0" x="0"/>
        <item n="JANEIRO/24" sd="0" x="1"/>
        <item n="FEVEREIRO/24" sd="0" x="2"/>
        <item n="MARÇO/24" sd="0" x="3"/>
        <item n="ABRIL/24" sd="0" x="4"/>
        <item n="MAIO/24" sd="0" x="5"/>
        <item n="JUNHO/24" sd="0" x="6"/>
        <item n="JULHO/24" sd="0" x="7"/>
        <item n="AGOSTO/24" sd="0" x="8"/>
        <item n="SETEMBRO/24" sd="0" x="9"/>
        <item n="OUTUBRO/24" sd="0" x="10"/>
        <item n="NOVEMBRO/24" sd="0" x="11"/>
        <item n="DEZEMBRO/24" sd="0" x="12"/>
        <item h="1" sd="0" x="13"/>
        <item t="default"/>
      </items>
    </pivotField>
  </pivotFields>
  <rowFields count="1">
    <field x="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Despesas" fld="4" baseField="0" baseItem="0"/>
  </dataFields>
  <formats count="33">
    <format dxfId="144">
      <pivotArea type="all" dataOnly="0" outline="0" fieldPosition="0"/>
    </format>
    <format dxfId="143">
      <pivotArea outline="0" collapsedLevelsAreSubtotals="1" fieldPosition="0"/>
    </format>
    <format dxfId="142">
      <pivotArea field="0" type="button" dataOnly="0" labelOnly="1" outline="0"/>
    </format>
    <format dxfId="141">
      <pivotArea dataOnly="0" labelOnly="1" grandRow="1" outline="0" fieldPosition="0"/>
    </format>
    <format dxfId="140">
      <pivotArea dataOnly="0" labelOnly="1" outline="0" axis="axisValues" fieldPosition="0"/>
    </format>
    <format dxfId="139">
      <pivotArea dataOnly="0" fieldPosition="0">
        <references count="1">
          <reference field="8" count="3">
            <x v="0"/>
            <x v="1"/>
            <x v="2"/>
          </reference>
        </references>
      </pivotArea>
    </format>
    <format dxfId="138">
      <pivotArea collapsedLevelsAreSubtotals="1" fieldPosition="0">
        <references count="1">
          <reference field="8" count="0"/>
        </references>
      </pivotArea>
    </format>
    <format dxfId="137">
      <pivotArea dataOnly="0" labelOnly="1" fieldPosition="0">
        <references count="1">
          <reference field="8" count="0"/>
        </references>
      </pivotArea>
    </format>
    <format dxfId="136">
      <pivotArea collapsedLevelsAreSubtotals="1" fieldPosition="0">
        <references count="1">
          <reference field="8" count="1">
            <x v="1"/>
          </reference>
        </references>
      </pivotArea>
    </format>
    <format dxfId="135">
      <pivotArea collapsedLevelsAreSubtotals="1" fieldPosition="0">
        <references count="1">
          <reference field="8" count="11"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34">
      <pivotArea grandRow="1" outline="0" collapsedLevelsAreSubtotals="1" fieldPosition="0"/>
    </format>
    <format dxfId="133">
      <pivotArea field="8" type="button" dataOnly="0" labelOnly="1" outline="0" axis="axisRow" fieldPosition="0"/>
    </format>
    <format dxfId="132">
      <pivotArea dataOnly="0" labelOnly="1" outline="0" axis="axisValues" fieldPosition="0"/>
    </format>
    <format dxfId="131">
      <pivotArea field="8" type="button" dataOnly="0" labelOnly="1" outline="0" axis="axisRow" fieldPosition="0"/>
    </format>
    <format dxfId="130">
      <pivotArea dataOnly="0" labelOnly="1" outline="0" axis="axisValues" fieldPosition="0"/>
    </format>
    <format dxfId="129">
      <pivotArea field="8" type="button" dataOnly="0" labelOnly="1" outline="0" axis="axisRow" fieldPosition="0"/>
    </format>
    <format dxfId="128">
      <pivotArea dataOnly="0" labelOnly="1" outline="0" axis="axisValues" fieldPosition="0"/>
    </format>
    <format dxfId="127">
      <pivotArea field="8" type="button" dataOnly="0" labelOnly="1" outline="0" axis="axisRow" fieldPosition="0"/>
    </format>
    <format dxfId="126">
      <pivotArea dataOnly="0" labelOnly="1" outline="0" axis="axisValues" fieldPosition="0"/>
    </format>
    <format dxfId="125">
      <pivotArea outline="0" collapsedLevelsAreSubtotals="1" fieldPosition="0"/>
    </format>
    <format dxfId="124">
      <pivotArea dataOnly="0" labelOnly="1" outline="0" axis="axisValues" fieldPosition="0"/>
    </format>
    <format dxfId="123">
      <pivotArea outline="0" collapsedLevelsAreSubtotals="1" fieldPosition="0"/>
    </format>
    <format dxfId="122">
      <pivotArea dataOnly="0" labelOnly="1" outline="0" axis="axisValues" fieldPosition="0"/>
    </format>
    <format dxfId="121">
      <pivotArea grandRow="1" outline="0" collapsedLevelsAreSubtotals="1" fieldPosition="0"/>
    </format>
    <format dxfId="120">
      <pivotArea dataOnly="0" labelOnly="1" grandRow="1" outline="0" fieldPosition="0"/>
    </format>
    <format dxfId="119">
      <pivotArea grandRow="1" outline="0" collapsedLevelsAreSubtotals="1" fieldPosition="0"/>
    </format>
    <format dxfId="118">
      <pivotArea dataOnly="0" labelOnly="1" grandRow="1" outline="0" fieldPosition="0"/>
    </format>
    <format dxfId="117">
      <pivotArea dataOnly="0" labelOnly="1" grandRow="1" outline="0" fieldPosition="0"/>
    </format>
    <format dxfId="116">
      <pivotArea dataOnly="0" labelOnly="1" grandRow="1" outline="0" fieldPosition="0"/>
    </format>
    <format dxfId="115">
      <pivotArea field="8" type="button" dataOnly="0" labelOnly="1" outline="0" axis="axisRow" fieldPosition="0"/>
    </format>
    <format dxfId="114">
      <pivotArea dataOnly="0" labelOnly="1" outline="0" axis="axisValues" fieldPosition="0"/>
    </format>
    <format dxfId="113">
      <pivotArea field="8" type="button" dataOnly="0" labelOnly="1" outline="0" axis="axisRow" fieldPosition="0"/>
    </format>
    <format dxfId="11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42773E-E52A-47A7-A6E3-377CC9FD5D83}" name="Tabela24" displayName="Tabela24" ref="B6:H19" totalsRowShown="0" headerRowDxfId="155" dataDxfId="153" headerRowBorderDxfId="154" tableBorderDxfId="152">
  <autoFilter ref="B6:H19" xr:uid="{78AACFCD-3CEC-418A-AB27-211DBC1CB13C}"/>
  <sortState xmlns:xlrd2="http://schemas.microsoft.com/office/spreadsheetml/2017/richdata2" ref="B7:H19">
    <sortCondition ref="B6:B19"/>
  </sortState>
  <tableColumns count="7">
    <tableColumn id="1" xr3:uid="{8444F264-7C17-497A-B993-4331E97E671F}" name="DATA DA COMPRA" dataDxfId="151"/>
    <tableColumn id="9" xr3:uid="{D1156791-9751-4C18-8BA7-B91412852AE0}" name="LOCAL DA COMPRA" dataDxfId="150"/>
    <tableColumn id="2" xr3:uid="{00FC20B9-35DD-4700-B935-168517425F0C}" name="ASSUNTO" dataDxfId="149"/>
    <tableColumn id="4" xr3:uid="{9F265ED7-E157-4E36-A0FC-6F3753FAF1F3}" name="VALOR" dataDxfId="148"/>
    <tableColumn id="5" xr3:uid="{B13B23E6-497A-46F4-86CF-70D34C5AD21A}" name="MODELO PAGAMENTO" dataDxfId="147"/>
    <tableColumn id="6" xr3:uid="{D547375F-F49C-40C9-A4A5-A5BF7626A5C4}" name="BANCO" dataDxfId="146"/>
    <tableColumn id="7" xr3:uid="{2B17880A-C5CF-48EF-8132-15641245E4B4}" name="OBSERVAÇÕES" dataDxfId="145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AACFCD-3CEC-418A-AB27-211DBC1CB13C}" name="Tabela2" displayName="Tabela2" ref="B7:I604" totalsRowShown="0" headerRowDxfId="110" dataDxfId="109" headerRowBorderDxfId="107" tableBorderDxfId="108">
  <autoFilter ref="B7:I604" xr:uid="{78AACFCD-3CEC-418A-AB27-211DBC1CB13C}"/>
  <sortState xmlns:xlrd2="http://schemas.microsoft.com/office/spreadsheetml/2017/richdata2" ref="B8:I263">
    <sortCondition ref="B7:B263"/>
  </sortState>
  <tableColumns count="8">
    <tableColumn id="1" xr3:uid="{102497DA-0E59-4ACF-A9D7-9456ABDCBBCE}" name="DATA DA COMPRA" dataDxfId="106"/>
    <tableColumn id="9" xr3:uid="{733366F4-B0E3-44C3-A904-C4E7708A897C}" name="LOCAL DA COMPRA" dataDxfId="105"/>
    <tableColumn id="8" xr3:uid="{7E708D83-95A7-41F0-935E-8A0F97BCA46B}" name="RÓTULO" dataDxfId="104"/>
    <tableColumn id="2" xr3:uid="{2ECCCF76-7661-4EE4-9E10-04C70F78CAAA}" name="ASSUNTO" dataDxfId="103"/>
    <tableColumn id="4" xr3:uid="{39E789E9-D6F5-46C3-8100-49EAEF0B23AF}" name="VALOR" dataDxfId="102"/>
    <tableColumn id="5" xr3:uid="{1BEEF2D1-71C1-4F20-9B75-4E9AFDE5D028}" name="MODELO PAGAMENTO" dataDxfId="101"/>
    <tableColumn id="6" xr3:uid="{2B627ABD-571A-4B55-9BCC-38967B80E3C0}" name="BANCO" dataDxfId="100"/>
    <tableColumn id="7" xr3:uid="{C6DADBAC-8AB7-4679-A4A9-496B3EEE28AF}" name="OBSERVAÇÕES" dataDxfId="99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93D5B0-79D7-4A3D-8ECC-DBA22880C82C}" name="Tabela1" displayName="Tabela1" ref="A1:G3" totalsRowShown="0">
  <autoFilter ref="A1:G3" xr:uid="{C893D5B0-79D7-4A3D-8ECC-DBA22880C82C}"/>
  <tableColumns count="7">
    <tableColumn id="1" xr3:uid="{D6C87FD4-4134-4FC3-971B-47025A9E710F}" name="DATA DA COMPRA" dataDxfId="111"/>
    <tableColumn id="2" xr3:uid="{A57D4ACB-B36B-4CBC-8357-56A40A5174A6}" name="MODALIDADE"/>
    <tableColumn id="3" xr3:uid="{6E2E52EE-D490-4114-B22E-9D9B555B6452}" name="LOCAL DA COMPRA"/>
    <tableColumn id="4" xr3:uid="{8C83EF1A-27FD-42D8-9BDC-07112597D9F0}" name="VALOR"/>
    <tableColumn id="5" xr3:uid="{127A7DB1-F87A-403F-9F5D-1C1101F9B1B6}" name="MODELO PAGAMENTO"/>
    <tableColumn id="6" xr3:uid="{77815D7D-1FF9-4A33-81E3-44846C538B60}" name="BANCO"/>
    <tableColumn id="7" xr3:uid="{0B964A8D-BB2E-4270-BE37-E42B7F00E72F}" name="OBSERVAÇÕ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EB17F-58B7-4A91-B2AC-45BFD53F9D2B}">
  <sheetPr codeName="Planilha1"/>
  <dimension ref="D1:AP44"/>
  <sheetViews>
    <sheetView showGridLines="0" showRowColHeaders="0" tabSelected="1" zoomScale="99" zoomScaleNormal="99" workbookViewId="0">
      <pane xSplit="23" ySplit="19" topLeftCell="X20" activePane="bottomRight" state="frozen"/>
      <selection pane="topRight" activeCell="X1" sqref="X1"/>
      <selection pane="bottomLeft" activeCell="A20" sqref="A20"/>
      <selection pane="bottomRight"/>
    </sheetView>
  </sheetViews>
  <sheetFormatPr defaultColWidth="8.88671875" defaultRowHeight="14.4" x14ac:dyDescent="0.3"/>
  <cols>
    <col min="1" max="12" width="9.109375" style="154" customWidth="1"/>
    <col min="13" max="13" width="9.88671875" style="154" customWidth="1"/>
    <col min="14" max="14" width="9.5546875" style="154" customWidth="1"/>
    <col min="15" max="26" width="9.109375" style="154"/>
    <col min="27" max="41" width="0" style="87" hidden="1" customWidth="1"/>
    <col min="42" max="42" width="0" hidden="1" customWidth="1"/>
    <col min="43" max="16384" width="8.88671875" style="154"/>
  </cols>
  <sheetData>
    <row r="1" spans="4:42" ht="24" customHeight="1" x14ac:dyDescent="0.3"/>
    <row r="2" spans="4:42" ht="15" thickBot="1" x14ac:dyDescent="0.35"/>
    <row r="3" spans="4:42" ht="36" customHeight="1" x14ac:dyDescent="0.85">
      <c r="D3" s="155"/>
      <c r="F3" s="343" t="s">
        <v>93</v>
      </c>
      <c r="G3" s="344"/>
      <c r="H3" s="344"/>
      <c r="I3" s="344"/>
      <c r="J3" s="344"/>
      <c r="K3" s="344"/>
      <c r="L3" s="344"/>
      <c r="M3" s="344"/>
      <c r="N3" s="344"/>
      <c r="O3" s="344"/>
      <c r="P3" s="344"/>
      <c r="Q3" s="345"/>
    </row>
    <row r="4" spans="4:42" ht="44.25" customHeight="1" thickBot="1" x14ac:dyDescent="0.35">
      <c r="F4" s="346"/>
      <c r="G4" s="347"/>
      <c r="H4" s="347"/>
      <c r="I4" s="347"/>
      <c r="J4" s="347"/>
      <c r="K4" s="347"/>
      <c r="L4" s="347"/>
      <c r="M4" s="347"/>
      <c r="N4" s="347"/>
      <c r="O4" s="347"/>
      <c r="P4" s="347"/>
      <c r="Q4" s="348"/>
      <c r="AD4"/>
      <c r="AE4"/>
      <c r="AF4"/>
      <c r="AG4"/>
      <c r="AH4"/>
      <c r="AI4"/>
      <c r="AJ4"/>
      <c r="AK4"/>
      <c r="AL4"/>
      <c r="AM4"/>
      <c r="AN4"/>
      <c r="AO4"/>
    </row>
    <row r="5" spans="4:42" ht="15" thickBot="1" x14ac:dyDescent="0.35">
      <c r="F5" s="147"/>
      <c r="G5" s="87"/>
      <c r="H5" s="87"/>
      <c r="I5" s="87"/>
      <c r="J5" s="87"/>
      <c r="K5" s="87"/>
      <c r="L5" s="87"/>
      <c r="M5" s="87"/>
      <c r="N5" s="87"/>
      <c r="O5" s="87"/>
      <c r="P5" s="87"/>
      <c r="Q5" s="148"/>
      <c r="AD5"/>
      <c r="AE5"/>
      <c r="AF5"/>
      <c r="AG5"/>
      <c r="AH5"/>
      <c r="AI5"/>
      <c r="AJ5"/>
      <c r="AK5"/>
      <c r="AL5"/>
      <c r="AM5"/>
      <c r="AN5"/>
      <c r="AO5"/>
    </row>
    <row r="6" spans="4:42" ht="31.8" thickBot="1" x14ac:dyDescent="0.65">
      <c r="F6" s="147"/>
      <c r="G6" s="145"/>
      <c r="H6" s="87"/>
      <c r="I6" s="87"/>
      <c r="J6" s="220"/>
      <c r="K6" s="221"/>
      <c r="L6" s="221"/>
      <c r="M6" s="222"/>
      <c r="N6" s="87"/>
      <c r="O6" s="87"/>
      <c r="P6" s="87"/>
      <c r="Q6" s="148"/>
      <c r="AD6"/>
      <c r="AE6"/>
      <c r="AF6"/>
      <c r="AG6"/>
      <c r="AH6"/>
      <c r="AI6"/>
      <c r="AJ6"/>
      <c r="AK6"/>
      <c r="AL6"/>
      <c r="AM6"/>
      <c r="AN6"/>
      <c r="AO6"/>
    </row>
    <row r="7" spans="4:42" ht="15" thickBot="1" x14ac:dyDescent="0.35">
      <c r="F7" s="147"/>
      <c r="G7" s="87"/>
      <c r="H7" s="87"/>
      <c r="I7" s="87"/>
      <c r="J7" s="87"/>
      <c r="K7" s="87"/>
      <c r="L7" s="87"/>
      <c r="M7" s="87"/>
      <c r="N7" s="87"/>
      <c r="O7" s="87"/>
      <c r="P7" s="87"/>
      <c r="Q7" s="148"/>
      <c r="AD7"/>
      <c r="AE7"/>
      <c r="AF7"/>
      <c r="AG7"/>
      <c r="AH7"/>
      <c r="AI7"/>
      <c r="AJ7"/>
      <c r="AK7"/>
      <c r="AL7"/>
      <c r="AM7"/>
      <c r="AN7"/>
      <c r="AO7"/>
    </row>
    <row r="8" spans="4:42" ht="26.4" thickBot="1" x14ac:dyDescent="0.35">
      <c r="F8" s="147"/>
      <c r="G8" s="87"/>
      <c r="H8" s="87"/>
      <c r="I8" s="87"/>
      <c r="J8" s="231" t="s">
        <v>94</v>
      </c>
      <c r="K8" s="232"/>
      <c r="L8" s="232"/>
      <c r="M8" s="233"/>
      <c r="N8" s="87"/>
      <c r="O8" s="87"/>
      <c r="P8" s="87"/>
      <c r="Q8" s="148"/>
      <c r="AD8"/>
      <c r="AE8"/>
      <c r="AF8"/>
      <c r="AG8"/>
      <c r="AH8"/>
      <c r="AI8"/>
      <c r="AJ8"/>
      <c r="AK8"/>
      <c r="AL8"/>
      <c r="AM8"/>
      <c r="AN8"/>
      <c r="AO8"/>
    </row>
    <row r="9" spans="4:42" ht="15" thickBot="1" x14ac:dyDescent="0.35">
      <c r="F9" s="147"/>
      <c r="G9" s="87"/>
      <c r="H9" s="87"/>
      <c r="I9" s="87"/>
      <c r="J9" s="87"/>
      <c r="K9" s="87"/>
      <c r="L9" s="87"/>
      <c r="M9" s="87"/>
      <c r="N9" s="87"/>
      <c r="O9" s="87"/>
      <c r="P9" s="87"/>
      <c r="Q9" s="148"/>
      <c r="AD9"/>
      <c r="AE9"/>
      <c r="AF9"/>
      <c r="AG9"/>
      <c r="AH9"/>
      <c r="AI9"/>
      <c r="AJ9"/>
      <c r="AK9"/>
      <c r="AL9"/>
      <c r="AM9"/>
      <c r="AN9"/>
      <c r="AO9"/>
    </row>
    <row r="10" spans="4:42" ht="26.4" thickBot="1" x14ac:dyDescent="0.35">
      <c r="F10" s="147"/>
      <c r="G10" s="87"/>
      <c r="H10" s="87"/>
      <c r="I10" s="87"/>
      <c r="J10" s="231" t="s">
        <v>107</v>
      </c>
      <c r="K10" s="232"/>
      <c r="L10" s="232"/>
      <c r="M10" s="233"/>
      <c r="N10" s="87"/>
      <c r="O10" s="87"/>
      <c r="P10" s="87"/>
      <c r="Q10" s="148"/>
      <c r="AD10"/>
      <c r="AE10"/>
      <c r="AF10"/>
      <c r="AG10"/>
      <c r="AH10"/>
      <c r="AI10"/>
      <c r="AJ10"/>
      <c r="AK10"/>
      <c r="AL10"/>
      <c r="AM10"/>
      <c r="AN10"/>
      <c r="AO10"/>
    </row>
    <row r="11" spans="4:42" ht="15" thickBot="1" x14ac:dyDescent="0.35">
      <c r="F11" s="14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48"/>
      <c r="AD11"/>
      <c r="AE11"/>
      <c r="AF11"/>
      <c r="AG11"/>
      <c r="AH11"/>
      <c r="AI11"/>
      <c r="AJ11"/>
      <c r="AK11"/>
      <c r="AL11"/>
      <c r="AM11"/>
      <c r="AN11"/>
      <c r="AO11"/>
    </row>
    <row r="12" spans="4:42" ht="31.8" thickBot="1" x14ac:dyDescent="0.65">
      <c r="F12" s="147"/>
      <c r="G12" s="87"/>
      <c r="H12" s="87"/>
      <c r="I12" s="87"/>
      <c r="J12" s="234"/>
      <c r="K12" s="235"/>
      <c r="L12" s="235"/>
      <c r="M12" s="236"/>
      <c r="N12" s="87"/>
      <c r="O12" s="87"/>
      <c r="P12" s="87"/>
      <c r="Q12" s="148"/>
      <c r="AD12"/>
      <c r="AE12"/>
      <c r="AF12"/>
      <c r="AG12"/>
      <c r="AH12"/>
      <c r="AI12"/>
      <c r="AJ12"/>
      <c r="AK12"/>
      <c r="AL12"/>
      <c r="AM12"/>
      <c r="AN12"/>
      <c r="AO12"/>
    </row>
    <row r="13" spans="4:42" x14ac:dyDescent="0.3">
      <c r="F13" s="14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48"/>
      <c r="AD13"/>
      <c r="AE13"/>
      <c r="AF13"/>
      <c r="AG13"/>
      <c r="AH13"/>
      <c r="AI13"/>
      <c r="AJ13"/>
      <c r="AK13"/>
      <c r="AL13"/>
      <c r="AM13"/>
      <c r="AN13"/>
      <c r="AO13"/>
    </row>
    <row r="14" spans="4:42" x14ac:dyDescent="0.3">
      <c r="F14" s="225" t="s">
        <v>143</v>
      </c>
      <c r="G14" s="226"/>
      <c r="H14" s="226"/>
      <c r="I14" s="226"/>
      <c r="J14" s="226"/>
      <c r="K14" s="226"/>
      <c r="L14" s="226"/>
      <c r="M14" s="226"/>
      <c r="N14" s="226"/>
      <c r="O14" s="226"/>
      <c r="P14" s="226"/>
      <c r="Q14" s="227"/>
      <c r="AD14"/>
      <c r="AE14"/>
      <c r="AF14"/>
      <c r="AG14"/>
      <c r="AH14"/>
      <c r="AI14"/>
      <c r="AJ14"/>
      <c r="AK14"/>
      <c r="AL14"/>
      <c r="AM14"/>
      <c r="AN14"/>
      <c r="AO14"/>
    </row>
    <row r="15" spans="4:42" ht="15" thickBot="1" x14ac:dyDescent="0.35">
      <c r="F15" s="228"/>
      <c r="G15" s="229"/>
      <c r="H15" s="229"/>
      <c r="I15" s="229"/>
      <c r="J15" s="229"/>
      <c r="K15" s="229"/>
      <c r="L15" s="229"/>
      <c r="M15" s="229"/>
      <c r="N15" s="229"/>
      <c r="O15" s="229"/>
      <c r="P15" s="229"/>
      <c r="Q15" s="230"/>
      <c r="AD15"/>
      <c r="AE15"/>
      <c r="AF15"/>
      <c r="AG15"/>
      <c r="AH15"/>
      <c r="AI15"/>
      <c r="AJ15"/>
      <c r="AK15"/>
      <c r="AL15"/>
      <c r="AM15"/>
      <c r="AN15"/>
      <c r="AO15"/>
    </row>
    <row r="16" spans="4:42" x14ac:dyDescent="0.3"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154"/>
    </row>
    <row r="17" s="154" customFormat="1" x14ac:dyDescent="0.3"/>
    <row r="18" s="154" customFormat="1" x14ac:dyDescent="0.3"/>
    <row r="19" s="154" customFormat="1" x14ac:dyDescent="0.3"/>
    <row r="20" s="154" customFormat="1" x14ac:dyDescent="0.3"/>
    <row r="21" s="154" customFormat="1" x14ac:dyDescent="0.3"/>
    <row r="22" s="154" customFormat="1" x14ac:dyDescent="0.3"/>
    <row r="23" s="154" customFormat="1" x14ac:dyDescent="0.3"/>
    <row r="24" s="154" customFormat="1" x14ac:dyDescent="0.3"/>
    <row r="25" s="154" customFormat="1" x14ac:dyDescent="0.3"/>
    <row r="26" s="154" customFormat="1" x14ac:dyDescent="0.3"/>
    <row r="27" s="154" customFormat="1" x14ac:dyDescent="0.3"/>
    <row r="28" s="154" customFormat="1" x14ac:dyDescent="0.3"/>
    <row r="29" s="154" customFormat="1" x14ac:dyDescent="0.3"/>
    <row r="30" s="154" customFormat="1" x14ac:dyDescent="0.3"/>
    <row r="31" s="154" customFormat="1" x14ac:dyDescent="0.3"/>
    <row r="32" s="154" customFormat="1" x14ac:dyDescent="0.3"/>
    <row r="33" spans="27:42" x14ac:dyDescent="0.3">
      <c r="AA33" s="154"/>
      <c r="AB33" s="154"/>
      <c r="AC33" s="154"/>
      <c r="AD33" s="154"/>
      <c r="AE33" s="154"/>
      <c r="AF33" s="154"/>
      <c r="AG33" s="154"/>
      <c r="AH33" s="154"/>
      <c r="AI33" s="154"/>
      <c r="AJ33" s="154"/>
      <c r="AK33" s="154"/>
      <c r="AL33" s="154"/>
      <c r="AM33" s="154"/>
      <c r="AN33" s="154"/>
      <c r="AO33" s="154"/>
      <c r="AP33" s="154"/>
    </row>
    <row r="34" spans="27:42" x14ac:dyDescent="0.3"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</row>
    <row r="35" spans="27:42" x14ac:dyDescent="0.3">
      <c r="AA35" s="154"/>
      <c r="AB35" s="154"/>
      <c r="AC35" s="154"/>
      <c r="AD35" s="154"/>
      <c r="AE35" s="154"/>
      <c r="AF35" s="154"/>
      <c r="AG35" s="154"/>
      <c r="AH35" s="154"/>
      <c r="AI35" s="154"/>
      <c r="AJ35" s="154"/>
      <c r="AK35" s="154"/>
      <c r="AL35" s="154"/>
      <c r="AM35" s="154"/>
      <c r="AN35" s="154"/>
      <c r="AO35" s="154"/>
      <c r="AP35" s="154"/>
    </row>
    <row r="36" spans="27:42" hidden="1" x14ac:dyDescent="0.3"/>
    <row r="37" spans="27:42" hidden="1" x14ac:dyDescent="0.3"/>
    <row r="38" spans="27:42" hidden="1" x14ac:dyDescent="0.3"/>
    <row r="39" spans="27:42" hidden="1" x14ac:dyDescent="0.3"/>
    <row r="40" spans="27:42" hidden="1" x14ac:dyDescent="0.3"/>
    <row r="41" spans="27:42" hidden="1" x14ac:dyDescent="0.3"/>
    <row r="42" spans="27:42" hidden="1" x14ac:dyDescent="0.3"/>
    <row r="43" spans="27:42" hidden="1" x14ac:dyDescent="0.3"/>
    <row r="44" spans="27:42" hidden="1" x14ac:dyDescent="0.3"/>
  </sheetData>
  <sheetProtection sheet="1" objects="1" scenarios="1"/>
  <mergeCells count="5">
    <mergeCell ref="F14:Q15"/>
    <mergeCell ref="J8:M8"/>
    <mergeCell ref="J10:M10"/>
    <mergeCell ref="J12:M12"/>
    <mergeCell ref="F3:Q4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64DD3-898F-46D5-99C6-E581F8AF2952}">
  <sheetPr codeName="Planilha10"/>
  <dimension ref="B1:L18"/>
  <sheetViews>
    <sheetView workbookViewId="0">
      <selection activeCell="F4" sqref="F4"/>
    </sheetView>
  </sheetViews>
  <sheetFormatPr defaultRowHeight="14.4" x14ac:dyDescent="0.3"/>
  <cols>
    <col min="2" max="2" width="17.88671875" customWidth="1"/>
    <col min="3" max="3" width="18.88671875" bestFit="1" customWidth="1"/>
    <col min="4" max="4" width="12" customWidth="1"/>
    <col min="5" max="5" width="12.109375" bestFit="1" customWidth="1"/>
    <col min="6" max="6" width="10.5546875" bestFit="1" customWidth="1"/>
    <col min="7" max="8" width="10.44140625" bestFit="1" customWidth="1"/>
    <col min="9" max="10" width="11.5546875" bestFit="1" customWidth="1"/>
    <col min="11" max="11" width="10.6640625" bestFit="1" customWidth="1"/>
  </cols>
  <sheetData>
    <row r="1" spans="2:12" ht="6" customHeight="1" thickBot="1" x14ac:dyDescent="0.35">
      <c r="L1" s="1"/>
    </row>
    <row r="2" spans="2:12" ht="15.75" customHeight="1" thickBot="1" x14ac:dyDescent="0.35">
      <c r="B2" s="328" t="s">
        <v>50</v>
      </c>
      <c r="C2" s="329"/>
      <c r="D2" s="329"/>
      <c r="E2" s="329"/>
      <c r="F2" s="329"/>
      <c r="G2" s="329"/>
      <c r="H2" s="329"/>
      <c r="I2" s="329"/>
      <c r="J2" s="330"/>
      <c r="K2" s="1"/>
    </row>
    <row r="3" spans="2:12" ht="19.5" customHeight="1" thickBot="1" x14ac:dyDescent="0.35">
      <c r="B3" s="334" t="s">
        <v>44</v>
      </c>
      <c r="C3" s="335"/>
      <c r="D3" s="41" t="s">
        <v>0</v>
      </c>
      <c r="E3" s="36" t="s">
        <v>1</v>
      </c>
      <c r="F3" s="13" t="s">
        <v>2</v>
      </c>
      <c r="G3" s="12" t="s">
        <v>3</v>
      </c>
      <c r="H3" s="12" t="s">
        <v>4</v>
      </c>
      <c r="I3" s="12" t="s">
        <v>5</v>
      </c>
      <c r="J3" s="36" t="s">
        <v>6</v>
      </c>
      <c r="K3" s="1"/>
    </row>
    <row r="4" spans="2:12" ht="19.5" customHeight="1" thickBot="1" x14ac:dyDescent="0.35">
      <c r="B4" s="340" t="s">
        <v>41</v>
      </c>
      <c r="C4" s="53" t="s">
        <v>14</v>
      </c>
      <c r="D4" s="22">
        <v>74.06</v>
      </c>
      <c r="E4" s="19" t="e">
        <f>D4+#REF!</f>
        <v>#REF!</v>
      </c>
      <c r="F4" s="19">
        <v>565.45000000000005</v>
      </c>
      <c r="G4" s="19"/>
      <c r="H4" s="22"/>
      <c r="I4" s="19"/>
      <c r="J4" s="51"/>
      <c r="K4" s="1"/>
    </row>
    <row r="5" spans="2:12" ht="19.5" customHeight="1" thickBot="1" x14ac:dyDescent="0.35">
      <c r="B5" s="341"/>
      <c r="C5" s="54" t="s">
        <v>15</v>
      </c>
      <c r="D5" s="23">
        <v>0</v>
      </c>
      <c r="E5" s="20">
        <v>0</v>
      </c>
      <c r="F5" s="23">
        <v>0</v>
      </c>
      <c r="G5" s="20"/>
      <c r="H5" s="23"/>
      <c r="I5" s="20"/>
      <c r="J5" s="52"/>
      <c r="K5" s="1"/>
    </row>
    <row r="6" spans="2:12" ht="18.600000000000001" thickBot="1" x14ac:dyDescent="0.35">
      <c r="B6" s="341"/>
      <c r="C6" s="55" t="s">
        <v>16</v>
      </c>
      <c r="D6" s="24">
        <v>0</v>
      </c>
      <c r="E6" s="21">
        <v>0</v>
      </c>
      <c r="F6" s="24">
        <v>0</v>
      </c>
      <c r="G6" s="21"/>
      <c r="H6" s="24"/>
      <c r="I6" s="21"/>
      <c r="J6" s="47"/>
      <c r="K6" s="1"/>
    </row>
    <row r="7" spans="2:12" ht="18" x14ac:dyDescent="0.3">
      <c r="B7" s="340" t="s">
        <v>42</v>
      </c>
      <c r="C7" s="56" t="s">
        <v>18</v>
      </c>
      <c r="D7" s="32">
        <v>629.13</v>
      </c>
      <c r="E7" s="31">
        <v>649.33000000000004</v>
      </c>
      <c r="F7" s="32">
        <v>642.69000000000005</v>
      </c>
      <c r="G7" s="31"/>
      <c r="H7" s="32"/>
      <c r="I7" s="31"/>
      <c r="J7" s="33"/>
      <c r="K7" s="1"/>
    </row>
    <row r="8" spans="2:12" ht="18" x14ac:dyDescent="0.3">
      <c r="B8" s="341"/>
      <c r="C8" s="57" t="s">
        <v>17</v>
      </c>
      <c r="D8" s="26" t="s">
        <v>38</v>
      </c>
      <c r="E8" s="25" t="s">
        <v>38</v>
      </c>
      <c r="F8" s="26" t="s">
        <v>38</v>
      </c>
      <c r="G8" s="25"/>
      <c r="H8" s="26"/>
      <c r="I8" s="25"/>
      <c r="J8" s="27"/>
      <c r="K8" s="1"/>
    </row>
    <row r="9" spans="2:12" ht="18" x14ac:dyDescent="0.3">
      <c r="B9" s="341"/>
      <c r="C9" s="58" t="s">
        <v>43</v>
      </c>
      <c r="D9" s="29" t="s">
        <v>38</v>
      </c>
      <c r="E9" s="28" t="s">
        <v>38</v>
      </c>
      <c r="F9" s="29" t="s">
        <v>38</v>
      </c>
      <c r="G9" s="28"/>
      <c r="H9" s="29"/>
      <c r="I9" s="28"/>
      <c r="J9" s="30"/>
      <c r="K9" s="1"/>
    </row>
    <row r="10" spans="2:12" ht="18.600000000000001" thickBot="1" x14ac:dyDescent="0.35">
      <c r="B10" s="342"/>
      <c r="C10" s="59" t="s">
        <v>45</v>
      </c>
      <c r="D10" s="16" t="s">
        <v>38</v>
      </c>
      <c r="E10" s="15" t="s">
        <v>38</v>
      </c>
      <c r="F10" s="16">
        <v>6.21</v>
      </c>
      <c r="G10" s="15"/>
      <c r="H10" s="16"/>
      <c r="I10" s="15"/>
      <c r="J10" s="17"/>
      <c r="K10" s="1"/>
    </row>
    <row r="11" spans="2:12" ht="26.4" thickBot="1" x14ac:dyDescent="0.35">
      <c r="B11" s="326" t="s">
        <v>13</v>
      </c>
      <c r="C11" s="327"/>
      <c r="D11" s="34">
        <f t="shared" ref="D11:J11" si="0">SUM(D4:D10)</f>
        <v>703.19</v>
      </c>
      <c r="E11" s="34" t="e">
        <f t="shared" si="0"/>
        <v>#REF!</v>
      </c>
      <c r="F11" s="34">
        <f t="shared" si="0"/>
        <v>1214.3500000000001</v>
      </c>
      <c r="G11" s="34">
        <f t="shared" si="0"/>
        <v>0</v>
      </c>
      <c r="H11" s="34">
        <f t="shared" si="0"/>
        <v>0</v>
      </c>
      <c r="I11" s="34">
        <f t="shared" si="0"/>
        <v>0</v>
      </c>
      <c r="J11" s="35">
        <f t="shared" si="0"/>
        <v>0</v>
      </c>
      <c r="K11" s="1"/>
    </row>
    <row r="12" spans="2:12" ht="15" thickBot="1" x14ac:dyDescent="0.35">
      <c r="L12" s="1"/>
    </row>
    <row r="13" spans="2:12" ht="18.600000000000001" thickBot="1" x14ac:dyDescent="0.35">
      <c r="B13" s="331" t="s">
        <v>51</v>
      </c>
      <c r="C13" s="332"/>
      <c r="D13" s="332"/>
      <c r="E13" s="332"/>
      <c r="F13" s="332"/>
      <c r="G13" s="332"/>
      <c r="H13" s="332"/>
      <c r="I13" s="332"/>
      <c r="J13" s="333"/>
      <c r="K13" s="1"/>
      <c r="L13" s="1"/>
    </row>
    <row r="14" spans="2:12" ht="15" thickBot="1" x14ac:dyDescent="0.35">
      <c r="B14" s="334" t="s">
        <v>44</v>
      </c>
      <c r="C14" s="335"/>
      <c r="D14" s="12" t="s">
        <v>0</v>
      </c>
      <c r="E14" s="36" t="s">
        <v>1</v>
      </c>
      <c r="F14" s="13" t="s">
        <v>2</v>
      </c>
      <c r="G14" s="12" t="s">
        <v>3</v>
      </c>
      <c r="H14" s="12" t="s">
        <v>4</v>
      </c>
      <c r="I14" s="12" t="s">
        <v>5</v>
      </c>
      <c r="J14" s="36" t="s">
        <v>6</v>
      </c>
    </row>
    <row r="15" spans="2:12" ht="18.600000000000001" thickBot="1" x14ac:dyDescent="0.35">
      <c r="B15" s="336" t="s">
        <v>41</v>
      </c>
      <c r="C15" s="14" t="s">
        <v>15</v>
      </c>
      <c r="D15" s="44" t="s">
        <v>38</v>
      </c>
      <c r="E15" s="44">
        <v>4.1399999999999997</v>
      </c>
      <c r="F15" s="45">
        <v>600.17999999999995</v>
      </c>
      <c r="G15" s="44"/>
      <c r="H15" s="45"/>
      <c r="I15" s="44"/>
      <c r="J15" s="46"/>
    </row>
    <row r="16" spans="2:12" ht="18.600000000000001" thickBot="1" x14ac:dyDescent="0.35">
      <c r="B16" s="337"/>
      <c r="C16" s="18" t="s">
        <v>16</v>
      </c>
      <c r="D16" s="21" t="s">
        <v>38</v>
      </c>
      <c r="E16" s="21">
        <v>-298.08</v>
      </c>
      <c r="F16" s="24">
        <v>-298.93</v>
      </c>
      <c r="G16" s="21"/>
      <c r="H16" s="24"/>
      <c r="I16" s="21"/>
      <c r="J16" s="47"/>
    </row>
    <row r="17" spans="2:10" ht="15" customHeight="1" thickBot="1" x14ac:dyDescent="0.35">
      <c r="B17" s="338" t="s">
        <v>52</v>
      </c>
      <c r="C17" s="339"/>
      <c r="D17" s="48" t="s">
        <v>38</v>
      </c>
      <c r="E17" s="48">
        <v>50</v>
      </c>
      <c r="F17" s="49">
        <v>50</v>
      </c>
      <c r="G17" s="48"/>
      <c r="H17" s="49"/>
      <c r="I17" s="48"/>
      <c r="J17" s="50"/>
    </row>
    <row r="18" spans="2:10" ht="26.4" thickBot="1" x14ac:dyDescent="0.35">
      <c r="B18" s="326" t="s">
        <v>13</v>
      </c>
      <c r="C18" s="327"/>
      <c r="D18" s="34">
        <f t="shared" ref="D18:J18" si="1">SUM(D15:D17)</f>
        <v>0</v>
      </c>
      <c r="E18" s="34">
        <f t="shared" si="1"/>
        <v>-243.94</v>
      </c>
      <c r="F18" s="34">
        <f t="shared" si="1"/>
        <v>351.24999999999994</v>
      </c>
      <c r="G18" s="34">
        <f t="shared" si="1"/>
        <v>0</v>
      </c>
      <c r="H18" s="34">
        <f t="shared" si="1"/>
        <v>0</v>
      </c>
      <c r="I18" s="34">
        <f t="shared" si="1"/>
        <v>0</v>
      </c>
      <c r="J18" s="35">
        <f t="shared" si="1"/>
        <v>0</v>
      </c>
    </row>
  </sheetData>
  <mergeCells count="10">
    <mergeCell ref="B18:C18"/>
    <mergeCell ref="B2:J2"/>
    <mergeCell ref="B13:J13"/>
    <mergeCell ref="B14:C14"/>
    <mergeCell ref="B15:B16"/>
    <mergeCell ref="B17:C17"/>
    <mergeCell ref="B4:B6"/>
    <mergeCell ref="B3:C3"/>
    <mergeCell ref="B11:C11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5E367-B68D-453E-A0A2-4F3D7DBF247A}">
  <sheetPr codeName="Planilha2"/>
  <dimension ref="A1:N49"/>
  <sheetViews>
    <sheetView zoomScale="85" zoomScaleNormal="85" workbookViewId="0">
      <pane xSplit="12" ySplit="32" topLeftCell="M33" activePane="bottomRight" state="frozen"/>
      <selection pane="topRight" activeCell="M1" sqref="M1"/>
      <selection pane="bottomLeft" activeCell="A33" sqref="A33"/>
      <selection pane="bottomRight"/>
    </sheetView>
  </sheetViews>
  <sheetFormatPr defaultRowHeight="14.4" x14ac:dyDescent="0.3"/>
  <cols>
    <col min="1" max="1" width="20.6640625" style="87" customWidth="1"/>
    <col min="2" max="2" width="22.109375" bestFit="1" customWidth="1"/>
    <col min="3" max="3" width="29.6640625" customWidth="1"/>
    <col min="4" max="4" width="24.109375" customWidth="1"/>
    <col min="5" max="5" width="20.5546875" customWidth="1"/>
    <col min="6" max="6" width="22.6640625" customWidth="1"/>
    <col min="7" max="7" width="18.5546875" customWidth="1"/>
    <col min="8" max="8" width="44" customWidth="1"/>
    <col min="9" max="9" width="11.5546875" style="87" bestFit="1" customWidth="1"/>
    <col min="10" max="10" width="8.33203125" style="87" customWidth="1"/>
    <col min="11" max="11" width="7.6640625" style="87" customWidth="1"/>
    <col min="12" max="12" width="10.5546875" style="87" bestFit="1" customWidth="1"/>
    <col min="13" max="14" width="9.109375" style="87"/>
  </cols>
  <sheetData>
    <row r="1" spans="2:9" ht="15" thickBot="1" x14ac:dyDescent="0.35"/>
    <row r="2" spans="2:9" ht="14.4" customHeight="1" x14ac:dyDescent="0.3">
      <c r="B2" s="239" t="s">
        <v>92</v>
      </c>
      <c r="C2" s="240"/>
      <c r="D2" s="240"/>
      <c r="E2" s="240"/>
      <c r="F2" s="240"/>
      <c r="G2" s="240"/>
      <c r="H2" s="241"/>
    </row>
    <row r="3" spans="2:9" ht="15" customHeight="1" thickBot="1" x14ac:dyDescent="0.35">
      <c r="B3" s="242"/>
      <c r="C3" s="243"/>
      <c r="D3" s="243"/>
      <c r="E3" s="243"/>
      <c r="F3" s="243"/>
      <c r="G3" s="243"/>
      <c r="H3" s="244"/>
    </row>
    <row r="4" spans="2:9" ht="18.600000000000001" thickBot="1" x14ac:dyDescent="0.4">
      <c r="B4" s="237" t="s">
        <v>95</v>
      </c>
      <c r="C4" s="238"/>
      <c r="D4" s="238"/>
      <c r="E4" s="238"/>
      <c r="F4" s="238"/>
      <c r="G4" s="238"/>
      <c r="H4" s="238"/>
    </row>
    <row r="5" spans="2:9" s="87" customFormat="1" x14ac:dyDescent="0.3"/>
    <row r="6" spans="2:9" ht="15" thickBot="1" x14ac:dyDescent="0.35">
      <c r="B6" s="6" t="s">
        <v>23</v>
      </c>
      <c r="C6" s="2" t="s">
        <v>25</v>
      </c>
      <c r="D6" s="6" t="s">
        <v>88</v>
      </c>
      <c r="E6" s="7" t="s">
        <v>26</v>
      </c>
      <c r="F6" s="3" t="s">
        <v>27</v>
      </c>
      <c r="G6" s="3" t="s">
        <v>28</v>
      </c>
      <c r="H6" s="3" t="s">
        <v>29</v>
      </c>
      <c r="I6" s="145"/>
    </row>
    <row r="7" spans="2:9" x14ac:dyDescent="0.3">
      <c r="B7" s="4">
        <v>45309</v>
      </c>
      <c r="C7" s="9" t="s">
        <v>97</v>
      </c>
      <c r="D7" s="152" t="s">
        <v>100</v>
      </c>
      <c r="E7" s="8">
        <v>19.989999999999998</v>
      </c>
      <c r="F7" s="9" t="s">
        <v>133</v>
      </c>
      <c r="G7" s="40" t="s">
        <v>101</v>
      </c>
      <c r="H7" s="9" t="s">
        <v>96</v>
      </c>
    </row>
    <row r="8" spans="2:9" x14ac:dyDescent="0.3">
      <c r="B8" s="4">
        <v>45309</v>
      </c>
      <c r="C8" s="11"/>
      <c r="D8" s="11" t="s">
        <v>53</v>
      </c>
      <c r="E8" s="39"/>
      <c r="F8" s="11" t="s">
        <v>104</v>
      </c>
      <c r="G8" s="43"/>
      <c r="H8" s="11" t="s">
        <v>138</v>
      </c>
    </row>
    <row r="9" spans="2:9" x14ac:dyDescent="0.3">
      <c r="B9" s="4">
        <v>45323</v>
      </c>
      <c r="C9" s="9" t="s">
        <v>98</v>
      </c>
      <c r="D9" s="9" t="s">
        <v>89</v>
      </c>
      <c r="E9" s="8"/>
      <c r="F9" s="9" t="s">
        <v>35</v>
      </c>
      <c r="G9" s="40" t="s">
        <v>15</v>
      </c>
      <c r="H9" s="9"/>
    </row>
    <row r="10" spans="2:9" x14ac:dyDescent="0.3">
      <c r="B10" s="4">
        <v>45342</v>
      </c>
      <c r="C10" s="9" t="s">
        <v>99</v>
      </c>
      <c r="D10" s="9" t="s">
        <v>90</v>
      </c>
      <c r="E10" s="8">
        <v>20</v>
      </c>
      <c r="F10" s="42"/>
      <c r="G10" s="8" t="s">
        <v>16</v>
      </c>
      <c r="H10" s="9"/>
    </row>
    <row r="11" spans="2:9" x14ac:dyDescent="0.3">
      <c r="B11" s="4">
        <v>45354</v>
      </c>
      <c r="C11" s="9"/>
      <c r="D11" s="9" t="s">
        <v>79</v>
      </c>
      <c r="E11" s="8">
        <v>40</v>
      </c>
      <c r="F11" s="9"/>
      <c r="G11" s="8" t="s">
        <v>136</v>
      </c>
      <c r="H11" s="9" t="s">
        <v>139</v>
      </c>
    </row>
    <row r="12" spans="2:9" x14ac:dyDescent="0.3">
      <c r="B12" s="4">
        <v>45505</v>
      </c>
      <c r="C12" s="9" t="s">
        <v>99</v>
      </c>
      <c r="D12" s="42" t="s">
        <v>80</v>
      </c>
      <c r="E12" s="39">
        <v>15</v>
      </c>
      <c r="F12" s="9" t="s">
        <v>134</v>
      </c>
      <c r="G12" s="40" t="s">
        <v>137</v>
      </c>
      <c r="H12" s="42" t="s">
        <v>142</v>
      </c>
    </row>
    <row r="13" spans="2:9" x14ac:dyDescent="0.3">
      <c r="B13" s="4"/>
      <c r="C13" s="9"/>
      <c r="D13" s="9" t="s">
        <v>81</v>
      </c>
      <c r="E13" s="8">
        <v>25</v>
      </c>
      <c r="F13" s="9" t="s">
        <v>135</v>
      </c>
      <c r="G13" s="8"/>
      <c r="H13" s="9" t="s">
        <v>140</v>
      </c>
      <c r="I13" s="146"/>
    </row>
    <row r="14" spans="2:9" x14ac:dyDescent="0.3">
      <c r="B14" s="4"/>
      <c r="C14" s="9" t="s">
        <v>132</v>
      </c>
      <c r="D14" s="9" t="s">
        <v>105</v>
      </c>
      <c r="E14" s="8"/>
      <c r="F14" s="9"/>
      <c r="G14" s="8"/>
      <c r="H14" s="9"/>
      <c r="I14" s="146"/>
    </row>
    <row r="15" spans="2:9" x14ac:dyDescent="0.3">
      <c r="B15" s="4"/>
      <c r="C15" s="11" t="s">
        <v>131</v>
      </c>
      <c r="D15" s="11" t="s">
        <v>129</v>
      </c>
      <c r="E15" s="39">
        <v>150</v>
      </c>
      <c r="F15" s="9"/>
      <c r="G15" s="40"/>
      <c r="H15" s="9" t="s">
        <v>141</v>
      </c>
      <c r="I15" s="146"/>
    </row>
    <row r="16" spans="2:9" x14ac:dyDescent="0.3">
      <c r="B16" s="4"/>
      <c r="C16" s="224" t="s">
        <v>78</v>
      </c>
      <c r="D16" s="9" t="s">
        <v>130</v>
      </c>
      <c r="E16" s="8"/>
      <c r="F16" s="9"/>
      <c r="G16" s="8"/>
      <c r="H16" s="9"/>
      <c r="I16" s="146"/>
    </row>
    <row r="17" spans="2:8" x14ac:dyDescent="0.3">
      <c r="B17" s="4"/>
      <c r="C17" s="223"/>
      <c r="D17" s="9"/>
      <c r="E17" s="8"/>
      <c r="F17" s="9"/>
      <c r="G17" s="8"/>
      <c r="H17" s="9"/>
    </row>
    <row r="18" spans="2:8" x14ac:dyDescent="0.3">
      <c r="B18" s="4"/>
      <c r="C18" s="9"/>
      <c r="D18" s="9"/>
      <c r="E18" s="8"/>
      <c r="F18" s="9"/>
      <c r="G18" s="8"/>
      <c r="H18" s="9"/>
    </row>
    <row r="19" spans="2:8" x14ac:dyDescent="0.3">
      <c r="B19" s="4"/>
      <c r="C19" s="9"/>
      <c r="D19" s="9"/>
      <c r="E19" s="8"/>
      <c r="F19" s="9"/>
      <c r="G19" s="8"/>
      <c r="H19" s="9"/>
    </row>
    <row r="20" spans="2:8" s="87" customFormat="1" x14ac:dyDescent="0.3"/>
    <row r="21" spans="2:8" s="87" customFormat="1" x14ac:dyDescent="0.3"/>
    <row r="22" spans="2:8" s="87" customFormat="1" x14ac:dyDescent="0.3"/>
    <row r="23" spans="2:8" s="87" customFormat="1" x14ac:dyDescent="0.3"/>
    <row r="24" spans="2:8" s="87" customFormat="1" x14ac:dyDescent="0.3"/>
    <row r="25" spans="2:8" s="87" customFormat="1" x14ac:dyDescent="0.3"/>
    <row r="26" spans="2:8" s="87" customFormat="1" x14ac:dyDescent="0.3"/>
    <row r="27" spans="2:8" s="87" customFormat="1" x14ac:dyDescent="0.3"/>
    <row r="28" spans="2:8" s="87" customFormat="1" x14ac:dyDescent="0.3"/>
    <row r="29" spans="2:8" s="87" customFormat="1" x14ac:dyDescent="0.3"/>
    <row r="30" spans="2:8" s="87" customFormat="1" x14ac:dyDescent="0.3"/>
    <row r="31" spans="2:8" s="87" customFormat="1" x14ac:dyDescent="0.3"/>
    <row r="32" spans="2:8" s="87" customFormat="1" x14ac:dyDescent="0.3"/>
    <row r="33" s="87" customFormat="1" x14ac:dyDescent="0.3"/>
    <row r="34" s="87" customFormat="1" x14ac:dyDescent="0.3"/>
    <row r="35" s="87" customFormat="1" x14ac:dyDescent="0.3"/>
    <row r="36" s="87" customFormat="1" x14ac:dyDescent="0.3"/>
    <row r="37" s="87" customFormat="1" x14ac:dyDescent="0.3"/>
    <row r="38" s="87" customFormat="1" x14ac:dyDescent="0.3"/>
    <row r="39" s="87" customFormat="1" x14ac:dyDescent="0.3"/>
    <row r="40" s="87" customFormat="1" x14ac:dyDescent="0.3"/>
    <row r="41" s="87" customFormat="1" x14ac:dyDescent="0.3"/>
    <row r="42" s="87" customFormat="1" x14ac:dyDescent="0.3"/>
    <row r="43" s="87" customFormat="1" x14ac:dyDescent="0.3"/>
    <row r="44" s="87" customFormat="1" x14ac:dyDescent="0.3"/>
    <row r="45" s="87" customFormat="1" x14ac:dyDescent="0.3"/>
    <row r="46" s="87" customFormat="1" x14ac:dyDescent="0.3"/>
    <row r="47" s="87" customFormat="1" x14ac:dyDescent="0.3"/>
    <row r="48" s="87" customFormat="1" x14ac:dyDescent="0.3"/>
    <row r="49" s="87" customFormat="1" x14ac:dyDescent="0.3"/>
  </sheetData>
  <sheetProtection sheet="1" objects="1" scenarios="1"/>
  <mergeCells count="2">
    <mergeCell ref="B4:H4"/>
    <mergeCell ref="B2:H3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0076-4812-40AB-968C-991DB6035DA4}">
  <sheetPr codeName="Planilha5"/>
  <dimension ref="B1:N25"/>
  <sheetViews>
    <sheetView zoomScale="80" zoomScaleNormal="80" workbookViewId="0">
      <pane xSplit="17" ySplit="30" topLeftCell="R1048549" activePane="bottomRight" state="frozen"/>
      <selection pane="topRight" activeCell="R1" sqref="R1"/>
      <selection pane="bottomLeft" activeCell="A31" sqref="A31"/>
      <selection pane="bottomRight" activeCell="F8" sqref="F8"/>
    </sheetView>
  </sheetViews>
  <sheetFormatPr defaultRowHeight="14.4" x14ac:dyDescent="0.3"/>
  <cols>
    <col min="1" max="1" width="24.6640625" style="87" customWidth="1"/>
    <col min="2" max="2" width="30" style="87" bestFit="1" customWidth="1"/>
    <col min="3" max="3" width="13.109375" style="87" customWidth="1"/>
    <col min="4" max="4" width="13" style="87" bestFit="1" customWidth="1"/>
    <col min="5" max="5" width="11.5546875" style="87" bestFit="1" customWidth="1"/>
    <col min="6" max="6" width="14.5546875" style="87" bestFit="1" customWidth="1"/>
    <col min="7" max="9" width="13" style="87" bestFit="1" customWidth="1"/>
    <col min="10" max="10" width="11.5546875" style="87" bestFit="1" customWidth="1"/>
    <col min="11" max="11" width="13" style="87" bestFit="1" customWidth="1"/>
    <col min="12" max="14" width="11.5546875" style="87" bestFit="1" customWidth="1"/>
    <col min="15" max="15" width="17.44140625" style="87" customWidth="1"/>
    <col min="16" max="19" width="9.109375" style="87"/>
    <col min="20" max="16384" width="8.88671875" style="87"/>
  </cols>
  <sheetData>
    <row r="1" spans="2:14" ht="9" customHeight="1" thickBot="1" x14ac:dyDescent="0.35"/>
    <row r="2" spans="2:14" ht="27" customHeight="1" thickBot="1" x14ac:dyDescent="0.35">
      <c r="C2" s="249" t="s">
        <v>108</v>
      </c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</row>
    <row r="3" spans="2:14" ht="21" customHeight="1" thickBot="1" x14ac:dyDescent="0.35">
      <c r="C3" s="247" t="s">
        <v>82</v>
      </c>
      <c r="D3" s="248"/>
      <c r="E3" s="251" t="s">
        <v>83</v>
      </c>
      <c r="F3" s="251"/>
      <c r="G3" s="247" t="s">
        <v>84</v>
      </c>
      <c r="H3" s="248"/>
      <c r="I3" s="251" t="s">
        <v>85</v>
      </c>
      <c r="J3" s="251"/>
      <c r="K3" s="247" t="s">
        <v>86</v>
      </c>
      <c r="L3" s="248"/>
      <c r="M3" s="251" t="s">
        <v>0</v>
      </c>
      <c r="N3" s="248"/>
    </row>
    <row r="4" spans="2:14" ht="16.2" thickBot="1" x14ac:dyDescent="0.35">
      <c r="C4" s="213" t="s">
        <v>26</v>
      </c>
      <c r="D4" s="214" t="s">
        <v>37</v>
      </c>
      <c r="E4" s="215" t="s">
        <v>26</v>
      </c>
      <c r="F4" s="216" t="s">
        <v>37</v>
      </c>
      <c r="G4" s="213" t="s">
        <v>26</v>
      </c>
      <c r="H4" s="217" t="s">
        <v>37</v>
      </c>
      <c r="I4" s="215" t="s">
        <v>26</v>
      </c>
      <c r="J4" s="218" t="s">
        <v>37</v>
      </c>
      <c r="K4" s="219" t="s">
        <v>26</v>
      </c>
      <c r="L4" s="214" t="s">
        <v>37</v>
      </c>
      <c r="M4" s="215" t="s">
        <v>26</v>
      </c>
      <c r="N4" s="214" t="s">
        <v>37</v>
      </c>
    </row>
    <row r="5" spans="2:14" ht="16.5" customHeight="1" x14ac:dyDescent="0.3">
      <c r="B5" s="184" t="s">
        <v>109</v>
      </c>
      <c r="C5" s="185"/>
      <c r="D5" s="187"/>
      <c r="E5" s="198"/>
      <c r="F5" s="186"/>
      <c r="G5" s="185"/>
      <c r="H5" s="187"/>
      <c r="I5" s="188"/>
      <c r="J5" s="186"/>
      <c r="K5" s="208"/>
      <c r="L5" s="187"/>
      <c r="M5" s="188"/>
      <c r="N5" s="187"/>
    </row>
    <row r="6" spans="2:14" ht="15.75" customHeight="1" x14ac:dyDescent="0.3">
      <c r="B6" s="189" t="s">
        <v>110</v>
      </c>
      <c r="C6" s="190"/>
      <c r="D6" s="191"/>
      <c r="E6" s="192"/>
      <c r="F6" s="196"/>
      <c r="G6" s="190"/>
      <c r="H6" s="191"/>
      <c r="I6" s="192"/>
      <c r="J6" s="196"/>
      <c r="K6" s="209"/>
      <c r="L6" s="191"/>
      <c r="M6" s="197"/>
      <c r="N6" s="191"/>
    </row>
    <row r="7" spans="2:14" ht="15.75" customHeight="1" x14ac:dyDescent="0.3">
      <c r="B7" s="199" t="s">
        <v>111</v>
      </c>
      <c r="C7" s="206"/>
      <c r="D7" s="200"/>
      <c r="E7" s="193"/>
      <c r="F7" s="194"/>
      <c r="G7" s="206"/>
      <c r="H7" s="200"/>
      <c r="I7" s="195"/>
      <c r="J7" s="194"/>
      <c r="K7" s="210"/>
      <c r="L7" s="200"/>
      <c r="M7" s="195"/>
      <c r="N7" s="200"/>
    </row>
    <row r="8" spans="2:14" ht="18.75" customHeight="1" x14ac:dyDescent="0.3">
      <c r="B8" s="189" t="s">
        <v>52</v>
      </c>
      <c r="C8" s="190"/>
      <c r="D8" s="191"/>
      <c r="E8" s="192"/>
      <c r="F8" s="196"/>
      <c r="G8" s="190"/>
      <c r="H8" s="191"/>
      <c r="I8" s="192"/>
      <c r="J8" s="196"/>
      <c r="K8" s="209"/>
      <c r="L8" s="191"/>
      <c r="M8" s="197"/>
      <c r="N8" s="191"/>
    </row>
    <row r="9" spans="2:14" ht="15.6" x14ac:dyDescent="0.3">
      <c r="B9" s="199" t="s">
        <v>112</v>
      </c>
      <c r="C9" s="206"/>
      <c r="D9" s="200"/>
      <c r="E9" s="193"/>
      <c r="F9" s="194"/>
      <c r="G9" s="206"/>
      <c r="H9" s="200"/>
      <c r="I9" s="195"/>
      <c r="J9" s="194"/>
      <c r="K9" s="210"/>
      <c r="L9" s="200"/>
      <c r="M9" s="195"/>
      <c r="N9" s="200"/>
    </row>
    <row r="10" spans="2:14" ht="15.75" customHeight="1" x14ac:dyDescent="0.3">
      <c r="B10" s="189" t="s">
        <v>52</v>
      </c>
      <c r="C10" s="190"/>
      <c r="D10" s="191"/>
      <c r="E10" s="192"/>
      <c r="F10" s="196"/>
      <c r="G10" s="190"/>
      <c r="H10" s="191"/>
      <c r="I10" s="192"/>
      <c r="J10" s="196"/>
      <c r="K10" s="209"/>
      <c r="L10" s="191"/>
      <c r="M10" s="197"/>
      <c r="N10" s="191"/>
    </row>
    <row r="11" spans="2:14" ht="15.75" customHeight="1" x14ac:dyDescent="0.3">
      <c r="B11" s="199"/>
      <c r="C11" s="206"/>
      <c r="D11" s="200"/>
      <c r="E11" s="193"/>
      <c r="F11" s="194"/>
      <c r="G11" s="206"/>
      <c r="H11" s="200"/>
      <c r="I11" s="195"/>
      <c r="J11" s="194"/>
      <c r="K11" s="210"/>
      <c r="L11" s="200"/>
      <c r="M11" s="195"/>
      <c r="N11" s="200"/>
    </row>
    <row r="12" spans="2:14" ht="15" customHeight="1" thickBot="1" x14ac:dyDescent="0.35">
      <c r="B12" s="201"/>
      <c r="C12" s="207"/>
      <c r="D12" s="205"/>
      <c r="E12" s="202"/>
      <c r="F12" s="203"/>
      <c r="G12" s="207"/>
      <c r="H12" s="205"/>
      <c r="I12" s="202"/>
      <c r="J12" s="203"/>
      <c r="K12" s="211"/>
      <c r="L12" s="205"/>
      <c r="M12" s="204"/>
      <c r="N12" s="205"/>
    </row>
    <row r="13" spans="2:14" ht="17.25" customHeight="1" thickBot="1" x14ac:dyDescent="0.35">
      <c r="B13" s="212" t="s">
        <v>91</v>
      </c>
      <c r="C13" s="246">
        <f>SUM(C5:C12)</f>
        <v>0</v>
      </c>
      <c r="D13" s="246"/>
      <c r="E13" s="245">
        <f>SUM(E5:E12)</f>
        <v>0</v>
      </c>
      <c r="F13" s="250"/>
      <c r="G13" s="245">
        <f>SUM(G5:G12)</f>
        <v>0</v>
      </c>
      <c r="H13" s="246"/>
      <c r="I13" s="245">
        <f>SUM(I5:I12)</f>
        <v>0</v>
      </c>
      <c r="J13" s="250"/>
      <c r="K13" s="246">
        <f>SUM(K5:K12)</f>
        <v>0</v>
      </c>
      <c r="L13" s="246"/>
      <c r="M13" s="245">
        <f>SUM(M5:M12)</f>
        <v>0</v>
      </c>
      <c r="N13" s="250"/>
    </row>
    <row r="14" spans="2:14" ht="11.25" customHeight="1" thickBot="1" x14ac:dyDescent="0.35">
      <c r="K14" s="146"/>
      <c r="L14" s="146"/>
    </row>
    <row r="15" spans="2:14" ht="21" customHeight="1" thickBot="1" x14ac:dyDescent="0.35">
      <c r="C15" s="247" t="s">
        <v>1</v>
      </c>
      <c r="D15" s="248"/>
      <c r="E15" s="251" t="s">
        <v>2</v>
      </c>
      <c r="F15" s="251"/>
      <c r="G15" s="247" t="s">
        <v>3</v>
      </c>
      <c r="H15" s="248"/>
      <c r="I15" s="251" t="s">
        <v>4</v>
      </c>
      <c r="J15" s="251"/>
      <c r="K15" s="247" t="s">
        <v>5</v>
      </c>
      <c r="L15" s="248"/>
      <c r="M15" s="251" t="s">
        <v>6</v>
      </c>
      <c r="N15" s="248"/>
    </row>
    <row r="16" spans="2:14" ht="16.2" thickBot="1" x14ac:dyDescent="0.35">
      <c r="C16" s="213" t="s">
        <v>26</v>
      </c>
      <c r="D16" s="214" t="s">
        <v>37</v>
      </c>
      <c r="E16" s="215" t="s">
        <v>26</v>
      </c>
      <c r="F16" s="216" t="s">
        <v>37</v>
      </c>
      <c r="G16" s="213" t="s">
        <v>26</v>
      </c>
      <c r="H16" s="217" t="s">
        <v>37</v>
      </c>
      <c r="I16" s="215" t="s">
        <v>26</v>
      </c>
      <c r="J16" s="218" t="s">
        <v>37</v>
      </c>
      <c r="K16" s="219" t="s">
        <v>26</v>
      </c>
      <c r="L16" s="214" t="s">
        <v>37</v>
      </c>
      <c r="M16" s="215" t="s">
        <v>26</v>
      </c>
      <c r="N16" s="214" t="s">
        <v>37</v>
      </c>
    </row>
    <row r="17" spans="2:14" ht="15.6" x14ac:dyDescent="0.3">
      <c r="B17" s="184" t="s">
        <v>109</v>
      </c>
      <c r="C17" s="185"/>
      <c r="D17" s="187"/>
      <c r="E17" s="198"/>
      <c r="F17" s="186"/>
      <c r="G17" s="185"/>
      <c r="H17" s="187"/>
      <c r="I17" s="188"/>
      <c r="J17" s="186"/>
      <c r="K17" s="208"/>
      <c r="L17" s="187"/>
      <c r="M17" s="188"/>
      <c r="N17" s="187"/>
    </row>
    <row r="18" spans="2:14" ht="15.6" x14ac:dyDescent="0.3">
      <c r="B18" s="189" t="s">
        <v>110</v>
      </c>
      <c r="C18" s="190"/>
      <c r="D18" s="191"/>
      <c r="E18" s="192"/>
      <c r="F18" s="196"/>
      <c r="G18" s="190"/>
      <c r="H18" s="191"/>
      <c r="I18" s="192"/>
      <c r="J18" s="196"/>
      <c r="K18" s="209"/>
      <c r="L18" s="191"/>
      <c r="M18" s="197"/>
      <c r="N18" s="191"/>
    </row>
    <row r="19" spans="2:14" ht="15.6" x14ac:dyDescent="0.3">
      <c r="B19" s="199" t="s">
        <v>111</v>
      </c>
      <c r="C19" s="206"/>
      <c r="D19" s="200"/>
      <c r="E19" s="193"/>
      <c r="F19" s="194"/>
      <c r="G19" s="206"/>
      <c r="H19" s="200"/>
      <c r="I19" s="195"/>
      <c r="J19" s="194"/>
      <c r="K19" s="210"/>
      <c r="L19" s="200"/>
      <c r="M19" s="195"/>
      <c r="N19" s="200"/>
    </row>
    <row r="20" spans="2:14" ht="15.6" x14ac:dyDescent="0.3">
      <c r="B20" s="189" t="s">
        <v>52</v>
      </c>
      <c r="C20" s="190"/>
      <c r="D20" s="191"/>
      <c r="E20" s="192"/>
      <c r="F20" s="196"/>
      <c r="G20" s="190"/>
      <c r="H20" s="191"/>
      <c r="I20" s="192"/>
      <c r="J20" s="196"/>
      <c r="K20" s="209"/>
      <c r="L20" s="191"/>
      <c r="M20" s="197"/>
      <c r="N20" s="191"/>
    </row>
    <row r="21" spans="2:14" ht="15.6" x14ac:dyDescent="0.3">
      <c r="B21" s="199" t="s">
        <v>112</v>
      </c>
      <c r="C21" s="206"/>
      <c r="D21" s="200"/>
      <c r="E21" s="193"/>
      <c r="F21" s="194"/>
      <c r="G21" s="206"/>
      <c r="H21" s="200"/>
      <c r="I21" s="195"/>
      <c r="J21" s="194"/>
      <c r="K21" s="210"/>
      <c r="L21" s="200"/>
      <c r="M21" s="195"/>
      <c r="N21" s="200"/>
    </row>
    <row r="22" spans="2:14" ht="15.6" x14ac:dyDescent="0.3">
      <c r="B22" s="189" t="s">
        <v>52</v>
      </c>
      <c r="C22" s="190"/>
      <c r="D22" s="191"/>
      <c r="E22" s="192"/>
      <c r="F22" s="196"/>
      <c r="G22" s="190"/>
      <c r="H22" s="191"/>
      <c r="I22" s="192"/>
      <c r="J22" s="196"/>
      <c r="K22" s="209"/>
      <c r="L22" s="191"/>
      <c r="M22" s="197"/>
      <c r="N22" s="191"/>
    </row>
    <row r="23" spans="2:14" ht="15.6" x14ac:dyDescent="0.3">
      <c r="B23" s="199"/>
      <c r="C23" s="206"/>
      <c r="D23" s="200"/>
      <c r="E23" s="193"/>
      <c r="F23" s="194"/>
      <c r="G23" s="206"/>
      <c r="H23" s="200"/>
      <c r="I23" s="195"/>
      <c r="J23" s="194"/>
      <c r="K23" s="210"/>
      <c r="L23" s="200"/>
      <c r="M23" s="195"/>
      <c r="N23" s="200"/>
    </row>
    <row r="24" spans="2:14" ht="16.2" thickBot="1" x14ac:dyDescent="0.35">
      <c r="B24" s="201"/>
      <c r="C24" s="207"/>
      <c r="D24" s="205"/>
      <c r="E24" s="202"/>
      <c r="F24" s="203"/>
      <c r="G24" s="207"/>
      <c r="H24" s="205"/>
      <c r="I24" s="202"/>
      <c r="J24" s="203"/>
      <c r="K24" s="211"/>
      <c r="L24" s="205"/>
      <c r="M24" s="204"/>
      <c r="N24" s="205"/>
    </row>
    <row r="25" spans="2:14" ht="18" thickBot="1" x14ac:dyDescent="0.35">
      <c r="B25" s="212" t="s">
        <v>91</v>
      </c>
      <c r="C25" s="246">
        <f>SUM(C17:C24)</f>
        <v>0</v>
      </c>
      <c r="D25" s="246"/>
      <c r="E25" s="245">
        <f>SUM(E17:E24)</f>
        <v>0</v>
      </c>
      <c r="F25" s="250"/>
      <c r="G25" s="245">
        <f>SUM(G17:G24)</f>
        <v>0</v>
      </c>
      <c r="H25" s="246"/>
      <c r="I25" s="245">
        <f>SUM(I17:I24)</f>
        <v>0</v>
      </c>
      <c r="J25" s="250"/>
      <c r="K25" s="246">
        <f>SUM(K17:K24)</f>
        <v>0</v>
      </c>
      <c r="L25" s="246"/>
      <c r="M25" s="245">
        <f>SUM(M17:M24)</f>
        <v>0</v>
      </c>
      <c r="N25" s="250"/>
    </row>
  </sheetData>
  <mergeCells count="25">
    <mergeCell ref="I15:J15"/>
    <mergeCell ref="K15:L15"/>
    <mergeCell ref="C15:D15"/>
    <mergeCell ref="M25:N25"/>
    <mergeCell ref="C25:D25"/>
    <mergeCell ref="E25:F25"/>
    <mergeCell ref="G25:H25"/>
    <mergeCell ref="I25:J25"/>
    <mergeCell ref="K25:L25"/>
    <mergeCell ref="M15:N15"/>
    <mergeCell ref="E15:F15"/>
    <mergeCell ref="G15:H15"/>
    <mergeCell ref="G13:H13"/>
    <mergeCell ref="C3:D3"/>
    <mergeCell ref="C2:N2"/>
    <mergeCell ref="C13:D13"/>
    <mergeCell ref="I13:J13"/>
    <mergeCell ref="K13:L13"/>
    <mergeCell ref="E13:F13"/>
    <mergeCell ref="E3:F3"/>
    <mergeCell ref="G3:H3"/>
    <mergeCell ref="I3:J3"/>
    <mergeCell ref="K3:L3"/>
    <mergeCell ref="M3:N3"/>
    <mergeCell ref="M13:N13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FA636-71D6-4E36-AA4D-E1D99AFE1278}">
  <sheetPr codeName="Planilha3"/>
  <dimension ref="B1:K604"/>
  <sheetViews>
    <sheetView workbookViewId="0">
      <pane xSplit="9" ySplit="7" topLeftCell="J8" activePane="bottomRight" state="frozen"/>
      <selection pane="topRight" activeCell="I1" sqref="I1"/>
      <selection pane="bottomLeft" activeCell="A4" sqref="A4"/>
      <selection pane="bottomRight" activeCell="C8" sqref="C8"/>
    </sheetView>
  </sheetViews>
  <sheetFormatPr defaultRowHeight="14.4" x14ac:dyDescent="0.3"/>
  <cols>
    <col min="1" max="1" width="17.109375" style="87" customWidth="1"/>
    <col min="2" max="2" width="22.109375" bestFit="1" customWidth="1"/>
    <col min="3" max="3" width="23.33203125" bestFit="1" customWidth="1"/>
    <col min="4" max="5" width="17.33203125" customWidth="1"/>
    <col min="6" max="6" width="12.88671875" customWidth="1"/>
    <col min="7" max="7" width="23.6640625" customWidth="1"/>
    <col min="8" max="8" width="11.5546875" customWidth="1"/>
    <col min="9" max="9" width="40.5546875" customWidth="1"/>
    <col min="10" max="10" width="7.5546875" style="87" customWidth="1"/>
    <col min="11" max="11" width="10.6640625" style="87" customWidth="1"/>
    <col min="12" max="12" width="12.109375" style="87" bestFit="1" customWidth="1"/>
    <col min="13" max="13" width="10.5546875" style="87" bestFit="1" customWidth="1"/>
    <col min="14" max="16384" width="8.88671875" style="87"/>
  </cols>
  <sheetData>
    <row r="1" spans="2:11" ht="7.2" customHeight="1" x14ac:dyDescent="0.3">
      <c r="B1" s="87"/>
      <c r="C1" s="87"/>
      <c r="D1" s="87"/>
      <c r="E1" s="87"/>
      <c r="F1" s="87"/>
      <c r="G1" s="87"/>
      <c r="H1" s="87"/>
      <c r="I1" s="87"/>
    </row>
    <row r="2" spans="2:11" ht="15" thickBot="1" x14ac:dyDescent="0.35">
      <c r="B2" s="87"/>
      <c r="C2" s="87"/>
      <c r="D2" s="87"/>
      <c r="E2" s="87"/>
      <c r="F2" s="87"/>
      <c r="G2" s="87"/>
      <c r="H2" s="87"/>
      <c r="I2" s="87"/>
    </row>
    <row r="3" spans="2:11" x14ac:dyDescent="0.3">
      <c r="B3" s="239" t="s">
        <v>92</v>
      </c>
      <c r="C3" s="240"/>
      <c r="D3" s="240"/>
      <c r="E3" s="240"/>
      <c r="F3" s="240"/>
      <c r="G3" s="240"/>
      <c r="H3" s="240"/>
      <c r="I3" s="241"/>
    </row>
    <row r="4" spans="2:11" ht="15" thickBot="1" x14ac:dyDescent="0.35">
      <c r="B4" s="242"/>
      <c r="C4" s="243"/>
      <c r="D4" s="243"/>
      <c r="E4" s="243"/>
      <c r="F4" s="243"/>
      <c r="G4" s="243"/>
      <c r="H4" s="243"/>
      <c r="I4" s="244"/>
    </row>
    <row r="5" spans="2:11" ht="15" thickBot="1" x14ac:dyDescent="0.35">
      <c r="B5" s="252" t="s">
        <v>144</v>
      </c>
      <c r="C5" s="253"/>
      <c r="D5" s="253"/>
      <c r="E5" s="253"/>
      <c r="F5" s="253"/>
      <c r="G5" s="253"/>
      <c r="H5" s="253"/>
      <c r="I5" s="254"/>
    </row>
    <row r="6" spans="2:11" ht="15" thickBot="1" x14ac:dyDescent="0.35">
      <c r="B6" s="349" t="s">
        <v>145</v>
      </c>
      <c r="C6" s="350"/>
      <c r="D6" s="350"/>
      <c r="E6" s="350"/>
      <c r="F6" s="350"/>
      <c r="G6" s="350"/>
      <c r="H6" s="350"/>
      <c r="I6" s="351"/>
    </row>
    <row r="7" spans="2:11" ht="15" thickBot="1" x14ac:dyDescent="0.35">
      <c r="B7" s="6" t="s">
        <v>23</v>
      </c>
      <c r="C7" s="2" t="s">
        <v>25</v>
      </c>
      <c r="D7" s="6" t="s">
        <v>87</v>
      </c>
      <c r="E7" s="6" t="s">
        <v>88</v>
      </c>
      <c r="F7" s="7" t="s">
        <v>26</v>
      </c>
      <c r="G7" s="3" t="s">
        <v>27</v>
      </c>
      <c r="H7" s="3" t="s">
        <v>28</v>
      </c>
      <c r="I7" s="3" t="s">
        <v>29</v>
      </c>
      <c r="J7" s="145"/>
      <c r="K7" s="145"/>
    </row>
    <row r="8" spans="2:11" x14ac:dyDescent="0.3">
      <c r="B8" s="4"/>
      <c r="C8" s="9"/>
      <c r="D8" s="150"/>
      <c r="E8" s="152"/>
      <c r="F8" s="8"/>
      <c r="G8" s="9"/>
      <c r="H8" s="40"/>
      <c r="I8" s="9"/>
      <c r="J8" s="146"/>
    </row>
    <row r="9" spans="2:11" x14ac:dyDescent="0.3">
      <c r="B9" s="5"/>
      <c r="C9" s="11"/>
      <c r="D9" s="151"/>
      <c r="E9" s="11"/>
      <c r="F9" s="39"/>
      <c r="G9" s="11"/>
      <c r="H9" s="43"/>
      <c r="I9" s="11"/>
      <c r="J9" s="146"/>
    </row>
    <row r="10" spans="2:11" x14ac:dyDescent="0.3">
      <c r="B10" s="5"/>
      <c r="C10" s="9"/>
      <c r="D10" s="151"/>
      <c r="E10" s="9"/>
      <c r="F10" s="8"/>
      <c r="G10" s="9"/>
      <c r="H10" s="40"/>
      <c r="I10" s="9"/>
      <c r="J10" s="146"/>
    </row>
    <row r="11" spans="2:11" x14ac:dyDescent="0.3">
      <c r="B11" s="5"/>
      <c r="C11" s="9"/>
      <c r="D11" s="150"/>
      <c r="E11" s="9"/>
      <c r="F11" s="39"/>
      <c r="G11" s="42"/>
      <c r="H11" s="8"/>
      <c r="I11" s="9"/>
      <c r="J11" s="146"/>
    </row>
    <row r="12" spans="2:11" x14ac:dyDescent="0.3">
      <c r="B12" s="5"/>
      <c r="C12" s="9"/>
      <c r="D12" s="150"/>
      <c r="E12" s="42"/>
      <c r="F12" s="8"/>
      <c r="G12" s="9"/>
      <c r="H12" s="8"/>
      <c r="I12" s="9"/>
      <c r="J12" s="146"/>
    </row>
    <row r="13" spans="2:11" x14ac:dyDescent="0.3">
      <c r="B13" s="5"/>
      <c r="C13" s="9"/>
      <c r="D13" s="150"/>
      <c r="E13" s="42"/>
      <c r="F13" s="39"/>
      <c r="G13" s="9"/>
      <c r="H13" s="40"/>
      <c r="I13" s="42"/>
      <c r="J13" s="146"/>
    </row>
    <row r="14" spans="2:11" x14ac:dyDescent="0.3">
      <c r="B14" s="5"/>
      <c r="C14" s="9"/>
      <c r="D14" s="150"/>
      <c r="E14" s="9"/>
      <c r="F14" s="8"/>
      <c r="G14" s="9"/>
      <c r="H14" s="8"/>
      <c r="I14" s="9"/>
      <c r="J14" s="146"/>
      <c r="K14" s="146"/>
    </row>
    <row r="15" spans="2:11" x14ac:dyDescent="0.3">
      <c r="B15" s="5"/>
      <c r="C15" s="9"/>
      <c r="D15" s="150"/>
      <c r="E15" s="42"/>
      <c r="F15" s="39"/>
      <c r="G15" s="9"/>
      <c r="H15" s="8"/>
      <c r="I15" s="9"/>
      <c r="J15" s="146"/>
      <c r="K15" s="146"/>
    </row>
    <row r="16" spans="2:11" x14ac:dyDescent="0.3">
      <c r="B16" s="5"/>
      <c r="C16" s="9"/>
      <c r="D16" s="151"/>
      <c r="E16" s="11"/>
      <c r="F16" s="39"/>
      <c r="G16" s="9"/>
      <c r="H16" s="40"/>
      <c r="I16" s="9"/>
      <c r="J16" s="146"/>
      <c r="K16" s="146"/>
    </row>
    <row r="17" spans="2:11" x14ac:dyDescent="0.3">
      <c r="B17" s="5"/>
      <c r="C17" s="9"/>
      <c r="D17" s="151"/>
      <c r="E17" s="9"/>
      <c r="F17" s="8"/>
      <c r="G17" s="9"/>
      <c r="H17" s="8"/>
      <c r="I17" s="9"/>
      <c r="J17" s="146"/>
      <c r="K17" s="146"/>
    </row>
    <row r="18" spans="2:11" x14ac:dyDescent="0.3">
      <c r="B18" s="4"/>
      <c r="C18" s="9"/>
      <c r="D18" s="150"/>
      <c r="E18" s="9"/>
      <c r="F18" s="8"/>
      <c r="G18" s="9"/>
      <c r="H18" s="8"/>
      <c r="I18" s="9"/>
    </row>
    <row r="19" spans="2:11" x14ac:dyDescent="0.3">
      <c r="B19" s="5"/>
      <c r="C19" s="9"/>
      <c r="D19" s="151"/>
      <c r="E19" s="9"/>
      <c r="F19" s="8"/>
      <c r="G19" s="9"/>
      <c r="H19" s="8"/>
      <c r="I19" s="9"/>
      <c r="J19" s="146"/>
    </row>
    <row r="20" spans="2:11" x14ac:dyDescent="0.3">
      <c r="B20" s="5"/>
      <c r="C20" s="9"/>
      <c r="D20" s="151"/>
      <c r="E20" s="9"/>
      <c r="F20" s="8"/>
      <c r="G20" s="9"/>
      <c r="H20" s="8"/>
      <c r="I20" s="9"/>
      <c r="J20" s="146"/>
    </row>
    <row r="21" spans="2:11" x14ac:dyDescent="0.3">
      <c r="B21" s="5"/>
      <c r="C21" s="9"/>
      <c r="D21" s="151"/>
      <c r="E21" s="9"/>
      <c r="F21" s="39"/>
      <c r="G21" s="9"/>
      <c r="H21" s="40"/>
      <c r="I21" s="9"/>
    </row>
    <row r="22" spans="2:11" x14ac:dyDescent="0.3">
      <c r="B22" s="5"/>
      <c r="C22" s="9"/>
      <c r="D22" s="151"/>
      <c r="E22" s="9"/>
      <c r="F22" s="8"/>
      <c r="G22" s="9"/>
      <c r="H22" s="40"/>
      <c r="I22" s="9"/>
    </row>
    <row r="23" spans="2:11" x14ac:dyDescent="0.3">
      <c r="B23" s="5"/>
      <c r="C23" s="11"/>
      <c r="D23" s="151"/>
      <c r="E23" s="11"/>
      <c r="F23" s="8"/>
      <c r="G23" s="11"/>
      <c r="H23" s="10"/>
      <c r="I23" s="11"/>
    </row>
    <row r="24" spans="2:11" x14ac:dyDescent="0.3">
      <c r="B24" s="4"/>
      <c r="C24" s="11"/>
      <c r="D24" s="150"/>
      <c r="E24" s="11"/>
      <c r="F24" s="8"/>
      <c r="G24" s="11"/>
      <c r="H24" s="10"/>
      <c r="I24" s="11"/>
    </row>
    <row r="25" spans="2:11" x14ac:dyDescent="0.3">
      <c r="B25" s="4"/>
      <c r="C25" s="9"/>
      <c r="D25" s="150"/>
      <c r="E25" s="9"/>
      <c r="F25" s="8"/>
      <c r="G25" s="9"/>
      <c r="H25" s="8"/>
      <c r="I25" s="9"/>
    </row>
    <row r="26" spans="2:11" x14ac:dyDescent="0.3">
      <c r="B26" s="4"/>
      <c r="C26" s="11"/>
      <c r="D26" s="150"/>
      <c r="E26" s="11"/>
      <c r="F26" s="8"/>
      <c r="G26" s="11"/>
      <c r="H26" s="10"/>
      <c r="I26" s="11"/>
    </row>
    <row r="27" spans="2:11" x14ac:dyDescent="0.3">
      <c r="B27" s="4"/>
      <c r="C27" s="11"/>
      <c r="D27" s="150"/>
      <c r="E27" s="11"/>
      <c r="F27" s="8"/>
      <c r="G27" s="11"/>
      <c r="H27" s="10"/>
      <c r="I27" s="11"/>
    </row>
    <row r="28" spans="2:11" x14ac:dyDescent="0.3">
      <c r="B28" s="4"/>
      <c r="C28" s="11"/>
      <c r="D28" s="150"/>
      <c r="E28" s="11"/>
      <c r="F28" s="8"/>
      <c r="G28" s="11"/>
      <c r="H28" s="10"/>
      <c r="I28" s="11"/>
    </row>
    <row r="29" spans="2:11" x14ac:dyDescent="0.3">
      <c r="B29" s="4"/>
      <c r="C29" s="11"/>
      <c r="D29" s="150"/>
      <c r="E29" s="11"/>
      <c r="F29" s="8"/>
      <c r="G29" s="11"/>
      <c r="H29" s="10"/>
      <c r="I29" s="11"/>
    </row>
    <row r="30" spans="2:11" x14ac:dyDescent="0.3">
      <c r="B30" s="4"/>
      <c r="C30" s="11"/>
      <c r="D30" s="150"/>
      <c r="E30" s="11"/>
      <c r="F30" s="8"/>
      <c r="G30" s="11"/>
      <c r="H30" s="10"/>
      <c r="I30" s="11"/>
    </row>
    <row r="31" spans="2:11" x14ac:dyDescent="0.3">
      <c r="B31" s="4"/>
      <c r="C31" s="11"/>
      <c r="D31" s="150"/>
      <c r="E31" s="11"/>
      <c r="F31" s="8"/>
      <c r="G31" s="11"/>
      <c r="H31" s="10"/>
      <c r="I31" s="11"/>
    </row>
    <row r="32" spans="2:11" x14ac:dyDescent="0.3">
      <c r="B32" s="4"/>
      <c r="C32" s="11"/>
      <c r="D32" s="150"/>
      <c r="E32" s="11"/>
      <c r="F32" s="8"/>
      <c r="G32" s="11"/>
      <c r="H32" s="10"/>
      <c r="I32" s="11"/>
    </row>
    <row r="33" spans="2:11" x14ac:dyDescent="0.3">
      <c r="B33" s="4"/>
      <c r="C33" s="11"/>
      <c r="D33" s="150"/>
      <c r="E33" s="11"/>
      <c r="F33" s="8"/>
      <c r="G33" s="11"/>
      <c r="H33" s="10"/>
      <c r="I33" s="11"/>
    </row>
    <row r="34" spans="2:11" x14ac:dyDescent="0.3">
      <c r="B34" s="4"/>
      <c r="C34" s="11"/>
      <c r="D34" s="150"/>
      <c r="E34" s="11"/>
      <c r="F34" s="8"/>
      <c r="G34" s="11"/>
      <c r="H34" s="43"/>
      <c r="I34" s="11"/>
    </row>
    <row r="35" spans="2:11" x14ac:dyDescent="0.3">
      <c r="B35" s="4"/>
      <c r="C35" s="11"/>
      <c r="D35" s="150"/>
      <c r="E35" s="11"/>
      <c r="F35" s="8"/>
      <c r="G35" s="11"/>
      <c r="H35" s="43"/>
      <c r="I35" s="11"/>
    </row>
    <row r="36" spans="2:11" x14ac:dyDescent="0.3">
      <c r="B36" s="5"/>
      <c r="C36" s="11"/>
      <c r="D36" s="151"/>
      <c r="E36" s="11"/>
      <c r="F36" s="39"/>
      <c r="G36" s="11"/>
      <c r="H36" s="43"/>
      <c r="I36" s="11"/>
    </row>
    <row r="37" spans="2:11" x14ac:dyDescent="0.3">
      <c r="B37" s="4"/>
      <c r="C37" s="11"/>
      <c r="D37" s="150"/>
      <c r="E37" s="11"/>
      <c r="F37" s="8"/>
      <c r="G37" s="11"/>
      <c r="H37" s="43"/>
      <c r="I37" s="11"/>
    </row>
    <row r="38" spans="2:11" x14ac:dyDescent="0.3">
      <c r="B38" s="4"/>
      <c r="C38" s="11"/>
      <c r="D38" s="150"/>
      <c r="E38" s="11"/>
      <c r="F38" s="8"/>
      <c r="G38" s="11"/>
      <c r="H38" s="43"/>
      <c r="I38" s="11"/>
    </row>
    <row r="39" spans="2:11" x14ac:dyDescent="0.3">
      <c r="B39" s="4"/>
      <c r="C39" s="11"/>
      <c r="D39" s="150"/>
      <c r="E39" s="11"/>
      <c r="F39" s="8"/>
      <c r="G39" s="11"/>
      <c r="H39" s="10"/>
      <c r="I39" s="11"/>
      <c r="K39" s="123"/>
    </row>
    <row r="40" spans="2:11" x14ac:dyDescent="0.3">
      <c r="B40" s="4"/>
      <c r="C40" s="11"/>
      <c r="D40" s="150"/>
      <c r="E40" s="11"/>
      <c r="F40" s="8"/>
      <c r="G40" s="11"/>
      <c r="H40" s="10"/>
      <c r="I40" s="11"/>
    </row>
    <row r="41" spans="2:11" x14ac:dyDescent="0.3">
      <c r="B41" s="4"/>
      <c r="C41" s="11"/>
      <c r="D41" s="150"/>
      <c r="E41" s="11"/>
      <c r="F41" s="8"/>
      <c r="G41" s="11"/>
      <c r="H41" s="10"/>
      <c r="I41" s="11"/>
    </row>
    <row r="42" spans="2:11" x14ac:dyDescent="0.3">
      <c r="B42" s="4"/>
      <c r="C42" s="11"/>
      <c r="D42" s="150"/>
      <c r="E42" s="11"/>
      <c r="F42" s="8"/>
      <c r="G42" s="11"/>
      <c r="H42" s="10"/>
      <c r="I42" s="11"/>
      <c r="K42" s="123"/>
    </row>
    <row r="43" spans="2:11" x14ac:dyDescent="0.3">
      <c r="B43" s="4"/>
      <c r="C43" s="11"/>
      <c r="D43" s="150"/>
      <c r="E43" s="11"/>
      <c r="F43" s="8"/>
      <c r="G43" s="11"/>
      <c r="H43" s="10"/>
      <c r="I43" s="11"/>
    </row>
    <row r="44" spans="2:11" x14ac:dyDescent="0.3">
      <c r="B44" s="4"/>
      <c r="C44" s="11"/>
      <c r="D44" s="150"/>
      <c r="E44" s="11"/>
      <c r="F44" s="8"/>
      <c r="G44" s="11"/>
      <c r="H44" s="10"/>
      <c r="I44" s="11"/>
    </row>
    <row r="45" spans="2:11" x14ac:dyDescent="0.3">
      <c r="B45" s="4"/>
      <c r="C45" s="11"/>
      <c r="D45" s="150"/>
      <c r="E45" s="11"/>
      <c r="F45" s="8"/>
      <c r="G45" s="11"/>
      <c r="H45" s="10"/>
      <c r="I45" s="11"/>
    </row>
    <row r="46" spans="2:11" x14ac:dyDescent="0.3">
      <c r="B46" s="4"/>
      <c r="C46" s="11"/>
      <c r="D46" s="150"/>
      <c r="E46" s="11"/>
      <c r="F46" s="8"/>
      <c r="G46" s="11"/>
      <c r="H46" s="10"/>
      <c r="I46" s="11"/>
    </row>
    <row r="47" spans="2:11" x14ac:dyDescent="0.3">
      <c r="B47" s="4"/>
      <c r="C47" s="11"/>
      <c r="D47" s="150"/>
      <c r="E47" s="11"/>
      <c r="F47" s="8"/>
      <c r="G47" s="11"/>
      <c r="H47" s="10"/>
      <c r="I47" s="11"/>
    </row>
    <row r="48" spans="2:11" x14ac:dyDescent="0.3">
      <c r="B48" s="4"/>
      <c r="C48" s="11"/>
      <c r="D48" s="150"/>
      <c r="E48" s="11"/>
      <c r="F48" s="8"/>
      <c r="G48" s="11"/>
      <c r="H48" s="10"/>
      <c r="I48" s="11"/>
    </row>
    <row r="49" spans="2:11" x14ac:dyDescent="0.3">
      <c r="B49" s="4"/>
      <c r="C49" s="11"/>
      <c r="D49" s="150"/>
      <c r="E49" s="11"/>
      <c r="F49" s="8"/>
      <c r="G49" s="11"/>
      <c r="H49" s="10"/>
      <c r="I49" s="11"/>
    </row>
    <row r="50" spans="2:11" x14ac:dyDescent="0.3">
      <c r="B50" s="4"/>
      <c r="C50" s="11"/>
      <c r="D50" s="150"/>
      <c r="E50" s="11"/>
      <c r="F50" s="8"/>
      <c r="G50" s="11"/>
      <c r="H50" s="10"/>
      <c r="I50" s="11"/>
    </row>
    <row r="51" spans="2:11" x14ac:dyDescent="0.3">
      <c r="B51" s="4"/>
      <c r="C51" s="11"/>
      <c r="D51" s="150"/>
      <c r="E51" s="11"/>
      <c r="F51" s="8"/>
      <c r="G51" s="11"/>
      <c r="H51" s="10"/>
      <c r="I51" s="11"/>
    </row>
    <row r="52" spans="2:11" x14ac:dyDescent="0.3">
      <c r="B52" s="4"/>
      <c r="C52" s="11"/>
      <c r="D52" s="150"/>
      <c r="E52" s="11"/>
      <c r="F52" s="8"/>
      <c r="G52" s="11"/>
      <c r="H52" s="10"/>
      <c r="I52" s="11"/>
    </row>
    <row r="53" spans="2:11" x14ac:dyDescent="0.3">
      <c r="B53" s="4"/>
      <c r="C53" s="11"/>
      <c r="D53" s="150"/>
      <c r="E53" s="11"/>
      <c r="F53" s="8"/>
      <c r="G53" s="11"/>
      <c r="H53" s="10"/>
      <c r="I53" s="11"/>
    </row>
    <row r="54" spans="2:11" x14ac:dyDescent="0.3">
      <c r="B54" s="4"/>
      <c r="C54" s="11"/>
      <c r="D54" s="150"/>
      <c r="E54" s="11"/>
      <c r="F54" s="8"/>
      <c r="G54" s="11"/>
      <c r="H54" s="10"/>
      <c r="I54" s="11"/>
    </row>
    <row r="55" spans="2:11" x14ac:dyDescent="0.3">
      <c r="B55" s="4"/>
      <c r="C55" s="11"/>
      <c r="D55" s="150"/>
      <c r="E55" s="11"/>
      <c r="F55" s="8"/>
      <c r="G55" s="11"/>
      <c r="H55" s="10"/>
      <c r="I55" s="11"/>
    </row>
    <row r="56" spans="2:11" x14ac:dyDescent="0.3">
      <c r="B56" s="4"/>
      <c r="C56" s="11"/>
      <c r="D56" s="150"/>
      <c r="E56" s="11"/>
      <c r="F56" s="8"/>
      <c r="G56" s="11"/>
      <c r="H56" s="10"/>
      <c r="I56" s="11"/>
      <c r="K56" s="123"/>
    </row>
    <row r="57" spans="2:11" x14ac:dyDescent="0.3">
      <c r="B57" s="4"/>
      <c r="C57" s="11"/>
      <c r="D57" s="150"/>
      <c r="E57" s="11"/>
      <c r="F57" s="8"/>
      <c r="G57" s="11"/>
      <c r="H57" s="10"/>
      <c r="I57" s="11"/>
    </row>
    <row r="58" spans="2:11" x14ac:dyDescent="0.3">
      <c r="B58" s="4"/>
      <c r="C58" s="11"/>
      <c r="D58" s="150"/>
      <c r="E58" s="11"/>
      <c r="F58" s="8"/>
      <c r="G58" s="11"/>
      <c r="H58" s="10"/>
      <c r="I58" s="11"/>
    </row>
    <row r="59" spans="2:11" x14ac:dyDescent="0.3">
      <c r="B59" s="4"/>
      <c r="C59" s="11"/>
      <c r="D59" s="150"/>
      <c r="E59" s="11"/>
      <c r="F59" s="8"/>
      <c r="G59" s="11"/>
      <c r="H59" s="10"/>
      <c r="I59" s="11"/>
    </row>
    <row r="60" spans="2:11" x14ac:dyDescent="0.3">
      <c r="B60" s="4"/>
      <c r="C60" s="11"/>
      <c r="D60" s="150"/>
      <c r="E60" s="11"/>
      <c r="F60" s="8"/>
      <c r="G60" s="11"/>
      <c r="H60" s="10"/>
      <c r="I60" s="11"/>
    </row>
    <row r="61" spans="2:11" x14ac:dyDescent="0.3">
      <c r="B61" s="4"/>
      <c r="C61" s="11"/>
      <c r="D61" s="150"/>
      <c r="E61" s="11"/>
      <c r="F61" s="8"/>
      <c r="G61" s="11"/>
      <c r="H61" s="10"/>
      <c r="I61" s="11"/>
    </row>
    <row r="62" spans="2:11" x14ac:dyDescent="0.3">
      <c r="B62" s="4"/>
      <c r="C62" s="11"/>
      <c r="D62" s="150"/>
      <c r="E62" s="11"/>
      <c r="F62" s="8"/>
      <c r="G62" s="11"/>
      <c r="H62" s="10"/>
      <c r="I62" s="11"/>
    </row>
    <row r="63" spans="2:11" x14ac:dyDescent="0.3">
      <c r="B63" s="4"/>
      <c r="C63" s="11"/>
      <c r="D63" s="150"/>
      <c r="E63" s="11"/>
      <c r="F63" s="8"/>
      <c r="G63" s="11"/>
      <c r="H63" s="10"/>
      <c r="I63" s="11"/>
    </row>
    <row r="64" spans="2:11" x14ac:dyDescent="0.3">
      <c r="B64" s="4"/>
      <c r="C64" s="11"/>
      <c r="D64" s="150"/>
      <c r="E64" s="11"/>
      <c r="F64" s="8"/>
      <c r="G64" s="11"/>
      <c r="H64" s="10"/>
      <c r="I64" s="11"/>
    </row>
    <row r="65" spans="2:9" x14ac:dyDescent="0.3">
      <c r="B65" s="4"/>
      <c r="C65" s="11"/>
      <c r="D65" s="150"/>
      <c r="E65" s="11"/>
      <c r="F65" s="8"/>
      <c r="G65" s="11"/>
      <c r="H65" s="10"/>
      <c r="I65" s="11"/>
    </row>
    <row r="66" spans="2:9" x14ac:dyDescent="0.3">
      <c r="B66" s="4"/>
      <c r="C66" s="11"/>
      <c r="D66" s="150"/>
      <c r="E66" s="11"/>
      <c r="F66" s="8"/>
      <c r="G66" s="11"/>
      <c r="H66" s="10"/>
      <c r="I66" s="11"/>
    </row>
    <row r="67" spans="2:9" x14ac:dyDescent="0.3">
      <c r="B67" s="4"/>
      <c r="C67" s="11"/>
      <c r="D67" s="150"/>
      <c r="E67" s="11"/>
      <c r="F67" s="8"/>
      <c r="G67" s="11"/>
      <c r="H67" s="10"/>
      <c r="I67" s="11"/>
    </row>
    <row r="68" spans="2:9" x14ac:dyDescent="0.3">
      <c r="B68" s="4"/>
      <c r="C68" s="11"/>
      <c r="D68" s="150"/>
      <c r="E68" s="11"/>
      <c r="F68" s="8"/>
      <c r="G68" s="11"/>
      <c r="H68" s="10"/>
      <c r="I68" s="11"/>
    </row>
    <row r="69" spans="2:9" x14ac:dyDescent="0.3">
      <c r="B69" s="4"/>
      <c r="C69" s="11"/>
      <c r="D69" s="150"/>
      <c r="E69" s="11"/>
      <c r="F69" s="8"/>
      <c r="G69" s="11"/>
      <c r="H69" s="10"/>
      <c r="I69" s="11"/>
    </row>
    <row r="70" spans="2:9" x14ac:dyDescent="0.3">
      <c r="B70" s="4"/>
      <c r="C70" s="11"/>
      <c r="D70" s="150"/>
      <c r="E70" s="11"/>
      <c r="F70" s="8"/>
      <c r="G70" s="11"/>
      <c r="H70" s="10"/>
      <c r="I70" s="11"/>
    </row>
    <row r="71" spans="2:9" x14ac:dyDescent="0.3">
      <c r="B71" s="4"/>
      <c r="C71" s="11"/>
      <c r="D71" s="150"/>
      <c r="E71" s="11"/>
      <c r="F71" s="8"/>
      <c r="G71" s="11"/>
      <c r="H71" s="10"/>
      <c r="I71" s="11"/>
    </row>
    <row r="72" spans="2:9" x14ac:dyDescent="0.3">
      <c r="B72" s="4"/>
      <c r="C72" s="11"/>
      <c r="D72" s="150"/>
      <c r="E72" s="11"/>
      <c r="F72" s="8"/>
      <c r="G72" s="11"/>
      <c r="H72" s="10"/>
      <c r="I72" s="11"/>
    </row>
    <row r="73" spans="2:9" x14ac:dyDescent="0.3">
      <c r="B73" s="4"/>
      <c r="C73" s="11"/>
      <c r="D73" s="150"/>
      <c r="E73" s="11"/>
      <c r="F73" s="8"/>
      <c r="G73" s="11"/>
      <c r="H73" s="10"/>
      <c r="I73" s="11"/>
    </row>
    <row r="74" spans="2:9" x14ac:dyDescent="0.3">
      <c r="B74" s="4"/>
      <c r="C74" s="11"/>
      <c r="D74" s="150"/>
      <c r="E74" s="11"/>
      <c r="F74" s="8"/>
      <c r="G74" s="11"/>
      <c r="H74" s="10"/>
      <c r="I74" s="11"/>
    </row>
    <row r="75" spans="2:9" x14ac:dyDescent="0.3">
      <c r="B75" s="4"/>
      <c r="C75" s="11"/>
      <c r="D75" s="150"/>
      <c r="E75" s="11"/>
      <c r="F75" s="8"/>
      <c r="G75" s="11"/>
      <c r="H75" s="10"/>
      <c r="I75" s="11"/>
    </row>
    <row r="76" spans="2:9" x14ac:dyDescent="0.3">
      <c r="B76" s="4"/>
      <c r="C76" s="11"/>
      <c r="D76" s="150"/>
      <c r="E76" s="11"/>
      <c r="F76" s="8"/>
      <c r="G76" s="11"/>
      <c r="H76" s="10"/>
      <c r="I76" s="11"/>
    </row>
    <row r="77" spans="2:9" x14ac:dyDescent="0.3">
      <c r="B77" s="4"/>
      <c r="C77" s="11"/>
      <c r="D77" s="150"/>
      <c r="E77" s="11"/>
      <c r="F77" s="8"/>
      <c r="G77" s="11"/>
      <c r="H77" s="10"/>
      <c r="I77" s="11"/>
    </row>
    <row r="78" spans="2:9" x14ac:dyDescent="0.3">
      <c r="B78" s="4"/>
      <c r="C78" s="11"/>
      <c r="D78" s="150"/>
      <c r="E78" s="11"/>
      <c r="F78" s="8"/>
      <c r="G78" s="11"/>
      <c r="H78" s="10"/>
      <c r="I78" s="11"/>
    </row>
    <row r="79" spans="2:9" x14ac:dyDescent="0.3">
      <c r="B79" s="4"/>
      <c r="C79" s="11"/>
      <c r="D79" s="150"/>
      <c r="E79" s="11"/>
      <c r="F79" s="8"/>
      <c r="G79" s="11"/>
      <c r="H79" s="10"/>
      <c r="I79" s="11"/>
    </row>
    <row r="80" spans="2:9" x14ac:dyDescent="0.3">
      <c r="B80" s="4"/>
      <c r="C80" s="11"/>
      <c r="D80" s="150"/>
      <c r="E80" s="11"/>
      <c r="F80" s="8"/>
      <c r="G80" s="11"/>
      <c r="H80" s="10"/>
      <c r="I80" s="11"/>
    </row>
    <row r="81" spans="2:9" x14ac:dyDescent="0.3">
      <c r="B81" s="4"/>
      <c r="C81" s="11"/>
      <c r="D81" s="150"/>
      <c r="E81" s="11"/>
      <c r="F81" s="8"/>
      <c r="G81" s="11"/>
      <c r="H81" s="10"/>
      <c r="I81" s="11"/>
    </row>
    <row r="82" spans="2:9" x14ac:dyDescent="0.3">
      <c r="B82" s="4"/>
      <c r="C82" s="11"/>
      <c r="D82" s="150"/>
      <c r="E82" s="11"/>
      <c r="F82" s="8"/>
      <c r="G82" s="11"/>
      <c r="H82" s="10"/>
      <c r="I82" s="11"/>
    </row>
    <row r="83" spans="2:9" x14ac:dyDescent="0.3">
      <c r="B83" s="4"/>
      <c r="C83" s="11"/>
      <c r="D83" s="150"/>
      <c r="E83" s="11"/>
      <c r="F83" s="8"/>
      <c r="G83" s="11"/>
      <c r="H83" s="10"/>
      <c r="I83" s="11"/>
    </row>
    <row r="84" spans="2:9" x14ac:dyDescent="0.3">
      <c r="B84" s="4"/>
      <c r="C84" s="11"/>
      <c r="D84" s="150"/>
      <c r="E84" s="11"/>
      <c r="F84" s="8"/>
      <c r="G84" s="11"/>
      <c r="H84" s="10"/>
      <c r="I84" s="11"/>
    </row>
    <row r="85" spans="2:9" x14ac:dyDescent="0.3">
      <c r="B85" s="4"/>
      <c r="C85" s="11"/>
      <c r="D85" s="150"/>
      <c r="E85" s="11"/>
      <c r="F85" s="8"/>
      <c r="G85" s="11"/>
      <c r="H85" s="10"/>
      <c r="I85" s="11"/>
    </row>
    <row r="86" spans="2:9" x14ac:dyDescent="0.3">
      <c r="B86" s="4"/>
      <c r="C86" s="11"/>
      <c r="D86" s="150"/>
      <c r="E86" s="11"/>
      <c r="F86" s="8"/>
      <c r="G86" s="11"/>
      <c r="H86" s="10"/>
      <c r="I86" s="11"/>
    </row>
    <row r="87" spans="2:9" x14ac:dyDescent="0.3">
      <c r="B87" s="5"/>
      <c r="C87" s="11"/>
      <c r="D87" s="151"/>
      <c r="E87" s="11"/>
      <c r="F87" s="39"/>
      <c r="G87" s="11"/>
      <c r="H87" s="43"/>
      <c r="I87" s="11"/>
    </row>
    <row r="88" spans="2:9" x14ac:dyDescent="0.3">
      <c r="B88" s="4"/>
      <c r="C88" s="11"/>
      <c r="D88" s="150"/>
      <c r="E88" s="11"/>
      <c r="F88" s="8"/>
      <c r="G88" s="11"/>
      <c r="H88" s="10"/>
      <c r="I88" s="11"/>
    </row>
    <row r="89" spans="2:9" x14ac:dyDescent="0.3">
      <c r="B89" s="4"/>
      <c r="C89" s="11"/>
      <c r="D89" s="150"/>
      <c r="E89" s="11"/>
      <c r="F89" s="8"/>
      <c r="G89" s="11"/>
      <c r="H89" s="10"/>
      <c r="I89" s="11"/>
    </row>
    <row r="90" spans="2:9" x14ac:dyDescent="0.3">
      <c r="B90" s="4"/>
      <c r="C90" s="11"/>
      <c r="D90" s="150"/>
      <c r="E90" s="11"/>
      <c r="F90" s="8"/>
      <c r="G90" s="11"/>
      <c r="H90" s="10"/>
      <c r="I90" s="11"/>
    </row>
    <row r="91" spans="2:9" x14ac:dyDescent="0.3">
      <c r="B91" s="4"/>
      <c r="C91" s="11"/>
      <c r="D91" s="150"/>
      <c r="E91" s="11"/>
      <c r="F91" s="8"/>
      <c r="G91" s="11"/>
      <c r="H91" s="10"/>
      <c r="I91" s="11"/>
    </row>
    <row r="92" spans="2:9" x14ac:dyDescent="0.3">
      <c r="B92" s="4"/>
      <c r="C92" s="11"/>
      <c r="D92" s="150"/>
      <c r="E92" s="11"/>
      <c r="F92" s="8"/>
      <c r="G92" s="11"/>
      <c r="H92" s="10"/>
      <c r="I92" s="11"/>
    </row>
    <row r="93" spans="2:9" x14ac:dyDescent="0.3">
      <c r="B93" s="4"/>
      <c r="C93" s="11"/>
      <c r="D93" s="150"/>
      <c r="E93" s="11"/>
      <c r="F93" s="8"/>
      <c r="G93" s="11"/>
      <c r="H93" s="10"/>
      <c r="I93" s="11"/>
    </row>
    <row r="94" spans="2:9" x14ac:dyDescent="0.3">
      <c r="B94" s="4"/>
      <c r="C94" s="11"/>
      <c r="D94" s="150"/>
      <c r="E94" s="11"/>
      <c r="F94" s="8"/>
      <c r="G94" s="11"/>
      <c r="H94" s="10"/>
      <c r="I94" s="11"/>
    </row>
    <row r="95" spans="2:9" x14ac:dyDescent="0.3">
      <c r="B95" s="4"/>
      <c r="C95" s="11"/>
      <c r="D95" s="150"/>
      <c r="E95" s="11"/>
      <c r="F95" s="8"/>
      <c r="G95" s="11"/>
      <c r="H95" s="10"/>
      <c r="I95" s="11"/>
    </row>
    <row r="96" spans="2:9" x14ac:dyDescent="0.3">
      <c r="B96" s="4"/>
      <c r="C96" s="11"/>
      <c r="D96" s="150"/>
      <c r="E96" s="11"/>
      <c r="F96" s="8"/>
      <c r="G96" s="11"/>
      <c r="H96" s="10"/>
      <c r="I96" s="11"/>
    </row>
    <row r="97" spans="2:9" x14ac:dyDescent="0.3">
      <c r="B97" s="4"/>
      <c r="C97" s="11"/>
      <c r="D97" s="150"/>
      <c r="E97" s="11"/>
      <c r="F97" s="8"/>
      <c r="G97" s="11"/>
      <c r="H97" s="10"/>
      <c r="I97" s="11"/>
    </row>
    <row r="98" spans="2:9" x14ac:dyDescent="0.3">
      <c r="B98" s="4"/>
      <c r="C98" s="11"/>
      <c r="D98" s="150"/>
      <c r="E98" s="11"/>
      <c r="F98" s="8"/>
      <c r="G98" s="11"/>
      <c r="H98" s="10"/>
      <c r="I98" s="11"/>
    </row>
    <row r="99" spans="2:9" x14ac:dyDescent="0.3">
      <c r="B99" s="4"/>
      <c r="C99" s="11"/>
      <c r="D99" s="150"/>
      <c r="E99" s="11"/>
      <c r="F99" s="8"/>
      <c r="G99" s="11"/>
      <c r="H99" s="10"/>
      <c r="I99" s="11"/>
    </row>
    <row r="100" spans="2:9" x14ac:dyDescent="0.3">
      <c r="B100" s="4"/>
      <c r="C100" s="11"/>
      <c r="D100" s="150"/>
      <c r="E100" s="11"/>
      <c r="F100" s="8"/>
      <c r="G100" s="11"/>
      <c r="H100" s="10"/>
      <c r="I100" s="11"/>
    </row>
    <row r="101" spans="2:9" x14ac:dyDescent="0.3">
      <c r="B101" s="4"/>
      <c r="C101" s="11"/>
      <c r="D101" s="150"/>
      <c r="E101" s="11"/>
      <c r="F101" s="8"/>
      <c r="G101" s="11"/>
      <c r="H101" s="10"/>
      <c r="I101" s="11"/>
    </row>
    <row r="102" spans="2:9" x14ac:dyDescent="0.3">
      <c r="B102" s="4"/>
      <c r="C102" s="11"/>
      <c r="D102" s="150"/>
      <c r="E102" s="11"/>
      <c r="F102" s="8"/>
      <c r="G102" s="11"/>
      <c r="H102" s="10"/>
      <c r="I102" s="11"/>
    </row>
    <row r="103" spans="2:9" x14ac:dyDescent="0.3">
      <c r="B103" s="4"/>
      <c r="C103" s="11"/>
      <c r="D103" s="150"/>
      <c r="E103" s="11"/>
      <c r="F103" s="8"/>
      <c r="G103" s="11"/>
      <c r="H103" s="10"/>
      <c r="I103" s="11"/>
    </row>
    <row r="104" spans="2:9" x14ac:dyDescent="0.3">
      <c r="B104" s="4"/>
      <c r="C104" s="11"/>
      <c r="D104" s="150"/>
      <c r="E104" s="11"/>
      <c r="F104" s="8"/>
      <c r="G104" s="11"/>
      <c r="H104" s="10"/>
      <c r="I104" s="11"/>
    </row>
    <row r="105" spans="2:9" x14ac:dyDescent="0.3">
      <c r="B105" s="4"/>
      <c r="C105" s="11"/>
      <c r="D105" s="150"/>
      <c r="E105" s="11"/>
      <c r="F105" s="8"/>
      <c r="G105" s="11"/>
      <c r="H105" s="10"/>
      <c r="I105" s="11"/>
    </row>
    <row r="106" spans="2:9" x14ac:dyDescent="0.3">
      <c r="B106" s="4"/>
      <c r="C106" s="11"/>
      <c r="D106" s="150"/>
      <c r="E106" s="11"/>
      <c r="F106" s="8"/>
      <c r="G106" s="11"/>
      <c r="H106" s="10"/>
      <c r="I106" s="11"/>
    </row>
    <row r="107" spans="2:9" x14ac:dyDescent="0.3">
      <c r="B107" s="4"/>
      <c r="C107" s="11"/>
      <c r="D107" s="150"/>
      <c r="E107" s="11"/>
      <c r="F107" s="8"/>
      <c r="G107" s="11"/>
      <c r="H107" s="10"/>
      <c r="I107" s="11"/>
    </row>
    <row r="108" spans="2:9" x14ac:dyDescent="0.3">
      <c r="B108" s="4"/>
      <c r="C108" s="11"/>
      <c r="D108" s="150"/>
      <c r="E108" s="11"/>
      <c r="F108" s="8"/>
      <c r="G108" s="11"/>
      <c r="H108" s="10"/>
      <c r="I108" s="11"/>
    </row>
    <row r="109" spans="2:9" x14ac:dyDescent="0.3">
      <c r="B109" s="4"/>
      <c r="C109" s="11"/>
      <c r="D109" s="150"/>
      <c r="E109" s="11"/>
      <c r="F109" s="8"/>
      <c r="G109" s="11"/>
      <c r="H109" s="10"/>
      <c r="I109" s="11"/>
    </row>
    <row r="110" spans="2:9" x14ac:dyDescent="0.3">
      <c r="B110" s="4"/>
      <c r="C110" s="11"/>
      <c r="D110" s="150"/>
      <c r="E110" s="11"/>
      <c r="F110" s="8"/>
      <c r="G110" s="11"/>
      <c r="H110" s="10"/>
      <c r="I110" s="11"/>
    </row>
    <row r="111" spans="2:9" x14ac:dyDescent="0.3">
      <c r="B111" s="4"/>
      <c r="C111" s="11"/>
      <c r="D111" s="150"/>
      <c r="E111" s="11"/>
      <c r="F111" s="8"/>
      <c r="G111" s="11"/>
      <c r="H111" s="10"/>
      <c r="I111" s="11"/>
    </row>
    <row r="112" spans="2:9" x14ac:dyDescent="0.3">
      <c r="B112" s="4"/>
      <c r="C112" s="11"/>
      <c r="D112" s="150"/>
      <c r="E112" s="11"/>
      <c r="F112" s="8"/>
      <c r="G112" s="11"/>
      <c r="H112" s="10"/>
      <c r="I112" s="11"/>
    </row>
    <row r="113" spans="2:9" x14ac:dyDescent="0.3">
      <c r="B113" s="4"/>
      <c r="C113" s="11"/>
      <c r="D113" s="150"/>
      <c r="E113" s="11"/>
      <c r="F113" s="8"/>
      <c r="G113" s="11"/>
      <c r="H113" s="10"/>
      <c r="I113" s="11"/>
    </row>
    <row r="114" spans="2:9" x14ac:dyDescent="0.3">
      <c r="B114" s="4"/>
      <c r="C114" s="11"/>
      <c r="D114" s="150"/>
      <c r="E114" s="11"/>
      <c r="F114" s="8"/>
      <c r="G114" s="11"/>
      <c r="H114" s="10"/>
      <c r="I114" s="11"/>
    </row>
    <row r="115" spans="2:9" x14ac:dyDescent="0.3">
      <c r="B115" s="4"/>
      <c r="C115" s="11"/>
      <c r="D115" s="150"/>
      <c r="E115" s="11"/>
      <c r="F115" s="8"/>
      <c r="G115" s="11"/>
      <c r="H115" s="10"/>
      <c r="I115" s="11"/>
    </row>
    <row r="116" spans="2:9" x14ac:dyDescent="0.3">
      <c r="B116" s="4"/>
      <c r="C116" s="11"/>
      <c r="D116" s="150"/>
      <c r="E116" s="11"/>
      <c r="F116" s="8"/>
      <c r="G116" s="11"/>
      <c r="H116" s="10"/>
      <c r="I116" s="11"/>
    </row>
    <row r="117" spans="2:9" x14ac:dyDescent="0.3">
      <c r="B117" s="4"/>
      <c r="C117" s="10"/>
      <c r="D117" s="150"/>
      <c r="E117" s="11"/>
      <c r="F117" s="8"/>
      <c r="G117" s="11"/>
      <c r="H117" s="10"/>
      <c r="I117" s="11"/>
    </row>
    <row r="118" spans="2:9" x14ac:dyDescent="0.3">
      <c r="B118" s="4"/>
      <c r="C118" s="11"/>
      <c r="D118" s="150"/>
      <c r="E118" s="11"/>
      <c r="F118" s="8"/>
      <c r="G118" s="11"/>
      <c r="H118" s="10"/>
      <c r="I118" s="11"/>
    </row>
    <row r="119" spans="2:9" x14ac:dyDescent="0.3">
      <c r="B119" s="4"/>
      <c r="C119" s="11"/>
      <c r="D119" s="150"/>
      <c r="E119" s="11"/>
      <c r="F119" s="8"/>
      <c r="G119" s="11"/>
      <c r="H119" s="10"/>
      <c r="I119" s="11"/>
    </row>
    <row r="120" spans="2:9" x14ac:dyDescent="0.3">
      <c r="B120" s="4"/>
      <c r="C120" s="11"/>
      <c r="D120" s="150"/>
      <c r="E120" s="11"/>
      <c r="F120" s="8"/>
      <c r="G120" s="11"/>
      <c r="H120" s="10"/>
      <c r="I120" s="11"/>
    </row>
    <row r="121" spans="2:9" x14ac:dyDescent="0.3">
      <c r="B121" s="4"/>
      <c r="C121" s="11"/>
      <c r="D121" s="150"/>
      <c r="E121" s="11"/>
      <c r="F121" s="8"/>
      <c r="G121" s="11"/>
      <c r="H121" s="10"/>
      <c r="I121" s="11"/>
    </row>
    <row r="122" spans="2:9" x14ac:dyDescent="0.3">
      <c r="B122" s="4"/>
      <c r="C122" s="11"/>
      <c r="D122" s="150"/>
      <c r="E122" s="11"/>
      <c r="F122" s="8"/>
      <c r="G122" s="11"/>
      <c r="H122" s="10"/>
      <c r="I122" s="11"/>
    </row>
    <row r="123" spans="2:9" x14ac:dyDescent="0.3">
      <c r="B123" s="4"/>
      <c r="C123" s="11"/>
      <c r="D123" s="150"/>
      <c r="E123" s="11"/>
      <c r="F123" s="8"/>
      <c r="G123" s="11"/>
      <c r="H123" s="10"/>
      <c r="I123" s="11"/>
    </row>
    <row r="124" spans="2:9" x14ac:dyDescent="0.3">
      <c r="B124" s="4"/>
      <c r="C124" s="11"/>
      <c r="D124" s="150"/>
      <c r="E124" s="11"/>
      <c r="F124" s="8"/>
      <c r="G124" s="11"/>
      <c r="H124" s="10"/>
      <c r="I124" s="11"/>
    </row>
    <row r="125" spans="2:9" x14ac:dyDescent="0.3">
      <c r="B125" s="4"/>
      <c r="C125" s="11"/>
      <c r="D125" s="150"/>
      <c r="E125" s="11"/>
      <c r="F125" s="8"/>
      <c r="G125" s="11"/>
      <c r="H125" s="10"/>
      <c r="I125" s="11"/>
    </row>
    <row r="126" spans="2:9" x14ac:dyDescent="0.3">
      <c r="B126" s="4"/>
      <c r="C126" s="11"/>
      <c r="D126" s="150"/>
      <c r="E126" s="11"/>
      <c r="F126" s="8"/>
      <c r="G126" s="11"/>
      <c r="H126" s="10"/>
      <c r="I126" s="11"/>
    </row>
    <row r="127" spans="2:9" x14ac:dyDescent="0.3">
      <c r="B127" s="4"/>
      <c r="C127" s="11"/>
      <c r="D127" s="150"/>
      <c r="E127" s="11"/>
      <c r="F127" s="8"/>
      <c r="G127" s="11"/>
      <c r="H127" s="10"/>
      <c r="I127" s="11"/>
    </row>
    <row r="128" spans="2:9" x14ac:dyDescent="0.3">
      <c r="B128" s="4"/>
      <c r="C128" s="11"/>
      <c r="D128" s="150"/>
      <c r="E128" s="11"/>
      <c r="F128" s="8"/>
      <c r="G128" s="11"/>
      <c r="H128" s="10"/>
      <c r="I128" s="11"/>
    </row>
    <row r="129" spans="2:9" x14ac:dyDescent="0.3">
      <c r="B129" s="4"/>
      <c r="C129" s="11"/>
      <c r="D129" s="150"/>
      <c r="E129" s="11"/>
      <c r="F129" s="8"/>
      <c r="G129" s="11"/>
      <c r="H129" s="10"/>
      <c r="I129" s="11"/>
    </row>
    <row r="130" spans="2:9" x14ac:dyDescent="0.3">
      <c r="B130" s="4"/>
      <c r="C130" s="11"/>
      <c r="D130" s="150"/>
      <c r="E130" s="11"/>
      <c r="F130" s="8"/>
      <c r="G130" s="11"/>
      <c r="H130" s="10"/>
      <c r="I130" s="11"/>
    </row>
    <row r="131" spans="2:9" x14ac:dyDescent="0.3">
      <c r="B131" s="4"/>
      <c r="C131" s="11"/>
      <c r="D131" s="150"/>
      <c r="E131" s="11"/>
      <c r="F131" s="8"/>
      <c r="G131" s="11"/>
      <c r="H131" s="10"/>
      <c r="I131" s="11"/>
    </row>
    <row r="132" spans="2:9" x14ac:dyDescent="0.3">
      <c r="B132" s="4"/>
      <c r="C132" s="11"/>
      <c r="D132" s="150"/>
      <c r="E132" s="11"/>
      <c r="F132" s="8"/>
      <c r="G132" s="11"/>
      <c r="H132" s="10"/>
      <c r="I132" s="11"/>
    </row>
    <row r="133" spans="2:9" x14ac:dyDescent="0.3">
      <c r="B133" s="4"/>
      <c r="C133" s="11"/>
      <c r="D133" s="150"/>
      <c r="E133" s="11"/>
      <c r="F133" s="8"/>
      <c r="G133" s="11"/>
      <c r="H133" s="10"/>
      <c r="I133" s="11"/>
    </row>
    <row r="134" spans="2:9" x14ac:dyDescent="0.3">
      <c r="B134" s="4"/>
      <c r="C134" s="11"/>
      <c r="D134" s="150"/>
      <c r="E134" s="11"/>
      <c r="F134" s="8"/>
      <c r="G134" s="11"/>
      <c r="H134" s="10"/>
      <c r="I134" s="11"/>
    </row>
    <row r="135" spans="2:9" x14ac:dyDescent="0.3">
      <c r="B135" s="4"/>
      <c r="C135" s="11"/>
      <c r="D135" s="150"/>
      <c r="E135" s="11"/>
      <c r="F135" s="8"/>
      <c r="G135" s="11"/>
      <c r="H135" s="10"/>
      <c r="I135" s="11"/>
    </row>
    <row r="136" spans="2:9" x14ac:dyDescent="0.3">
      <c r="B136" s="4"/>
      <c r="C136" s="11"/>
      <c r="D136" s="150"/>
      <c r="E136" s="11"/>
      <c r="F136" s="8"/>
      <c r="G136" s="11"/>
      <c r="H136" s="10"/>
      <c r="I136" s="11"/>
    </row>
    <row r="137" spans="2:9" x14ac:dyDescent="0.3">
      <c r="B137" s="4"/>
      <c r="C137" s="11"/>
      <c r="D137" s="150"/>
      <c r="E137" s="11"/>
      <c r="F137" s="8"/>
      <c r="G137" s="11"/>
      <c r="H137" s="10"/>
      <c r="I137" s="11"/>
    </row>
    <row r="138" spans="2:9" x14ac:dyDescent="0.3">
      <c r="B138" s="4"/>
      <c r="C138" s="11"/>
      <c r="D138" s="150"/>
      <c r="E138" s="11"/>
      <c r="F138" s="8"/>
      <c r="G138" s="11"/>
      <c r="H138" s="10"/>
      <c r="I138" s="11"/>
    </row>
    <row r="139" spans="2:9" x14ac:dyDescent="0.3">
      <c r="B139" s="4"/>
      <c r="C139" s="11"/>
      <c r="D139" s="150"/>
      <c r="E139" s="11"/>
      <c r="F139" s="8"/>
      <c r="G139" s="11"/>
      <c r="H139" s="10"/>
      <c r="I139" s="11"/>
    </row>
    <row r="140" spans="2:9" x14ac:dyDescent="0.3">
      <c r="B140" s="4"/>
      <c r="C140" s="11"/>
      <c r="D140" s="150"/>
      <c r="E140" s="11"/>
      <c r="F140" s="8"/>
      <c r="G140" s="11"/>
      <c r="H140" s="10"/>
      <c r="I140" s="11"/>
    </row>
    <row r="141" spans="2:9" x14ac:dyDescent="0.3">
      <c r="B141" s="4"/>
      <c r="C141" s="11"/>
      <c r="D141" s="150"/>
      <c r="E141" s="11"/>
      <c r="F141" s="8"/>
      <c r="G141" s="11"/>
      <c r="H141" s="10"/>
      <c r="I141" s="11"/>
    </row>
    <row r="142" spans="2:9" x14ac:dyDescent="0.3">
      <c r="B142" s="4"/>
      <c r="C142" s="11"/>
      <c r="D142" s="150"/>
      <c r="E142" s="11"/>
      <c r="F142" s="8"/>
      <c r="G142" s="11"/>
      <c r="H142" s="10"/>
      <c r="I142" s="11"/>
    </row>
    <row r="143" spans="2:9" x14ac:dyDescent="0.3">
      <c r="B143" s="4"/>
      <c r="C143" s="11"/>
      <c r="D143" s="150"/>
      <c r="E143" s="11"/>
      <c r="F143" s="8"/>
      <c r="G143" s="11"/>
      <c r="H143" s="10"/>
      <c r="I143" s="11"/>
    </row>
    <row r="144" spans="2:9" x14ac:dyDescent="0.3">
      <c r="B144" s="4"/>
      <c r="C144" s="11"/>
      <c r="D144" s="150"/>
      <c r="E144" s="11"/>
      <c r="F144" s="8"/>
      <c r="G144" s="11"/>
      <c r="H144" s="10"/>
      <c r="I144" s="11"/>
    </row>
    <row r="145" spans="2:9" x14ac:dyDescent="0.3">
      <c r="B145" s="4"/>
      <c r="C145" s="11"/>
      <c r="D145" s="150"/>
      <c r="E145" s="11"/>
      <c r="F145" s="8"/>
      <c r="G145" s="11"/>
      <c r="H145" s="10"/>
      <c r="I145" s="11"/>
    </row>
    <row r="146" spans="2:9" x14ac:dyDescent="0.3">
      <c r="B146" s="4"/>
      <c r="C146" s="11"/>
      <c r="D146" s="150"/>
      <c r="E146" s="11"/>
      <c r="F146" s="8"/>
      <c r="G146" s="11"/>
      <c r="H146" s="10"/>
      <c r="I146" s="11"/>
    </row>
    <row r="147" spans="2:9" x14ac:dyDescent="0.3">
      <c r="B147" s="4"/>
      <c r="C147" s="11"/>
      <c r="D147" s="150"/>
      <c r="E147" s="11"/>
      <c r="F147" s="8"/>
      <c r="G147" s="11"/>
      <c r="H147" s="10"/>
      <c r="I147" s="11"/>
    </row>
    <row r="148" spans="2:9" x14ac:dyDescent="0.3">
      <c r="B148" s="4"/>
      <c r="C148" s="11"/>
      <c r="D148" s="150"/>
      <c r="E148" s="11"/>
      <c r="F148" s="8"/>
      <c r="G148" s="11"/>
      <c r="H148" s="10"/>
      <c r="I148" s="11"/>
    </row>
    <row r="149" spans="2:9" x14ac:dyDescent="0.3">
      <c r="B149" s="4"/>
      <c r="C149" s="11"/>
      <c r="D149" s="150"/>
      <c r="E149" s="11"/>
      <c r="F149" s="8"/>
      <c r="G149" s="11"/>
      <c r="H149" s="10"/>
      <c r="I149" s="11"/>
    </row>
    <row r="150" spans="2:9" x14ac:dyDescent="0.3">
      <c r="B150" s="4"/>
      <c r="C150" s="11"/>
      <c r="D150" s="150"/>
      <c r="E150" s="11"/>
      <c r="F150" s="8"/>
      <c r="G150" s="11"/>
      <c r="H150" s="10"/>
      <c r="I150" s="11"/>
    </row>
    <row r="151" spans="2:9" x14ac:dyDescent="0.3">
      <c r="B151" s="4"/>
      <c r="C151" s="11"/>
      <c r="D151" s="150"/>
      <c r="E151" s="11"/>
      <c r="F151" s="8"/>
      <c r="G151" s="11"/>
      <c r="H151" s="10"/>
      <c r="I151" s="11"/>
    </row>
    <row r="152" spans="2:9" x14ac:dyDescent="0.3">
      <c r="B152" s="4"/>
      <c r="C152" s="11"/>
      <c r="D152" s="150"/>
      <c r="E152" s="11"/>
      <c r="F152" s="8"/>
      <c r="G152" s="11"/>
      <c r="H152" s="10"/>
      <c r="I152" s="11"/>
    </row>
    <row r="153" spans="2:9" x14ac:dyDescent="0.3">
      <c r="B153" s="4"/>
      <c r="C153" s="11"/>
      <c r="D153" s="150"/>
      <c r="E153" s="11"/>
      <c r="F153" s="8"/>
      <c r="G153" s="11"/>
      <c r="H153" s="10"/>
      <c r="I153" s="11"/>
    </row>
    <row r="154" spans="2:9" x14ac:dyDescent="0.3">
      <c r="B154" s="4"/>
      <c r="C154" s="11"/>
      <c r="D154" s="150"/>
      <c r="E154" s="11"/>
      <c r="F154" s="8"/>
      <c r="G154" s="11"/>
      <c r="H154" s="10"/>
      <c r="I154" s="11"/>
    </row>
    <row r="155" spans="2:9" x14ac:dyDescent="0.3">
      <c r="B155" s="4"/>
      <c r="C155" s="11"/>
      <c r="D155" s="150"/>
      <c r="E155" s="11"/>
      <c r="F155" s="8"/>
      <c r="G155" s="11"/>
      <c r="H155" s="10"/>
      <c r="I155" s="11"/>
    </row>
    <row r="156" spans="2:9" x14ac:dyDescent="0.3">
      <c r="B156" s="4"/>
      <c r="C156" s="11"/>
      <c r="D156" s="150"/>
      <c r="E156" s="11"/>
      <c r="F156" s="8"/>
      <c r="G156" s="11"/>
      <c r="H156" s="10"/>
      <c r="I156" s="11"/>
    </row>
    <row r="157" spans="2:9" x14ac:dyDescent="0.3">
      <c r="B157" s="4"/>
      <c r="C157" s="11"/>
      <c r="D157" s="150"/>
      <c r="E157" s="11"/>
      <c r="F157" s="8"/>
      <c r="G157" s="11"/>
      <c r="H157" s="10"/>
      <c r="I157" s="11"/>
    </row>
    <row r="158" spans="2:9" x14ac:dyDescent="0.3">
      <c r="B158" s="4"/>
      <c r="C158" s="11"/>
      <c r="D158" s="150"/>
      <c r="E158" s="11"/>
      <c r="F158" s="8"/>
      <c r="G158" s="11"/>
      <c r="H158" s="10"/>
      <c r="I158" s="11"/>
    </row>
    <row r="159" spans="2:9" x14ac:dyDescent="0.3">
      <c r="B159" s="4"/>
      <c r="C159" s="11"/>
      <c r="D159" s="150"/>
      <c r="E159" s="11"/>
      <c r="F159" s="8"/>
      <c r="G159" s="11"/>
      <c r="H159" s="10"/>
      <c r="I159" s="11"/>
    </row>
    <row r="160" spans="2:9" x14ac:dyDescent="0.3">
      <c r="B160" s="4"/>
      <c r="C160" s="11"/>
      <c r="D160" s="150"/>
      <c r="E160" s="11"/>
      <c r="F160" s="8"/>
      <c r="G160" s="11"/>
      <c r="H160" s="10"/>
      <c r="I160" s="11"/>
    </row>
    <row r="161" spans="2:9" x14ac:dyDescent="0.3">
      <c r="B161" s="4"/>
      <c r="C161" s="11"/>
      <c r="D161" s="150"/>
      <c r="E161" s="11"/>
      <c r="F161" s="8"/>
      <c r="G161" s="11"/>
      <c r="H161" s="10"/>
      <c r="I161" s="11"/>
    </row>
    <row r="162" spans="2:9" x14ac:dyDescent="0.3">
      <c r="B162" s="4"/>
      <c r="C162" s="11"/>
      <c r="D162" s="150"/>
      <c r="E162" s="11"/>
      <c r="F162" s="8"/>
      <c r="G162" s="11"/>
      <c r="H162" s="10"/>
      <c r="I162" s="11"/>
    </row>
    <row r="163" spans="2:9" x14ac:dyDescent="0.3">
      <c r="B163" s="4"/>
      <c r="C163" s="11"/>
      <c r="D163" s="150"/>
      <c r="E163" s="11"/>
      <c r="F163" s="8"/>
      <c r="G163" s="11"/>
      <c r="H163" s="10"/>
      <c r="I163" s="11"/>
    </row>
    <row r="164" spans="2:9" x14ac:dyDescent="0.3">
      <c r="B164" s="4"/>
      <c r="C164" s="11"/>
      <c r="D164" s="150"/>
      <c r="E164" s="11"/>
      <c r="F164" s="8"/>
      <c r="G164" s="11"/>
      <c r="H164" s="10"/>
      <c r="I164" s="11"/>
    </row>
    <row r="165" spans="2:9" x14ac:dyDescent="0.3">
      <c r="B165" s="4"/>
      <c r="C165" s="11"/>
      <c r="D165" s="150"/>
      <c r="E165" s="11"/>
      <c r="F165" s="8"/>
      <c r="G165" s="11"/>
      <c r="H165" s="10"/>
      <c r="I165" s="11"/>
    </row>
    <row r="166" spans="2:9" x14ac:dyDescent="0.3">
      <c r="B166" s="4"/>
      <c r="C166" s="11"/>
      <c r="D166" s="150"/>
      <c r="E166" s="11"/>
      <c r="F166" s="8"/>
      <c r="G166" s="11"/>
      <c r="H166" s="10"/>
      <c r="I166" s="11"/>
    </row>
    <row r="167" spans="2:9" x14ac:dyDescent="0.3">
      <c r="B167" s="4"/>
      <c r="C167" s="11"/>
      <c r="D167" s="150"/>
      <c r="E167" s="11"/>
      <c r="F167" s="8"/>
      <c r="G167" s="11"/>
      <c r="H167" s="10"/>
      <c r="I167" s="11"/>
    </row>
    <row r="168" spans="2:9" x14ac:dyDescent="0.3">
      <c r="B168" s="4"/>
      <c r="C168" s="11"/>
      <c r="D168" s="150"/>
      <c r="E168" s="11"/>
      <c r="F168" s="8"/>
      <c r="G168" s="11"/>
      <c r="H168" s="10"/>
      <c r="I168" s="11"/>
    </row>
    <row r="169" spans="2:9" x14ac:dyDescent="0.3">
      <c r="B169" s="4"/>
      <c r="C169" s="11"/>
      <c r="D169" s="150"/>
      <c r="E169" s="11"/>
      <c r="F169" s="8"/>
      <c r="G169" s="11"/>
      <c r="H169" s="10"/>
      <c r="I169" s="11"/>
    </row>
    <row r="170" spans="2:9" x14ac:dyDescent="0.3">
      <c r="B170" s="4"/>
      <c r="C170" s="11"/>
      <c r="D170" s="150"/>
      <c r="E170" s="11"/>
      <c r="F170" s="8"/>
      <c r="G170" s="11"/>
      <c r="H170" s="10"/>
      <c r="I170" s="11"/>
    </row>
    <row r="171" spans="2:9" x14ac:dyDescent="0.3">
      <c r="B171" s="4"/>
      <c r="C171" s="11"/>
      <c r="D171" s="150"/>
      <c r="E171" s="11"/>
      <c r="F171" s="8"/>
      <c r="G171" s="11"/>
      <c r="H171" s="10"/>
      <c r="I171" s="11"/>
    </row>
    <row r="172" spans="2:9" x14ac:dyDescent="0.3">
      <c r="B172" s="4"/>
      <c r="C172" s="11"/>
      <c r="D172" s="150"/>
      <c r="E172" s="11"/>
      <c r="F172" s="8"/>
      <c r="G172" s="11"/>
      <c r="H172" s="10"/>
      <c r="I172" s="11"/>
    </row>
    <row r="173" spans="2:9" x14ac:dyDescent="0.3">
      <c r="B173" s="4"/>
      <c r="C173" s="11"/>
      <c r="D173" s="150"/>
      <c r="E173" s="11"/>
      <c r="F173" s="8"/>
      <c r="G173" s="11"/>
      <c r="H173" s="10"/>
      <c r="I173" s="11"/>
    </row>
    <row r="174" spans="2:9" x14ac:dyDescent="0.3">
      <c r="B174" s="4"/>
      <c r="C174" s="11"/>
      <c r="D174" s="150"/>
      <c r="E174" s="11"/>
      <c r="F174" s="8"/>
      <c r="G174" s="11"/>
      <c r="H174" s="10"/>
      <c r="I174" s="11"/>
    </row>
    <row r="175" spans="2:9" x14ac:dyDescent="0.3">
      <c r="B175" s="4"/>
      <c r="C175" s="11"/>
      <c r="D175" s="150"/>
      <c r="E175" s="11"/>
      <c r="F175" s="8"/>
      <c r="G175" s="11"/>
      <c r="H175" s="10"/>
      <c r="I175" s="11"/>
    </row>
    <row r="176" spans="2:9" x14ac:dyDescent="0.3">
      <c r="B176" s="4"/>
      <c r="C176" s="11"/>
      <c r="D176" s="150"/>
      <c r="E176" s="11"/>
      <c r="F176" s="8"/>
      <c r="G176" s="11"/>
      <c r="H176" s="10"/>
      <c r="I176" s="11"/>
    </row>
    <row r="177" spans="2:9" x14ac:dyDescent="0.3">
      <c r="B177" s="4"/>
      <c r="C177" s="11"/>
      <c r="D177" s="150"/>
      <c r="E177" s="11"/>
      <c r="F177" s="8"/>
      <c r="G177" s="11"/>
      <c r="H177" s="10"/>
      <c r="I177" s="11"/>
    </row>
    <row r="178" spans="2:9" x14ac:dyDescent="0.3">
      <c r="B178" s="4"/>
      <c r="C178" s="11"/>
      <c r="D178" s="150"/>
      <c r="E178" s="11"/>
      <c r="F178" s="8"/>
      <c r="G178" s="11"/>
      <c r="H178" s="10"/>
      <c r="I178" s="11"/>
    </row>
    <row r="179" spans="2:9" x14ac:dyDescent="0.3">
      <c r="B179" s="4"/>
      <c r="C179" s="11"/>
      <c r="D179" s="150"/>
      <c r="E179" s="11"/>
      <c r="F179" s="8"/>
      <c r="G179" s="11"/>
      <c r="H179" s="10"/>
      <c r="I179" s="11"/>
    </row>
    <row r="180" spans="2:9" x14ac:dyDescent="0.3">
      <c r="B180" s="4"/>
      <c r="C180" s="11"/>
      <c r="D180" s="150"/>
      <c r="E180" s="11"/>
      <c r="F180" s="8"/>
      <c r="G180" s="11"/>
      <c r="H180" s="10"/>
      <c r="I180" s="11"/>
    </row>
    <row r="181" spans="2:9" x14ac:dyDescent="0.3">
      <c r="B181" s="4"/>
      <c r="C181" s="11"/>
      <c r="D181" s="150"/>
      <c r="E181" s="11"/>
      <c r="F181" s="8"/>
      <c r="G181" s="11"/>
      <c r="H181" s="10"/>
      <c r="I181" s="11"/>
    </row>
    <row r="182" spans="2:9" x14ac:dyDescent="0.3">
      <c r="B182" s="4"/>
      <c r="C182" s="11"/>
      <c r="D182" s="150"/>
      <c r="E182" s="11"/>
      <c r="F182" s="8"/>
      <c r="G182" s="11"/>
      <c r="H182" s="10"/>
      <c r="I182" s="11"/>
    </row>
    <row r="183" spans="2:9" x14ac:dyDescent="0.3">
      <c r="B183" s="4"/>
      <c r="C183" s="11"/>
      <c r="D183" s="150"/>
      <c r="E183" s="11"/>
      <c r="F183" s="8"/>
      <c r="G183" s="11"/>
      <c r="H183" s="10"/>
      <c r="I183" s="11"/>
    </row>
    <row r="184" spans="2:9" x14ac:dyDescent="0.3">
      <c r="B184" s="4"/>
      <c r="C184" s="11"/>
      <c r="D184" s="150"/>
      <c r="E184" s="11"/>
      <c r="F184" s="8"/>
      <c r="G184" s="11"/>
      <c r="H184" s="10"/>
      <c r="I184" s="11"/>
    </row>
    <row r="185" spans="2:9" x14ac:dyDescent="0.3">
      <c r="B185" s="4"/>
      <c r="C185" s="11"/>
      <c r="D185" s="150"/>
      <c r="E185" s="11"/>
      <c r="F185" s="8"/>
      <c r="G185" s="11"/>
      <c r="H185" s="10"/>
      <c r="I185" s="11"/>
    </row>
    <row r="186" spans="2:9" x14ac:dyDescent="0.3">
      <c r="B186" s="4"/>
      <c r="C186" s="11"/>
      <c r="D186" s="150"/>
      <c r="E186" s="11"/>
      <c r="F186" s="8"/>
      <c r="G186" s="11"/>
      <c r="H186" s="10"/>
      <c r="I186" s="11"/>
    </row>
    <row r="187" spans="2:9" x14ac:dyDescent="0.3">
      <c r="B187" s="4"/>
      <c r="C187" s="11"/>
      <c r="D187" s="150"/>
      <c r="E187" s="11"/>
      <c r="F187" s="8"/>
      <c r="G187" s="11"/>
      <c r="H187" s="10"/>
      <c r="I187" s="11"/>
    </row>
    <row r="188" spans="2:9" x14ac:dyDescent="0.3">
      <c r="B188" s="4"/>
      <c r="C188" s="11"/>
      <c r="D188" s="150"/>
      <c r="E188" s="11"/>
      <c r="F188" s="8"/>
      <c r="G188" s="11"/>
      <c r="H188" s="10"/>
      <c r="I188" s="11"/>
    </row>
    <row r="189" spans="2:9" x14ac:dyDescent="0.3">
      <c r="B189" s="4"/>
      <c r="C189" s="11"/>
      <c r="D189" s="150"/>
      <c r="E189" s="11"/>
      <c r="F189" s="8"/>
      <c r="G189" s="11"/>
      <c r="H189" s="10"/>
      <c r="I189" s="11"/>
    </row>
    <row r="190" spans="2:9" x14ac:dyDescent="0.3">
      <c r="B190" s="4"/>
      <c r="C190" s="11"/>
      <c r="D190" s="150"/>
      <c r="E190" s="11"/>
      <c r="F190" s="8"/>
      <c r="G190" s="11"/>
      <c r="H190" s="10"/>
      <c r="I190" s="11"/>
    </row>
    <row r="191" spans="2:9" x14ac:dyDescent="0.3">
      <c r="B191" s="4"/>
      <c r="C191" s="11"/>
      <c r="D191" s="150"/>
      <c r="E191" s="11"/>
      <c r="F191" s="8"/>
      <c r="G191" s="11"/>
      <c r="H191" s="10"/>
      <c r="I191" s="11"/>
    </row>
    <row r="192" spans="2:9" x14ac:dyDescent="0.3">
      <c r="B192" s="4"/>
      <c r="C192" s="11"/>
      <c r="D192" s="150"/>
      <c r="E192" s="11"/>
      <c r="F192" s="8"/>
      <c r="G192" s="11"/>
      <c r="H192" s="10"/>
      <c r="I192" s="11"/>
    </row>
    <row r="193" spans="2:9" x14ac:dyDescent="0.3">
      <c r="B193" s="4"/>
      <c r="C193" s="11"/>
      <c r="D193" s="150"/>
      <c r="E193" s="11"/>
      <c r="F193" s="8"/>
      <c r="G193" s="11"/>
      <c r="H193" s="10"/>
      <c r="I193" s="11"/>
    </row>
    <row r="194" spans="2:9" x14ac:dyDescent="0.3">
      <c r="B194" s="4"/>
      <c r="C194" s="11"/>
      <c r="D194" s="150"/>
      <c r="E194" s="11"/>
      <c r="F194" s="8"/>
      <c r="G194" s="11"/>
      <c r="H194" s="10"/>
      <c r="I194" s="11"/>
    </row>
    <row r="195" spans="2:9" x14ac:dyDescent="0.3">
      <c r="B195" s="4"/>
      <c r="C195" s="11"/>
      <c r="D195" s="150"/>
      <c r="E195" s="11"/>
      <c r="F195" s="8"/>
      <c r="G195" s="11"/>
      <c r="H195" s="10"/>
      <c r="I195" s="11"/>
    </row>
    <row r="196" spans="2:9" x14ac:dyDescent="0.3">
      <c r="B196" s="4"/>
      <c r="C196" s="11"/>
      <c r="D196" s="150"/>
      <c r="E196" s="11"/>
      <c r="F196" s="8"/>
      <c r="G196" s="11"/>
      <c r="H196" s="10"/>
      <c r="I196" s="11"/>
    </row>
    <row r="197" spans="2:9" x14ac:dyDescent="0.3">
      <c r="B197" s="4"/>
      <c r="C197" s="11"/>
      <c r="D197" s="150"/>
      <c r="E197" s="11"/>
      <c r="F197" s="8"/>
      <c r="G197" s="11"/>
      <c r="H197" s="10"/>
      <c r="I197" s="11"/>
    </row>
    <row r="198" spans="2:9" x14ac:dyDescent="0.3">
      <c r="B198" s="4"/>
      <c r="C198" s="11"/>
      <c r="D198" s="150"/>
      <c r="E198" s="11"/>
      <c r="F198" s="8"/>
      <c r="G198" s="11"/>
      <c r="H198" s="10"/>
      <c r="I198" s="11"/>
    </row>
    <row r="199" spans="2:9" x14ac:dyDescent="0.3">
      <c r="B199" s="4"/>
      <c r="C199" s="11"/>
      <c r="D199" s="150"/>
      <c r="E199" s="11"/>
      <c r="F199" s="8"/>
      <c r="G199" s="11"/>
      <c r="H199" s="10"/>
      <c r="I199" s="11"/>
    </row>
    <row r="200" spans="2:9" x14ac:dyDescent="0.3">
      <c r="B200" s="4"/>
      <c r="C200" s="11"/>
      <c r="D200" s="150"/>
      <c r="E200" s="11"/>
      <c r="F200" s="8"/>
      <c r="G200" s="11"/>
      <c r="H200" s="10"/>
      <c r="I200" s="11"/>
    </row>
    <row r="201" spans="2:9" x14ac:dyDescent="0.3">
      <c r="B201" s="4"/>
      <c r="C201" s="11"/>
      <c r="D201" s="150"/>
      <c r="E201" s="11"/>
      <c r="F201" s="8"/>
      <c r="G201" s="11"/>
      <c r="H201" s="10"/>
      <c r="I201" s="11"/>
    </row>
    <row r="202" spans="2:9" x14ac:dyDescent="0.3">
      <c r="B202" s="4"/>
      <c r="C202" s="11"/>
      <c r="D202" s="150"/>
      <c r="E202" s="11"/>
      <c r="F202" s="8"/>
      <c r="G202" s="11"/>
      <c r="H202" s="10"/>
      <c r="I202" s="11"/>
    </row>
    <row r="203" spans="2:9" x14ac:dyDescent="0.3">
      <c r="B203" s="4"/>
      <c r="C203" s="11"/>
      <c r="D203" s="150"/>
      <c r="E203" s="11"/>
      <c r="F203" s="8"/>
      <c r="G203" s="11"/>
      <c r="H203" s="10"/>
      <c r="I203" s="11"/>
    </row>
    <row r="204" spans="2:9" x14ac:dyDescent="0.3">
      <c r="B204" s="4"/>
      <c r="C204" s="11"/>
      <c r="D204" s="150"/>
      <c r="E204" s="11"/>
      <c r="F204" s="8"/>
      <c r="G204" s="11"/>
      <c r="H204" s="10"/>
      <c r="I204" s="11"/>
    </row>
    <row r="205" spans="2:9" x14ac:dyDescent="0.3">
      <c r="B205" s="4"/>
      <c r="C205" s="11"/>
      <c r="D205" s="150"/>
      <c r="E205" s="11"/>
      <c r="F205" s="8"/>
      <c r="G205" s="11"/>
      <c r="H205" s="10"/>
      <c r="I205" s="11"/>
    </row>
    <row r="206" spans="2:9" x14ac:dyDescent="0.3">
      <c r="B206" s="4"/>
      <c r="C206" s="11"/>
      <c r="D206" s="150"/>
      <c r="E206" s="11"/>
      <c r="F206" s="8"/>
      <c r="G206" s="11"/>
      <c r="H206" s="10"/>
      <c r="I206" s="11"/>
    </row>
    <row r="207" spans="2:9" x14ac:dyDescent="0.3">
      <c r="B207" s="4"/>
      <c r="C207" s="11"/>
      <c r="D207" s="150"/>
      <c r="E207" s="11"/>
      <c r="F207" s="8"/>
      <c r="G207" s="11"/>
      <c r="H207" s="10"/>
      <c r="I207" s="11"/>
    </row>
    <row r="208" spans="2:9" x14ac:dyDescent="0.3">
      <c r="B208" s="4"/>
      <c r="C208" s="11"/>
      <c r="D208" s="150"/>
      <c r="E208" s="11"/>
      <c r="F208" s="8"/>
      <c r="G208" s="11"/>
      <c r="H208" s="10"/>
      <c r="I208" s="11"/>
    </row>
    <row r="209" spans="2:9" x14ac:dyDescent="0.3">
      <c r="B209" s="4"/>
      <c r="C209" s="11"/>
      <c r="D209" s="150"/>
      <c r="E209" s="11"/>
      <c r="F209" s="8"/>
      <c r="G209" s="11"/>
      <c r="H209" s="10"/>
      <c r="I209" s="11"/>
    </row>
    <row r="210" spans="2:9" x14ac:dyDescent="0.3">
      <c r="B210" s="4"/>
      <c r="C210" s="11"/>
      <c r="D210" s="150"/>
      <c r="E210" s="11"/>
      <c r="F210" s="8"/>
      <c r="G210" s="11"/>
      <c r="H210" s="10"/>
      <c r="I210" s="11"/>
    </row>
    <row r="211" spans="2:9" x14ac:dyDescent="0.3">
      <c r="B211" s="4"/>
      <c r="C211" s="11"/>
      <c r="D211" s="150"/>
      <c r="E211" s="11"/>
      <c r="F211" s="8"/>
      <c r="G211" s="11"/>
      <c r="H211" s="10"/>
      <c r="I211" s="11"/>
    </row>
    <row r="212" spans="2:9" x14ac:dyDescent="0.3">
      <c r="B212" s="4"/>
      <c r="C212" s="11"/>
      <c r="D212" s="150"/>
      <c r="E212" s="11"/>
      <c r="F212" s="8"/>
      <c r="G212" s="11"/>
      <c r="H212" s="10"/>
      <c r="I212" s="11"/>
    </row>
    <row r="213" spans="2:9" x14ac:dyDescent="0.3">
      <c r="B213" s="4"/>
      <c r="C213" s="11"/>
      <c r="D213" s="150"/>
      <c r="E213" s="11"/>
      <c r="F213" s="8"/>
      <c r="G213" s="11"/>
      <c r="H213" s="10"/>
      <c r="I213" s="11"/>
    </row>
    <row r="214" spans="2:9" x14ac:dyDescent="0.3">
      <c r="B214" s="4"/>
      <c r="C214" s="11"/>
      <c r="D214" s="150"/>
      <c r="E214" s="11"/>
      <c r="F214" s="8"/>
      <c r="G214" s="11"/>
      <c r="H214" s="10"/>
      <c r="I214" s="11"/>
    </row>
    <row r="215" spans="2:9" x14ac:dyDescent="0.3">
      <c r="B215" s="4"/>
      <c r="C215" s="11"/>
      <c r="D215" s="150"/>
      <c r="E215" s="11"/>
      <c r="F215" s="8"/>
      <c r="G215" s="11"/>
      <c r="H215" s="10"/>
      <c r="I215" s="11"/>
    </row>
    <row r="216" spans="2:9" x14ac:dyDescent="0.3">
      <c r="B216" s="4"/>
      <c r="C216" s="11"/>
      <c r="D216" s="150"/>
      <c r="E216" s="11"/>
      <c r="F216" s="8"/>
      <c r="G216" s="11"/>
      <c r="H216" s="10"/>
      <c r="I216" s="11"/>
    </row>
    <row r="217" spans="2:9" x14ac:dyDescent="0.3">
      <c r="B217" s="4"/>
      <c r="C217" s="11"/>
      <c r="D217" s="150"/>
      <c r="E217" s="11"/>
      <c r="F217" s="8"/>
      <c r="G217" s="11"/>
      <c r="H217" s="10"/>
      <c r="I217" s="11"/>
    </row>
    <row r="218" spans="2:9" x14ac:dyDescent="0.3">
      <c r="B218" s="4"/>
      <c r="C218" s="11"/>
      <c r="D218" s="150"/>
      <c r="E218" s="11"/>
      <c r="F218" s="8"/>
      <c r="G218" s="11"/>
      <c r="H218" s="10"/>
      <c r="I218" s="11"/>
    </row>
    <row r="219" spans="2:9" x14ac:dyDescent="0.3">
      <c r="B219" s="4"/>
      <c r="C219" s="11"/>
      <c r="D219" s="150"/>
      <c r="E219" s="11"/>
      <c r="F219" s="8"/>
      <c r="G219" s="11"/>
      <c r="H219" s="10"/>
      <c r="I219" s="11"/>
    </row>
    <row r="220" spans="2:9" x14ac:dyDescent="0.3">
      <c r="B220" s="4"/>
      <c r="C220" s="11"/>
      <c r="D220" s="150"/>
      <c r="E220" s="11"/>
      <c r="F220" s="8"/>
      <c r="G220" s="11"/>
      <c r="H220" s="10"/>
      <c r="I220" s="11"/>
    </row>
    <row r="221" spans="2:9" x14ac:dyDescent="0.3">
      <c r="B221" s="4"/>
      <c r="C221" s="11"/>
      <c r="D221" s="150"/>
      <c r="E221" s="11"/>
      <c r="F221" s="8"/>
      <c r="G221" s="11"/>
      <c r="H221" s="10"/>
      <c r="I221" s="11"/>
    </row>
    <row r="222" spans="2:9" x14ac:dyDescent="0.3">
      <c r="B222" s="4"/>
      <c r="C222" s="11"/>
      <c r="D222" s="150"/>
      <c r="E222" s="11"/>
      <c r="F222" s="8"/>
      <c r="G222" s="11"/>
      <c r="H222" s="10"/>
      <c r="I222" s="11"/>
    </row>
    <row r="223" spans="2:9" x14ac:dyDescent="0.3">
      <c r="B223" s="4"/>
      <c r="C223" s="11"/>
      <c r="D223" s="150"/>
      <c r="E223" s="11"/>
      <c r="F223" s="8"/>
      <c r="G223" s="11"/>
      <c r="H223" s="10"/>
      <c r="I223" s="11"/>
    </row>
    <row r="224" spans="2:9" x14ac:dyDescent="0.3">
      <c r="B224" s="4"/>
      <c r="C224" s="11"/>
      <c r="D224" s="150"/>
      <c r="E224" s="11"/>
      <c r="F224" s="8"/>
      <c r="G224" s="11"/>
      <c r="H224" s="10"/>
      <c r="I224" s="11"/>
    </row>
    <row r="225" spans="2:9" x14ac:dyDescent="0.3">
      <c r="B225" s="4"/>
      <c r="C225" s="11"/>
      <c r="D225" s="150"/>
      <c r="E225" s="11"/>
      <c r="F225" s="8"/>
      <c r="G225" s="11"/>
      <c r="H225" s="10"/>
      <c r="I225" s="11"/>
    </row>
    <row r="226" spans="2:9" x14ac:dyDescent="0.3">
      <c r="B226" s="4"/>
      <c r="C226" s="11"/>
      <c r="D226" s="150"/>
      <c r="E226" s="11"/>
      <c r="F226" s="8"/>
      <c r="G226" s="11"/>
      <c r="H226" s="10"/>
      <c r="I226" s="11"/>
    </row>
    <row r="227" spans="2:9" x14ac:dyDescent="0.3">
      <c r="B227" s="4"/>
      <c r="C227" s="11"/>
      <c r="D227" s="150"/>
      <c r="E227" s="11"/>
      <c r="F227" s="8"/>
      <c r="G227" s="11"/>
      <c r="H227" s="10"/>
      <c r="I227" s="11"/>
    </row>
    <row r="228" spans="2:9" x14ac:dyDescent="0.3">
      <c r="B228" s="4"/>
      <c r="C228" s="11"/>
      <c r="D228" s="150"/>
      <c r="E228" s="11"/>
      <c r="F228" s="8"/>
      <c r="G228" s="11"/>
      <c r="H228" s="10"/>
      <c r="I228" s="11"/>
    </row>
    <row r="229" spans="2:9" x14ac:dyDescent="0.3">
      <c r="B229" s="4"/>
      <c r="C229" s="11"/>
      <c r="D229" s="150"/>
      <c r="E229" s="11"/>
      <c r="F229" s="8"/>
      <c r="G229" s="11"/>
      <c r="H229" s="10"/>
      <c r="I229" s="11"/>
    </row>
    <row r="230" spans="2:9" x14ac:dyDescent="0.3">
      <c r="B230" s="4"/>
      <c r="C230" s="11"/>
      <c r="D230" s="150"/>
      <c r="E230" s="11"/>
      <c r="F230" s="8"/>
      <c r="G230" s="11"/>
      <c r="H230" s="10"/>
      <c r="I230" s="11"/>
    </row>
    <row r="231" spans="2:9" x14ac:dyDescent="0.3">
      <c r="B231" s="4"/>
      <c r="C231" s="11"/>
      <c r="D231" s="150"/>
      <c r="E231" s="11"/>
      <c r="F231" s="8"/>
      <c r="G231" s="11"/>
      <c r="H231" s="10"/>
      <c r="I231" s="11"/>
    </row>
    <row r="232" spans="2:9" x14ac:dyDescent="0.3">
      <c r="B232" s="4"/>
      <c r="C232" s="11"/>
      <c r="D232" s="150"/>
      <c r="E232" s="11"/>
      <c r="F232" s="8"/>
      <c r="G232" s="11"/>
      <c r="H232" s="10"/>
      <c r="I232" s="11"/>
    </row>
    <row r="233" spans="2:9" x14ac:dyDescent="0.3">
      <c r="B233" s="4"/>
      <c r="C233" s="11"/>
      <c r="D233" s="150"/>
      <c r="E233" s="11"/>
      <c r="F233" s="8"/>
      <c r="G233" s="11"/>
      <c r="H233" s="10"/>
      <c r="I233" s="11"/>
    </row>
    <row r="234" spans="2:9" x14ac:dyDescent="0.3">
      <c r="B234" s="4"/>
      <c r="C234" s="11"/>
      <c r="D234" s="150"/>
      <c r="E234" s="11"/>
      <c r="F234" s="8"/>
      <c r="G234" s="11"/>
      <c r="H234" s="10"/>
      <c r="I234" s="11"/>
    </row>
    <row r="235" spans="2:9" x14ac:dyDescent="0.3">
      <c r="B235" s="4"/>
      <c r="C235" s="11"/>
      <c r="D235" s="150"/>
      <c r="E235" s="11"/>
      <c r="F235" s="8"/>
      <c r="G235" s="11"/>
      <c r="H235" s="10"/>
      <c r="I235" s="11"/>
    </row>
    <row r="236" spans="2:9" x14ac:dyDescent="0.3">
      <c r="B236" s="4"/>
      <c r="C236" s="11"/>
      <c r="D236" s="150"/>
      <c r="E236" s="11"/>
      <c r="F236" s="8"/>
      <c r="G236" s="11"/>
      <c r="H236" s="10"/>
      <c r="I236" s="11"/>
    </row>
    <row r="237" spans="2:9" x14ac:dyDescent="0.3">
      <c r="B237" s="4"/>
      <c r="C237" s="11"/>
      <c r="D237" s="150"/>
      <c r="E237" s="11"/>
      <c r="F237" s="8"/>
      <c r="G237" s="11"/>
      <c r="H237" s="10"/>
      <c r="I237" s="11"/>
    </row>
    <row r="238" spans="2:9" x14ac:dyDescent="0.3">
      <c r="B238" s="4"/>
      <c r="C238" s="11"/>
      <c r="D238" s="150"/>
      <c r="E238" s="11"/>
      <c r="F238" s="8"/>
      <c r="G238" s="11"/>
      <c r="H238" s="10"/>
      <c r="I238" s="11"/>
    </row>
    <row r="239" spans="2:9" x14ac:dyDescent="0.3">
      <c r="B239" s="4"/>
      <c r="C239" s="11"/>
      <c r="D239" s="150"/>
      <c r="E239" s="11"/>
      <c r="F239" s="8"/>
      <c r="G239" s="11"/>
      <c r="H239" s="10"/>
      <c r="I239" s="11"/>
    </row>
    <row r="240" spans="2:9" x14ac:dyDescent="0.3">
      <c r="B240" s="4"/>
      <c r="C240" s="11"/>
      <c r="D240" s="150"/>
      <c r="E240" s="11"/>
      <c r="F240" s="8"/>
      <c r="G240" s="11"/>
      <c r="H240" s="10"/>
      <c r="I240" s="11"/>
    </row>
    <row r="241" spans="2:9" x14ac:dyDescent="0.3">
      <c r="B241" s="4"/>
      <c r="C241" s="11"/>
      <c r="D241" s="150"/>
      <c r="E241" s="11"/>
      <c r="F241" s="8"/>
      <c r="G241" s="11"/>
      <c r="H241" s="10"/>
      <c r="I241" s="11"/>
    </row>
    <row r="242" spans="2:9" x14ac:dyDescent="0.3">
      <c r="B242" s="4"/>
      <c r="C242" s="11"/>
      <c r="D242" s="150"/>
      <c r="E242" s="11"/>
      <c r="F242" s="8"/>
      <c r="G242" s="11"/>
      <c r="H242" s="10"/>
      <c r="I242" s="11"/>
    </row>
    <row r="243" spans="2:9" x14ac:dyDescent="0.3">
      <c r="B243" s="4"/>
      <c r="C243" s="11"/>
      <c r="D243" s="150"/>
      <c r="E243" s="11"/>
      <c r="F243" s="8"/>
      <c r="G243" s="11"/>
      <c r="H243" s="10"/>
      <c r="I243" s="11"/>
    </row>
    <row r="244" spans="2:9" x14ac:dyDescent="0.3">
      <c r="B244" s="4"/>
      <c r="C244" s="11"/>
      <c r="D244" s="150"/>
      <c r="E244" s="11"/>
      <c r="F244" s="8"/>
      <c r="G244" s="11"/>
      <c r="H244" s="10"/>
      <c r="I244" s="11"/>
    </row>
    <row r="245" spans="2:9" x14ac:dyDescent="0.3">
      <c r="B245" s="4"/>
      <c r="C245" s="11"/>
      <c r="D245" s="150"/>
      <c r="E245" s="11"/>
      <c r="F245" s="8"/>
      <c r="G245" s="11"/>
      <c r="H245" s="10"/>
      <c r="I245" s="11"/>
    </row>
    <row r="246" spans="2:9" x14ac:dyDescent="0.3">
      <c r="B246" s="4"/>
      <c r="C246" s="11"/>
      <c r="D246" s="150"/>
      <c r="E246" s="11"/>
      <c r="F246" s="8"/>
      <c r="G246" s="11"/>
      <c r="H246" s="10"/>
      <c r="I246" s="11"/>
    </row>
    <row r="247" spans="2:9" x14ac:dyDescent="0.3">
      <c r="B247" s="4"/>
      <c r="C247" s="11"/>
      <c r="D247" s="150"/>
      <c r="E247" s="11"/>
      <c r="F247" s="8"/>
      <c r="G247" s="11"/>
      <c r="H247" s="10"/>
      <c r="I247" s="11"/>
    </row>
    <row r="248" spans="2:9" x14ac:dyDescent="0.3">
      <c r="B248" s="4"/>
      <c r="C248" s="11"/>
      <c r="D248" s="150"/>
      <c r="E248" s="11"/>
      <c r="F248" s="8"/>
      <c r="G248" s="11"/>
      <c r="H248" s="10"/>
      <c r="I248" s="11"/>
    </row>
    <row r="249" spans="2:9" x14ac:dyDescent="0.3">
      <c r="B249" s="4"/>
      <c r="C249" s="11"/>
      <c r="D249" s="150"/>
      <c r="E249" s="11"/>
      <c r="F249" s="8"/>
      <c r="G249" s="11"/>
      <c r="H249" s="10"/>
      <c r="I249" s="11"/>
    </row>
    <row r="250" spans="2:9" x14ac:dyDescent="0.3">
      <c r="B250" s="4"/>
      <c r="C250" s="11"/>
      <c r="D250" s="150"/>
      <c r="E250" s="11"/>
      <c r="F250" s="8"/>
      <c r="G250" s="11"/>
      <c r="H250" s="10"/>
      <c r="I250" s="11"/>
    </row>
    <row r="251" spans="2:9" x14ac:dyDescent="0.3">
      <c r="B251" s="4"/>
      <c r="C251" s="11"/>
      <c r="D251" s="150"/>
      <c r="E251" s="11"/>
      <c r="F251" s="8"/>
      <c r="G251" s="11"/>
      <c r="H251" s="10"/>
      <c r="I251" s="11"/>
    </row>
    <row r="252" spans="2:9" x14ac:dyDescent="0.3">
      <c r="B252" s="4"/>
      <c r="C252" s="11"/>
      <c r="D252" s="150"/>
      <c r="E252" s="11"/>
      <c r="F252" s="8"/>
      <c r="G252" s="11"/>
      <c r="H252" s="10"/>
      <c r="I252" s="11"/>
    </row>
    <row r="253" spans="2:9" x14ac:dyDescent="0.3">
      <c r="B253" s="4"/>
      <c r="C253" s="11"/>
      <c r="D253" s="150"/>
      <c r="E253" s="11"/>
      <c r="F253" s="8"/>
      <c r="G253" s="11"/>
      <c r="H253" s="10"/>
      <c r="I253" s="11"/>
    </row>
    <row r="254" spans="2:9" x14ac:dyDescent="0.3">
      <c r="B254" s="4"/>
      <c r="C254" s="11"/>
      <c r="D254" s="150"/>
      <c r="E254" s="11"/>
      <c r="F254" s="8"/>
      <c r="G254" s="11"/>
      <c r="H254" s="10"/>
      <c r="I254" s="11"/>
    </row>
    <row r="255" spans="2:9" x14ac:dyDescent="0.3">
      <c r="B255" s="4"/>
      <c r="C255" s="11"/>
      <c r="D255" s="150"/>
      <c r="E255" s="11"/>
      <c r="F255" s="8"/>
      <c r="G255" s="11"/>
      <c r="H255" s="10"/>
      <c r="I255" s="11"/>
    </row>
    <row r="256" spans="2:9" x14ac:dyDescent="0.3">
      <c r="B256" s="4"/>
      <c r="C256" s="11"/>
      <c r="D256" s="150"/>
      <c r="E256" s="11"/>
      <c r="F256" s="8"/>
      <c r="G256" s="11"/>
      <c r="H256" s="10"/>
      <c r="I256" s="11"/>
    </row>
    <row r="257" spans="2:9" x14ac:dyDescent="0.3">
      <c r="B257" s="4"/>
      <c r="C257" s="11"/>
      <c r="D257" s="150"/>
      <c r="E257" s="11"/>
      <c r="F257" s="8"/>
      <c r="G257" s="11"/>
      <c r="H257" s="10"/>
      <c r="I257" s="11"/>
    </row>
    <row r="258" spans="2:9" x14ac:dyDescent="0.3">
      <c r="B258" s="4"/>
      <c r="C258" s="11"/>
      <c r="D258" s="150"/>
      <c r="E258" s="11"/>
      <c r="F258" s="8"/>
      <c r="G258" s="11"/>
      <c r="H258" s="10"/>
      <c r="I258" s="11"/>
    </row>
    <row r="259" spans="2:9" x14ac:dyDescent="0.3">
      <c r="B259" s="4"/>
      <c r="C259" s="11"/>
      <c r="D259" s="150"/>
      <c r="E259" s="11"/>
      <c r="F259" s="8"/>
      <c r="G259" s="11"/>
      <c r="H259" s="10"/>
      <c r="I259" s="11"/>
    </row>
    <row r="260" spans="2:9" x14ac:dyDescent="0.3">
      <c r="B260" s="4"/>
      <c r="C260" s="11"/>
      <c r="D260" s="150"/>
      <c r="E260" s="11"/>
      <c r="F260" s="8"/>
      <c r="G260" s="11"/>
      <c r="H260" s="10"/>
      <c r="I260" s="11"/>
    </row>
    <row r="261" spans="2:9" x14ac:dyDescent="0.3">
      <c r="B261" s="4"/>
      <c r="C261" s="11"/>
      <c r="D261" s="150"/>
      <c r="E261" s="11"/>
      <c r="F261" s="8"/>
      <c r="G261" s="11"/>
      <c r="H261" s="10"/>
      <c r="I261" s="11"/>
    </row>
    <row r="262" spans="2:9" x14ac:dyDescent="0.3">
      <c r="B262" s="4"/>
      <c r="C262" s="11"/>
      <c r="D262" s="150"/>
      <c r="E262" s="11"/>
      <c r="F262" s="8"/>
      <c r="G262" s="11"/>
      <c r="H262" s="10"/>
      <c r="I262" s="11"/>
    </row>
    <row r="263" spans="2:9" ht="15" thickBot="1" x14ac:dyDescent="0.35">
      <c r="B263" s="4"/>
      <c r="C263" s="11"/>
      <c r="D263" s="150"/>
      <c r="E263" s="153"/>
      <c r="F263" s="8"/>
      <c r="G263" s="11"/>
      <c r="H263" s="10"/>
      <c r="I263" s="11"/>
    </row>
    <row r="264" spans="2:9" x14ac:dyDescent="0.3">
      <c r="B264" s="4"/>
      <c r="C264" s="11"/>
      <c r="D264" s="150"/>
      <c r="E264" s="11"/>
      <c r="F264" s="8"/>
      <c r="G264" s="11"/>
      <c r="H264" s="10"/>
      <c r="I264" s="11"/>
    </row>
    <row r="265" spans="2:9" x14ac:dyDescent="0.3">
      <c r="B265" s="4"/>
      <c r="C265" s="11"/>
      <c r="D265" s="150"/>
      <c r="E265" s="11"/>
      <c r="F265" s="8"/>
      <c r="G265" s="11"/>
      <c r="H265" s="10"/>
      <c r="I265" s="11"/>
    </row>
    <row r="266" spans="2:9" x14ac:dyDescent="0.3">
      <c r="B266" s="4"/>
      <c r="C266" s="11"/>
      <c r="D266" s="150"/>
      <c r="E266" s="11"/>
      <c r="F266" s="8"/>
      <c r="G266" s="11"/>
      <c r="H266" s="10"/>
      <c r="I266" s="11"/>
    </row>
    <row r="267" spans="2:9" x14ac:dyDescent="0.3">
      <c r="B267" s="4"/>
      <c r="C267" s="11"/>
      <c r="D267" s="150"/>
      <c r="E267" s="11"/>
      <c r="F267" s="8"/>
      <c r="G267" s="11"/>
      <c r="H267" s="10"/>
      <c r="I267" s="11"/>
    </row>
    <row r="268" spans="2:9" x14ac:dyDescent="0.3">
      <c r="B268" s="4"/>
      <c r="C268" s="11"/>
      <c r="D268" s="150"/>
      <c r="E268" s="11"/>
      <c r="F268" s="8"/>
      <c r="G268" s="11"/>
      <c r="H268" s="10"/>
      <c r="I268" s="11"/>
    </row>
    <row r="269" spans="2:9" ht="15" thickBot="1" x14ac:dyDescent="0.35">
      <c r="B269" s="4"/>
      <c r="C269" s="11"/>
      <c r="D269" s="150"/>
      <c r="E269" s="153"/>
      <c r="F269" s="8"/>
      <c r="G269" s="11"/>
      <c r="H269" s="10"/>
      <c r="I269" s="11"/>
    </row>
    <row r="270" spans="2:9" x14ac:dyDescent="0.3">
      <c r="B270" s="4"/>
      <c r="C270" s="11"/>
      <c r="D270" s="150"/>
      <c r="E270" s="11"/>
      <c r="F270" s="8"/>
      <c r="G270" s="11"/>
      <c r="H270" s="10"/>
      <c r="I270" s="11"/>
    </row>
    <row r="271" spans="2:9" x14ac:dyDescent="0.3">
      <c r="B271" s="4"/>
      <c r="C271" s="11"/>
      <c r="D271" s="150"/>
      <c r="E271" s="11"/>
      <c r="F271" s="8"/>
      <c r="G271" s="11"/>
      <c r="H271" s="10"/>
      <c r="I271" s="11"/>
    </row>
    <row r="272" spans="2:9" x14ac:dyDescent="0.3">
      <c r="B272" s="4"/>
      <c r="C272" s="11"/>
      <c r="D272" s="150"/>
      <c r="E272" s="11"/>
      <c r="F272" s="8"/>
      <c r="G272" s="11"/>
      <c r="H272" s="10"/>
      <c r="I272" s="11"/>
    </row>
    <row r="273" spans="2:9" x14ac:dyDescent="0.3">
      <c r="B273" s="4"/>
      <c r="C273" s="11"/>
      <c r="D273" s="150"/>
      <c r="E273" s="11"/>
      <c r="F273" s="8"/>
      <c r="G273" s="11"/>
      <c r="H273" s="10"/>
      <c r="I273" s="11"/>
    </row>
    <row r="274" spans="2:9" x14ac:dyDescent="0.3">
      <c r="B274" s="4"/>
      <c r="C274" s="11"/>
      <c r="D274" s="150"/>
      <c r="E274" s="11"/>
      <c r="F274" s="8"/>
      <c r="G274" s="11"/>
      <c r="H274" s="10"/>
      <c r="I274" s="11"/>
    </row>
    <row r="275" spans="2:9" ht="15" thickBot="1" x14ac:dyDescent="0.35">
      <c r="B275" s="4"/>
      <c r="C275" s="11"/>
      <c r="D275" s="150"/>
      <c r="E275" s="153"/>
      <c r="F275" s="8"/>
      <c r="G275" s="11"/>
      <c r="H275" s="10"/>
      <c r="I275" s="11"/>
    </row>
    <row r="276" spans="2:9" x14ac:dyDescent="0.3">
      <c r="B276" s="4"/>
      <c r="C276" s="11"/>
      <c r="D276" s="150"/>
      <c r="E276" s="11"/>
      <c r="F276" s="8"/>
      <c r="G276" s="11"/>
      <c r="H276" s="10"/>
      <c r="I276" s="11"/>
    </row>
    <row r="277" spans="2:9" x14ac:dyDescent="0.3">
      <c r="B277" s="4"/>
      <c r="C277" s="11"/>
      <c r="D277" s="150"/>
      <c r="E277" s="11"/>
      <c r="F277" s="8"/>
      <c r="G277" s="11"/>
      <c r="H277" s="10"/>
      <c r="I277" s="11"/>
    </row>
    <row r="278" spans="2:9" x14ac:dyDescent="0.3">
      <c r="B278" s="4"/>
      <c r="C278" s="11"/>
      <c r="D278" s="150"/>
      <c r="E278" s="11"/>
      <c r="F278" s="8"/>
      <c r="G278" s="11"/>
      <c r="H278" s="10"/>
      <c r="I278" s="11"/>
    </row>
    <row r="279" spans="2:9" x14ac:dyDescent="0.3">
      <c r="B279" s="4"/>
      <c r="C279" s="11"/>
      <c r="D279" s="150"/>
      <c r="E279" s="11"/>
      <c r="F279" s="8"/>
      <c r="G279" s="11"/>
      <c r="H279" s="10"/>
      <c r="I279" s="11"/>
    </row>
    <row r="280" spans="2:9" x14ac:dyDescent="0.3">
      <c r="B280" s="4"/>
      <c r="C280" s="11"/>
      <c r="D280" s="150"/>
      <c r="E280" s="11"/>
      <c r="F280" s="8"/>
      <c r="G280" s="11"/>
      <c r="H280" s="10"/>
      <c r="I280" s="11"/>
    </row>
    <row r="281" spans="2:9" ht="15" thickBot="1" x14ac:dyDescent="0.35">
      <c r="B281" s="4"/>
      <c r="C281" s="11"/>
      <c r="D281" s="150"/>
      <c r="E281" s="153"/>
      <c r="F281" s="8"/>
      <c r="G281" s="11"/>
      <c r="H281" s="10"/>
      <c r="I281" s="11"/>
    </row>
    <row r="282" spans="2:9" x14ac:dyDescent="0.3">
      <c r="B282" s="4"/>
      <c r="C282" s="11"/>
      <c r="D282" s="150"/>
      <c r="E282" s="11"/>
      <c r="F282" s="8"/>
      <c r="G282" s="11"/>
      <c r="H282" s="10"/>
      <c r="I282" s="11"/>
    </row>
    <row r="283" spans="2:9" x14ac:dyDescent="0.3">
      <c r="B283" s="4"/>
      <c r="C283" s="11"/>
      <c r="D283" s="150"/>
      <c r="E283" s="11"/>
      <c r="F283" s="8"/>
      <c r="G283" s="11"/>
      <c r="H283" s="10"/>
      <c r="I283" s="11"/>
    </row>
    <row r="284" spans="2:9" x14ac:dyDescent="0.3">
      <c r="B284" s="4"/>
      <c r="C284" s="11"/>
      <c r="D284" s="150"/>
      <c r="E284" s="11"/>
      <c r="F284" s="8"/>
      <c r="G284" s="11"/>
      <c r="H284" s="10"/>
      <c r="I284" s="11"/>
    </row>
    <row r="285" spans="2:9" x14ac:dyDescent="0.3">
      <c r="B285" s="4"/>
      <c r="C285" s="11"/>
      <c r="D285" s="150"/>
      <c r="E285" s="11"/>
      <c r="F285" s="8"/>
      <c r="G285" s="11"/>
      <c r="H285" s="10"/>
      <c r="I285" s="11"/>
    </row>
    <row r="286" spans="2:9" x14ac:dyDescent="0.3">
      <c r="B286" s="4"/>
      <c r="C286" s="11"/>
      <c r="D286" s="150"/>
      <c r="E286" s="11"/>
      <c r="F286" s="8"/>
      <c r="G286" s="11"/>
      <c r="H286" s="10"/>
      <c r="I286" s="11"/>
    </row>
    <row r="287" spans="2:9" ht="15" thickBot="1" x14ac:dyDescent="0.35">
      <c r="B287" s="4"/>
      <c r="C287" s="11"/>
      <c r="D287" s="150"/>
      <c r="E287" s="153"/>
      <c r="F287" s="8"/>
      <c r="G287" s="11"/>
      <c r="H287" s="10"/>
      <c r="I287" s="11"/>
    </row>
    <row r="288" spans="2:9" x14ac:dyDescent="0.3">
      <c r="B288" s="4"/>
      <c r="C288" s="11"/>
      <c r="D288" s="150"/>
      <c r="E288" s="11"/>
      <c r="F288" s="8"/>
      <c r="G288" s="11"/>
      <c r="H288" s="10"/>
      <c r="I288" s="11"/>
    </row>
    <row r="289" spans="2:9" x14ac:dyDescent="0.3">
      <c r="B289" s="4"/>
      <c r="C289" s="11"/>
      <c r="D289" s="150"/>
      <c r="E289" s="11"/>
      <c r="F289" s="8"/>
      <c r="G289" s="11"/>
      <c r="H289" s="10"/>
      <c r="I289" s="11"/>
    </row>
    <row r="290" spans="2:9" x14ac:dyDescent="0.3">
      <c r="B290" s="4"/>
      <c r="C290" s="11"/>
      <c r="D290" s="150"/>
      <c r="E290" s="11"/>
      <c r="F290" s="8"/>
      <c r="G290" s="11"/>
      <c r="H290" s="10"/>
      <c r="I290" s="11"/>
    </row>
    <row r="291" spans="2:9" x14ac:dyDescent="0.3">
      <c r="B291" s="4"/>
      <c r="C291" s="11"/>
      <c r="D291" s="150"/>
      <c r="E291" s="11"/>
      <c r="F291" s="8"/>
      <c r="G291" s="11"/>
      <c r="H291" s="10"/>
      <c r="I291" s="11"/>
    </row>
    <row r="292" spans="2:9" x14ac:dyDescent="0.3">
      <c r="B292" s="4"/>
      <c r="C292" s="11"/>
      <c r="D292" s="150"/>
      <c r="E292" s="11"/>
      <c r="F292" s="8"/>
      <c r="G292" s="11"/>
      <c r="H292" s="10"/>
      <c r="I292" s="11"/>
    </row>
    <row r="293" spans="2:9" ht="15" thickBot="1" x14ac:dyDescent="0.35">
      <c r="B293" s="4"/>
      <c r="C293" s="11"/>
      <c r="D293" s="150"/>
      <c r="E293" s="153"/>
      <c r="F293" s="8"/>
      <c r="G293" s="11"/>
      <c r="H293" s="10"/>
      <c r="I293" s="11"/>
    </row>
    <row r="294" spans="2:9" x14ac:dyDescent="0.3">
      <c r="B294" s="4"/>
      <c r="C294" s="11"/>
      <c r="D294" s="150"/>
      <c r="E294" s="11"/>
      <c r="F294" s="8"/>
      <c r="G294" s="11"/>
      <c r="H294" s="10"/>
      <c r="I294" s="11"/>
    </row>
    <row r="295" spans="2:9" x14ac:dyDescent="0.3">
      <c r="B295" s="4"/>
      <c r="C295" s="11"/>
      <c r="D295" s="150"/>
      <c r="E295" s="11"/>
      <c r="F295" s="8"/>
      <c r="G295" s="11"/>
      <c r="H295" s="10"/>
      <c r="I295" s="11"/>
    </row>
    <row r="296" spans="2:9" x14ac:dyDescent="0.3">
      <c r="B296" s="4"/>
      <c r="C296" s="11"/>
      <c r="D296" s="150"/>
      <c r="E296" s="11"/>
      <c r="F296" s="8"/>
      <c r="G296" s="11"/>
      <c r="H296" s="10"/>
      <c r="I296" s="11"/>
    </row>
    <row r="297" spans="2:9" x14ac:dyDescent="0.3">
      <c r="B297" s="4"/>
      <c r="C297" s="11"/>
      <c r="D297" s="150"/>
      <c r="E297" s="11"/>
      <c r="F297" s="8"/>
      <c r="G297" s="11"/>
      <c r="H297" s="10"/>
      <c r="I297" s="11"/>
    </row>
    <row r="298" spans="2:9" x14ac:dyDescent="0.3">
      <c r="B298" s="4"/>
      <c r="C298" s="11"/>
      <c r="D298" s="150"/>
      <c r="E298" s="11"/>
      <c r="F298" s="8"/>
      <c r="G298" s="11"/>
      <c r="H298" s="10"/>
      <c r="I298" s="11"/>
    </row>
    <row r="299" spans="2:9" ht="15" thickBot="1" x14ac:dyDescent="0.35">
      <c r="B299" s="4"/>
      <c r="C299" s="11"/>
      <c r="D299" s="150"/>
      <c r="E299" s="153"/>
      <c r="F299" s="8"/>
      <c r="G299" s="11"/>
      <c r="H299" s="10"/>
      <c r="I299" s="11"/>
    </row>
    <row r="300" spans="2:9" x14ac:dyDescent="0.3">
      <c r="B300" s="4"/>
      <c r="C300" s="11"/>
      <c r="D300" s="150"/>
      <c r="E300" s="11"/>
      <c r="F300" s="8"/>
      <c r="G300" s="11"/>
      <c r="H300" s="10"/>
      <c r="I300" s="11"/>
    </row>
    <row r="301" spans="2:9" x14ac:dyDescent="0.3">
      <c r="B301" s="4"/>
      <c r="C301" s="11"/>
      <c r="D301" s="150"/>
      <c r="E301" s="11"/>
      <c r="F301" s="8"/>
      <c r="G301" s="11"/>
      <c r="H301" s="10"/>
      <c r="I301" s="11"/>
    </row>
    <row r="302" spans="2:9" x14ac:dyDescent="0.3">
      <c r="B302" s="4"/>
      <c r="C302" s="11"/>
      <c r="D302" s="150"/>
      <c r="E302" s="11"/>
      <c r="F302" s="8"/>
      <c r="G302" s="11"/>
      <c r="H302" s="10"/>
      <c r="I302" s="11"/>
    </row>
    <row r="303" spans="2:9" x14ac:dyDescent="0.3">
      <c r="B303" s="4"/>
      <c r="C303" s="11"/>
      <c r="D303" s="150"/>
      <c r="E303" s="11"/>
      <c r="F303" s="8"/>
      <c r="G303" s="11"/>
      <c r="H303" s="10"/>
      <c r="I303" s="11"/>
    </row>
    <row r="304" spans="2:9" x14ac:dyDescent="0.3">
      <c r="B304" s="4"/>
      <c r="C304" s="11"/>
      <c r="D304" s="150"/>
      <c r="E304" s="11"/>
      <c r="F304" s="8"/>
      <c r="G304" s="11"/>
      <c r="H304" s="10"/>
      <c r="I304" s="11"/>
    </row>
    <row r="305" spans="2:9" ht="15" thickBot="1" x14ac:dyDescent="0.35">
      <c r="B305" s="4"/>
      <c r="C305" s="11"/>
      <c r="D305" s="150"/>
      <c r="E305" s="153"/>
      <c r="F305" s="8"/>
      <c r="G305" s="11"/>
      <c r="H305" s="10"/>
      <c r="I305" s="11"/>
    </row>
    <row r="306" spans="2:9" x14ac:dyDescent="0.3">
      <c r="B306" s="4"/>
      <c r="C306" s="11"/>
      <c r="D306" s="150"/>
      <c r="E306" s="11"/>
      <c r="F306" s="8"/>
      <c r="G306" s="11"/>
      <c r="H306" s="10"/>
      <c r="I306" s="11"/>
    </row>
    <row r="307" spans="2:9" x14ac:dyDescent="0.3">
      <c r="B307" s="4"/>
      <c r="C307" s="11"/>
      <c r="D307" s="150"/>
      <c r="E307" s="11"/>
      <c r="F307" s="8"/>
      <c r="G307" s="11"/>
      <c r="H307" s="10"/>
      <c r="I307" s="11"/>
    </row>
    <row r="308" spans="2:9" x14ac:dyDescent="0.3">
      <c r="B308" s="4"/>
      <c r="C308" s="11"/>
      <c r="D308" s="150"/>
      <c r="E308" s="11"/>
      <c r="F308" s="8"/>
      <c r="G308" s="11"/>
      <c r="H308" s="10"/>
      <c r="I308" s="11"/>
    </row>
    <row r="309" spans="2:9" x14ac:dyDescent="0.3">
      <c r="B309" s="4"/>
      <c r="C309" s="11"/>
      <c r="D309" s="150"/>
      <c r="E309" s="11"/>
      <c r="F309" s="8"/>
      <c r="G309" s="11"/>
      <c r="H309" s="10"/>
      <c r="I309" s="11"/>
    </row>
    <row r="310" spans="2:9" x14ac:dyDescent="0.3">
      <c r="B310" s="4"/>
      <c r="C310" s="11"/>
      <c r="D310" s="150"/>
      <c r="E310" s="11"/>
      <c r="F310" s="8"/>
      <c r="G310" s="11"/>
      <c r="H310" s="10"/>
      <c r="I310" s="11"/>
    </row>
    <row r="311" spans="2:9" ht="15" thickBot="1" x14ac:dyDescent="0.35">
      <c r="B311" s="4"/>
      <c r="C311" s="11"/>
      <c r="D311" s="150"/>
      <c r="E311" s="153"/>
      <c r="F311" s="8"/>
      <c r="G311" s="11"/>
      <c r="H311" s="10"/>
      <c r="I311" s="11"/>
    </row>
    <row r="312" spans="2:9" x14ac:dyDescent="0.3">
      <c r="B312" s="4"/>
      <c r="C312" s="11"/>
      <c r="D312" s="150"/>
      <c r="E312" s="11"/>
      <c r="F312" s="8"/>
      <c r="G312" s="11"/>
      <c r="H312" s="10"/>
      <c r="I312" s="11"/>
    </row>
    <row r="313" spans="2:9" x14ac:dyDescent="0.3">
      <c r="B313" s="4"/>
      <c r="C313" s="11"/>
      <c r="D313" s="150"/>
      <c r="E313" s="11"/>
      <c r="F313" s="8"/>
      <c r="G313" s="11"/>
      <c r="H313" s="10"/>
      <c r="I313" s="11"/>
    </row>
    <row r="314" spans="2:9" x14ac:dyDescent="0.3">
      <c r="B314" s="4"/>
      <c r="C314" s="11"/>
      <c r="D314" s="150"/>
      <c r="E314" s="11"/>
      <c r="F314" s="8"/>
      <c r="G314" s="11"/>
      <c r="H314" s="10"/>
      <c r="I314" s="11"/>
    </row>
    <row r="315" spans="2:9" x14ac:dyDescent="0.3">
      <c r="B315" s="4"/>
      <c r="C315" s="11"/>
      <c r="D315" s="150"/>
      <c r="E315" s="11"/>
      <c r="F315" s="8"/>
      <c r="G315" s="11"/>
      <c r="H315" s="10"/>
      <c r="I315" s="11"/>
    </row>
    <row r="316" spans="2:9" x14ac:dyDescent="0.3">
      <c r="B316" s="4"/>
      <c r="C316" s="11"/>
      <c r="D316" s="150"/>
      <c r="E316" s="11"/>
      <c r="F316" s="8"/>
      <c r="G316" s="11"/>
      <c r="H316" s="10"/>
      <c r="I316" s="11"/>
    </row>
    <row r="317" spans="2:9" ht="15" thickBot="1" x14ac:dyDescent="0.35">
      <c r="B317" s="4"/>
      <c r="C317" s="11"/>
      <c r="D317" s="150"/>
      <c r="E317" s="153"/>
      <c r="F317" s="8"/>
      <c r="G317" s="11"/>
      <c r="H317" s="10"/>
      <c r="I317" s="11"/>
    </row>
    <row r="318" spans="2:9" x14ac:dyDescent="0.3">
      <c r="B318" s="4"/>
      <c r="C318" s="11"/>
      <c r="D318" s="150"/>
      <c r="E318" s="11"/>
      <c r="F318" s="8"/>
      <c r="G318" s="11"/>
      <c r="H318" s="10"/>
      <c r="I318" s="11"/>
    </row>
    <row r="319" spans="2:9" x14ac:dyDescent="0.3">
      <c r="B319" s="4"/>
      <c r="C319" s="11"/>
      <c r="D319" s="150"/>
      <c r="E319" s="11"/>
      <c r="F319" s="8"/>
      <c r="G319" s="11"/>
      <c r="H319" s="10"/>
      <c r="I319" s="11"/>
    </row>
    <row r="320" spans="2:9" x14ac:dyDescent="0.3">
      <c r="B320" s="4"/>
      <c r="C320" s="11"/>
      <c r="D320" s="150"/>
      <c r="E320" s="11"/>
      <c r="F320" s="8"/>
      <c r="G320" s="11"/>
      <c r="H320" s="10"/>
      <c r="I320" s="11"/>
    </row>
    <row r="321" spans="2:9" x14ac:dyDescent="0.3">
      <c r="B321" s="4"/>
      <c r="C321" s="11"/>
      <c r="D321" s="150"/>
      <c r="E321" s="11"/>
      <c r="F321" s="8"/>
      <c r="G321" s="11"/>
      <c r="H321" s="10"/>
      <c r="I321" s="11"/>
    </row>
    <row r="322" spans="2:9" x14ac:dyDescent="0.3">
      <c r="B322" s="4"/>
      <c r="C322" s="11"/>
      <c r="D322" s="150"/>
      <c r="E322" s="11"/>
      <c r="F322" s="8"/>
      <c r="G322" s="11"/>
      <c r="H322" s="10"/>
      <c r="I322" s="11"/>
    </row>
    <row r="323" spans="2:9" ht="15" thickBot="1" x14ac:dyDescent="0.35">
      <c r="B323" s="4"/>
      <c r="C323" s="11"/>
      <c r="D323" s="150"/>
      <c r="E323" s="153"/>
      <c r="F323" s="8"/>
      <c r="G323" s="11"/>
      <c r="H323" s="10"/>
      <c r="I323" s="11"/>
    </row>
    <row r="324" spans="2:9" x14ac:dyDescent="0.3">
      <c r="B324" s="4"/>
      <c r="C324" s="11"/>
      <c r="D324" s="150"/>
      <c r="E324" s="11"/>
      <c r="F324" s="8"/>
      <c r="G324" s="11"/>
      <c r="H324" s="10"/>
      <c r="I324" s="11"/>
    </row>
    <row r="325" spans="2:9" x14ac:dyDescent="0.3">
      <c r="B325" s="4"/>
      <c r="C325" s="11"/>
      <c r="D325" s="150"/>
      <c r="E325" s="11"/>
      <c r="F325" s="8"/>
      <c r="G325" s="11"/>
      <c r="H325" s="10"/>
      <c r="I325" s="11"/>
    </row>
    <row r="326" spans="2:9" x14ac:dyDescent="0.3">
      <c r="B326" s="4"/>
      <c r="C326" s="11"/>
      <c r="D326" s="150"/>
      <c r="E326" s="11"/>
      <c r="F326" s="8"/>
      <c r="G326" s="11"/>
      <c r="H326" s="10"/>
      <c r="I326" s="11"/>
    </row>
    <row r="327" spans="2:9" x14ac:dyDescent="0.3">
      <c r="B327" s="4"/>
      <c r="C327" s="11"/>
      <c r="D327" s="150"/>
      <c r="E327" s="11"/>
      <c r="F327" s="8"/>
      <c r="G327" s="11"/>
      <c r="H327" s="10"/>
      <c r="I327" s="11"/>
    </row>
    <row r="328" spans="2:9" x14ac:dyDescent="0.3">
      <c r="B328" s="4"/>
      <c r="C328" s="11"/>
      <c r="D328" s="150"/>
      <c r="E328" s="11"/>
      <c r="F328" s="8"/>
      <c r="G328" s="11"/>
      <c r="H328" s="10"/>
      <c r="I328" s="11"/>
    </row>
    <row r="329" spans="2:9" ht="15" thickBot="1" x14ac:dyDescent="0.35">
      <c r="B329" s="4"/>
      <c r="C329" s="11"/>
      <c r="D329" s="150"/>
      <c r="E329" s="153"/>
      <c r="F329" s="8"/>
      <c r="G329" s="11"/>
      <c r="H329" s="10"/>
      <c r="I329" s="11"/>
    </row>
    <row r="330" spans="2:9" x14ac:dyDescent="0.3">
      <c r="B330" s="4"/>
      <c r="C330" s="11"/>
      <c r="D330" s="150"/>
      <c r="E330" s="11"/>
      <c r="F330" s="8"/>
      <c r="G330" s="11"/>
      <c r="H330" s="10"/>
      <c r="I330" s="11"/>
    </row>
    <row r="331" spans="2:9" x14ac:dyDescent="0.3">
      <c r="B331" s="4"/>
      <c r="C331" s="11"/>
      <c r="D331" s="150"/>
      <c r="E331" s="11"/>
      <c r="F331" s="8"/>
      <c r="G331" s="11"/>
      <c r="H331" s="10"/>
      <c r="I331" s="11"/>
    </row>
    <row r="332" spans="2:9" x14ac:dyDescent="0.3">
      <c r="B332" s="4"/>
      <c r="C332" s="11"/>
      <c r="D332" s="150"/>
      <c r="E332" s="11"/>
      <c r="F332" s="8"/>
      <c r="G332" s="11"/>
      <c r="H332" s="10"/>
      <c r="I332" s="11"/>
    </row>
    <row r="333" spans="2:9" x14ac:dyDescent="0.3">
      <c r="B333" s="4"/>
      <c r="C333" s="11"/>
      <c r="D333" s="150"/>
      <c r="E333" s="11"/>
      <c r="F333" s="8"/>
      <c r="G333" s="11"/>
      <c r="H333" s="10"/>
      <c r="I333" s="11"/>
    </row>
    <row r="334" spans="2:9" x14ac:dyDescent="0.3">
      <c r="B334" s="4"/>
      <c r="C334" s="11"/>
      <c r="D334" s="150"/>
      <c r="E334" s="11"/>
      <c r="F334" s="8"/>
      <c r="G334" s="11"/>
      <c r="H334" s="10"/>
      <c r="I334" s="11"/>
    </row>
    <row r="335" spans="2:9" ht="15" thickBot="1" x14ac:dyDescent="0.35">
      <c r="B335" s="4"/>
      <c r="C335" s="11"/>
      <c r="D335" s="150"/>
      <c r="E335" s="153"/>
      <c r="F335" s="8"/>
      <c r="G335" s="11"/>
      <c r="H335" s="10"/>
      <c r="I335" s="11"/>
    </row>
    <row r="336" spans="2:9" x14ac:dyDescent="0.3">
      <c r="B336" s="4"/>
      <c r="C336" s="11"/>
      <c r="D336" s="150"/>
      <c r="E336" s="11"/>
      <c r="F336" s="8"/>
      <c r="G336" s="11"/>
      <c r="H336" s="10"/>
      <c r="I336" s="11"/>
    </row>
    <row r="337" spans="2:9" x14ac:dyDescent="0.3">
      <c r="B337" s="4"/>
      <c r="C337" s="11"/>
      <c r="D337" s="150"/>
      <c r="E337" s="11"/>
      <c r="F337" s="8"/>
      <c r="G337" s="11"/>
      <c r="H337" s="10"/>
      <c r="I337" s="11"/>
    </row>
    <row r="338" spans="2:9" x14ac:dyDescent="0.3">
      <c r="B338" s="4"/>
      <c r="C338" s="11"/>
      <c r="D338" s="150"/>
      <c r="E338" s="11"/>
      <c r="F338" s="8"/>
      <c r="G338" s="11"/>
      <c r="H338" s="10"/>
      <c r="I338" s="11"/>
    </row>
    <row r="339" spans="2:9" x14ac:dyDescent="0.3">
      <c r="B339" s="4"/>
      <c r="C339" s="11"/>
      <c r="D339" s="150"/>
      <c r="E339" s="11"/>
      <c r="F339" s="8"/>
      <c r="G339" s="11"/>
      <c r="H339" s="10"/>
      <c r="I339" s="11"/>
    </row>
    <row r="340" spans="2:9" x14ac:dyDescent="0.3">
      <c r="B340" s="4"/>
      <c r="C340" s="11"/>
      <c r="D340" s="150"/>
      <c r="E340" s="11"/>
      <c r="F340" s="8"/>
      <c r="G340" s="11"/>
      <c r="H340" s="10"/>
      <c r="I340" s="11"/>
    </row>
    <row r="341" spans="2:9" ht="15" thickBot="1" x14ac:dyDescent="0.35">
      <c r="B341" s="4"/>
      <c r="C341" s="11"/>
      <c r="D341" s="150"/>
      <c r="E341" s="153"/>
      <c r="F341" s="8"/>
      <c r="G341" s="11"/>
      <c r="H341" s="10"/>
      <c r="I341" s="11"/>
    </row>
    <row r="342" spans="2:9" x14ac:dyDescent="0.3">
      <c r="B342" s="4"/>
      <c r="C342" s="11"/>
      <c r="D342" s="150"/>
      <c r="E342" s="11"/>
      <c r="F342" s="8"/>
      <c r="G342" s="11"/>
      <c r="H342" s="10"/>
      <c r="I342" s="11"/>
    </row>
    <row r="343" spans="2:9" x14ac:dyDescent="0.3">
      <c r="B343" s="4"/>
      <c r="C343" s="11"/>
      <c r="D343" s="150"/>
      <c r="E343" s="11"/>
      <c r="F343" s="8"/>
      <c r="G343" s="11"/>
      <c r="H343" s="10"/>
      <c r="I343" s="11"/>
    </row>
    <row r="344" spans="2:9" x14ac:dyDescent="0.3">
      <c r="B344" s="4"/>
      <c r="C344" s="11"/>
      <c r="D344" s="150"/>
      <c r="E344" s="11"/>
      <c r="F344" s="8"/>
      <c r="G344" s="11"/>
      <c r="H344" s="10"/>
      <c r="I344" s="11"/>
    </row>
    <row r="345" spans="2:9" x14ac:dyDescent="0.3">
      <c r="B345" s="4"/>
      <c r="C345" s="11"/>
      <c r="D345" s="150"/>
      <c r="E345" s="11"/>
      <c r="F345" s="8"/>
      <c r="G345" s="11"/>
      <c r="H345" s="10"/>
      <c r="I345" s="11"/>
    </row>
    <row r="346" spans="2:9" x14ac:dyDescent="0.3">
      <c r="B346" s="4"/>
      <c r="C346" s="11"/>
      <c r="D346" s="150"/>
      <c r="E346" s="11"/>
      <c r="F346" s="8"/>
      <c r="G346" s="11"/>
      <c r="H346" s="10"/>
      <c r="I346" s="11"/>
    </row>
    <row r="347" spans="2:9" ht="15" thickBot="1" x14ac:dyDescent="0.35">
      <c r="B347" s="4"/>
      <c r="C347" s="11"/>
      <c r="D347" s="150"/>
      <c r="E347" s="153"/>
      <c r="F347" s="8"/>
      <c r="G347" s="11"/>
      <c r="H347" s="10"/>
      <c r="I347" s="11"/>
    </row>
    <row r="348" spans="2:9" x14ac:dyDescent="0.3">
      <c r="B348" s="4"/>
      <c r="C348" s="11"/>
      <c r="D348" s="150"/>
      <c r="E348" s="11"/>
      <c r="F348" s="8"/>
      <c r="G348" s="11"/>
      <c r="H348" s="10"/>
      <c r="I348" s="11"/>
    </row>
    <row r="349" spans="2:9" x14ac:dyDescent="0.3">
      <c r="B349" s="4"/>
      <c r="C349" s="11"/>
      <c r="D349" s="150"/>
      <c r="E349" s="11"/>
      <c r="F349" s="8"/>
      <c r="G349" s="11"/>
      <c r="H349" s="10"/>
      <c r="I349" s="11"/>
    </row>
    <row r="350" spans="2:9" x14ac:dyDescent="0.3">
      <c r="B350" s="4"/>
      <c r="C350" s="11"/>
      <c r="D350" s="150"/>
      <c r="E350" s="11"/>
      <c r="F350" s="8"/>
      <c r="G350" s="11"/>
      <c r="H350" s="10"/>
      <c r="I350" s="11"/>
    </row>
    <row r="351" spans="2:9" x14ac:dyDescent="0.3">
      <c r="B351" s="4"/>
      <c r="C351" s="11"/>
      <c r="D351" s="150"/>
      <c r="E351" s="11"/>
      <c r="F351" s="8"/>
      <c r="G351" s="11"/>
      <c r="H351" s="10"/>
      <c r="I351" s="11"/>
    </row>
    <row r="352" spans="2:9" x14ac:dyDescent="0.3">
      <c r="B352" s="4"/>
      <c r="C352" s="11"/>
      <c r="D352" s="150"/>
      <c r="E352" s="11"/>
      <c r="F352" s="8"/>
      <c r="G352" s="11"/>
      <c r="H352" s="10"/>
      <c r="I352" s="11"/>
    </row>
    <row r="353" spans="2:9" ht="15" thickBot="1" x14ac:dyDescent="0.35">
      <c r="B353" s="4"/>
      <c r="C353" s="11"/>
      <c r="D353" s="150"/>
      <c r="E353" s="153"/>
      <c r="F353" s="8"/>
      <c r="G353" s="11"/>
      <c r="H353" s="10"/>
      <c r="I353" s="11"/>
    </row>
    <row r="354" spans="2:9" x14ac:dyDescent="0.3">
      <c r="B354" s="4"/>
      <c r="C354" s="11"/>
      <c r="D354" s="150"/>
      <c r="E354" s="11"/>
      <c r="F354" s="8"/>
      <c r="G354" s="11"/>
      <c r="H354" s="10"/>
      <c r="I354" s="11"/>
    </row>
    <row r="355" spans="2:9" x14ac:dyDescent="0.3">
      <c r="B355" s="4"/>
      <c r="C355" s="11"/>
      <c r="D355" s="150"/>
      <c r="E355" s="11"/>
      <c r="F355" s="8"/>
      <c r="G355" s="11"/>
      <c r="H355" s="10"/>
      <c r="I355" s="11"/>
    </row>
    <row r="356" spans="2:9" x14ac:dyDescent="0.3">
      <c r="B356" s="4"/>
      <c r="C356" s="11"/>
      <c r="D356" s="150"/>
      <c r="E356" s="11"/>
      <c r="F356" s="8"/>
      <c r="G356" s="11"/>
      <c r="H356" s="10"/>
      <c r="I356" s="11"/>
    </row>
    <row r="357" spans="2:9" x14ac:dyDescent="0.3">
      <c r="B357" s="4"/>
      <c r="C357" s="11"/>
      <c r="D357" s="150"/>
      <c r="E357" s="11"/>
      <c r="F357" s="8"/>
      <c r="G357" s="11"/>
      <c r="H357" s="10"/>
      <c r="I357" s="11"/>
    </row>
    <row r="358" spans="2:9" x14ac:dyDescent="0.3">
      <c r="B358" s="4"/>
      <c r="C358" s="11"/>
      <c r="D358" s="150"/>
      <c r="E358" s="11"/>
      <c r="F358" s="8"/>
      <c r="G358" s="11"/>
      <c r="H358" s="10"/>
      <c r="I358" s="11"/>
    </row>
    <row r="359" spans="2:9" ht="15" thickBot="1" x14ac:dyDescent="0.35">
      <c r="B359" s="4"/>
      <c r="C359" s="11"/>
      <c r="D359" s="150"/>
      <c r="E359" s="153"/>
      <c r="F359" s="8"/>
      <c r="G359" s="11"/>
      <c r="H359" s="10"/>
      <c r="I359" s="11"/>
    </row>
    <row r="360" spans="2:9" x14ac:dyDescent="0.3">
      <c r="B360" s="4"/>
      <c r="C360" s="11"/>
      <c r="D360" s="150"/>
      <c r="E360" s="11"/>
      <c r="F360" s="8"/>
      <c r="G360" s="11"/>
      <c r="H360" s="10"/>
      <c r="I360" s="11"/>
    </row>
    <row r="361" spans="2:9" x14ac:dyDescent="0.3">
      <c r="B361" s="4"/>
      <c r="C361" s="11"/>
      <c r="D361" s="150"/>
      <c r="E361" s="11"/>
      <c r="F361" s="8"/>
      <c r="G361" s="11"/>
      <c r="H361" s="10"/>
      <c r="I361" s="11"/>
    </row>
    <row r="362" spans="2:9" x14ac:dyDescent="0.3">
      <c r="B362" s="4"/>
      <c r="C362" s="11"/>
      <c r="D362" s="150"/>
      <c r="E362" s="11"/>
      <c r="F362" s="8"/>
      <c r="G362" s="11"/>
      <c r="H362" s="10"/>
      <c r="I362" s="11"/>
    </row>
    <row r="363" spans="2:9" x14ac:dyDescent="0.3">
      <c r="B363" s="4"/>
      <c r="C363" s="11"/>
      <c r="D363" s="150"/>
      <c r="E363" s="11"/>
      <c r="F363" s="8"/>
      <c r="G363" s="11"/>
      <c r="H363" s="10"/>
      <c r="I363" s="11"/>
    </row>
    <row r="364" spans="2:9" x14ac:dyDescent="0.3">
      <c r="B364" s="4"/>
      <c r="C364" s="11"/>
      <c r="D364" s="150"/>
      <c r="E364" s="11"/>
      <c r="F364" s="8"/>
      <c r="G364" s="11"/>
      <c r="H364" s="10"/>
      <c r="I364" s="11"/>
    </row>
    <row r="365" spans="2:9" ht="15" thickBot="1" x14ac:dyDescent="0.35">
      <c r="B365" s="4"/>
      <c r="C365" s="11"/>
      <c r="D365" s="150"/>
      <c r="E365" s="153"/>
      <c r="F365" s="8"/>
      <c r="G365" s="11"/>
      <c r="H365" s="10"/>
      <c r="I365" s="11"/>
    </row>
    <row r="366" spans="2:9" x14ac:dyDescent="0.3">
      <c r="B366" s="4"/>
      <c r="C366" s="11"/>
      <c r="D366" s="150"/>
      <c r="E366" s="11"/>
      <c r="F366" s="8"/>
      <c r="G366" s="11"/>
      <c r="H366" s="10"/>
      <c r="I366" s="11"/>
    </row>
    <row r="367" spans="2:9" x14ac:dyDescent="0.3">
      <c r="B367" s="4"/>
      <c r="C367" s="11"/>
      <c r="D367" s="150"/>
      <c r="E367" s="11"/>
      <c r="F367" s="8"/>
      <c r="G367" s="11"/>
      <c r="H367" s="10"/>
      <c r="I367" s="11"/>
    </row>
    <row r="368" spans="2:9" x14ac:dyDescent="0.3">
      <c r="B368" s="4"/>
      <c r="C368" s="11"/>
      <c r="D368" s="150"/>
      <c r="E368" s="11"/>
      <c r="F368" s="8"/>
      <c r="G368" s="11"/>
      <c r="H368" s="10"/>
      <c r="I368" s="11"/>
    </row>
    <row r="369" spans="2:9" x14ac:dyDescent="0.3">
      <c r="B369" s="4"/>
      <c r="C369" s="11"/>
      <c r="D369" s="150"/>
      <c r="E369" s="11"/>
      <c r="F369" s="8"/>
      <c r="G369" s="11"/>
      <c r="H369" s="10"/>
      <c r="I369" s="11"/>
    </row>
    <row r="370" spans="2:9" x14ac:dyDescent="0.3">
      <c r="B370" s="4"/>
      <c r="C370" s="11"/>
      <c r="D370" s="150"/>
      <c r="E370" s="11"/>
      <c r="F370" s="8"/>
      <c r="G370" s="11"/>
      <c r="H370" s="10"/>
      <c r="I370" s="11"/>
    </row>
    <row r="371" spans="2:9" ht="15" thickBot="1" x14ac:dyDescent="0.35">
      <c r="B371" s="4"/>
      <c r="C371" s="11"/>
      <c r="D371" s="150"/>
      <c r="E371" s="153"/>
      <c r="F371" s="8"/>
      <c r="G371" s="11"/>
      <c r="H371" s="10"/>
      <c r="I371" s="11"/>
    </row>
    <row r="372" spans="2:9" x14ac:dyDescent="0.3">
      <c r="B372" s="4"/>
      <c r="C372" s="11"/>
      <c r="D372" s="150"/>
      <c r="E372" s="11"/>
      <c r="F372" s="8"/>
      <c r="G372" s="11"/>
      <c r="H372" s="10"/>
      <c r="I372" s="11"/>
    </row>
    <row r="373" spans="2:9" x14ac:dyDescent="0.3">
      <c r="B373" s="4"/>
      <c r="C373" s="11"/>
      <c r="D373" s="150"/>
      <c r="E373" s="11"/>
      <c r="F373" s="8"/>
      <c r="G373" s="11"/>
      <c r="H373" s="10"/>
      <c r="I373" s="11"/>
    </row>
    <row r="374" spans="2:9" x14ac:dyDescent="0.3">
      <c r="B374" s="4"/>
      <c r="C374" s="11"/>
      <c r="D374" s="150"/>
      <c r="E374" s="11"/>
      <c r="F374" s="8"/>
      <c r="G374" s="11"/>
      <c r="H374" s="10"/>
      <c r="I374" s="11"/>
    </row>
    <row r="375" spans="2:9" x14ac:dyDescent="0.3">
      <c r="B375" s="4"/>
      <c r="C375" s="11"/>
      <c r="D375" s="150"/>
      <c r="E375" s="11"/>
      <c r="F375" s="8"/>
      <c r="G375" s="11"/>
      <c r="H375" s="10"/>
      <c r="I375" s="11"/>
    </row>
    <row r="376" spans="2:9" x14ac:dyDescent="0.3">
      <c r="B376" s="4"/>
      <c r="C376" s="11"/>
      <c r="D376" s="150"/>
      <c r="E376" s="11"/>
      <c r="F376" s="8"/>
      <c r="G376" s="11"/>
      <c r="H376" s="10"/>
      <c r="I376" s="11"/>
    </row>
    <row r="377" spans="2:9" ht="15" thickBot="1" x14ac:dyDescent="0.35">
      <c r="B377" s="4"/>
      <c r="C377" s="11"/>
      <c r="D377" s="150"/>
      <c r="E377" s="153"/>
      <c r="F377" s="8"/>
      <c r="G377" s="11"/>
      <c r="H377" s="10"/>
      <c r="I377" s="11"/>
    </row>
    <row r="378" spans="2:9" x14ac:dyDescent="0.3">
      <c r="B378" s="4"/>
      <c r="C378" s="11"/>
      <c r="D378" s="150"/>
      <c r="E378" s="11"/>
      <c r="F378" s="8"/>
      <c r="G378" s="11"/>
      <c r="H378" s="10"/>
      <c r="I378" s="11"/>
    </row>
    <row r="379" spans="2:9" x14ac:dyDescent="0.3">
      <c r="B379" s="4"/>
      <c r="C379" s="11"/>
      <c r="D379" s="150"/>
      <c r="E379" s="11"/>
      <c r="F379" s="8"/>
      <c r="G379" s="11"/>
      <c r="H379" s="10"/>
      <c r="I379" s="11"/>
    </row>
    <row r="380" spans="2:9" x14ac:dyDescent="0.3">
      <c r="B380" s="4"/>
      <c r="C380" s="11"/>
      <c r="D380" s="150"/>
      <c r="E380" s="11"/>
      <c r="F380" s="8"/>
      <c r="G380" s="11"/>
      <c r="H380" s="10"/>
      <c r="I380" s="11"/>
    </row>
    <row r="381" spans="2:9" x14ac:dyDescent="0.3">
      <c r="B381" s="4"/>
      <c r="C381" s="11"/>
      <c r="D381" s="150"/>
      <c r="E381" s="11"/>
      <c r="F381" s="8"/>
      <c r="G381" s="11"/>
      <c r="H381" s="10"/>
      <c r="I381" s="11"/>
    </row>
    <row r="382" spans="2:9" x14ac:dyDescent="0.3">
      <c r="B382" s="4"/>
      <c r="C382" s="11"/>
      <c r="D382" s="150"/>
      <c r="E382" s="11"/>
      <c r="F382" s="8"/>
      <c r="G382" s="11"/>
      <c r="H382" s="10"/>
      <c r="I382" s="11"/>
    </row>
    <row r="383" spans="2:9" ht="15" thickBot="1" x14ac:dyDescent="0.35">
      <c r="B383" s="4"/>
      <c r="C383" s="11"/>
      <c r="D383" s="150"/>
      <c r="E383" s="153"/>
      <c r="F383" s="8"/>
      <c r="G383" s="11"/>
      <c r="H383" s="10"/>
      <c r="I383" s="11"/>
    </row>
    <row r="384" spans="2:9" x14ac:dyDescent="0.3">
      <c r="B384" s="4"/>
      <c r="C384" s="11"/>
      <c r="D384" s="150"/>
      <c r="E384" s="11"/>
      <c r="F384" s="8"/>
      <c r="G384" s="11"/>
      <c r="H384" s="10"/>
      <c r="I384" s="11"/>
    </row>
    <row r="385" spans="2:9" x14ac:dyDescent="0.3">
      <c r="B385" s="4"/>
      <c r="C385" s="11"/>
      <c r="D385" s="150"/>
      <c r="E385" s="11"/>
      <c r="F385" s="8"/>
      <c r="G385" s="11"/>
      <c r="H385" s="10"/>
      <c r="I385" s="11"/>
    </row>
    <row r="386" spans="2:9" x14ac:dyDescent="0.3">
      <c r="B386" s="4"/>
      <c r="C386" s="11"/>
      <c r="D386" s="150"/>
      <c r="E386" s="11"/>
      <c r="F386" s="8"/>
      <c r="G386" s="11"/>
      <c r="H386" s="10"/>
      <c r="I386" s="11"/>
    </row>
    <row r="387" spans="2:9" x14ac:dyDescent="0.3">
      <c r="B387" s="4"/>
      <c r="C387" s="11"/>
      <c r="D387" s="150"/>
      <c r="E387" s="11"/>
      <c r="F387" s="8"/>
      <c r="G387" s="11"/>
      <c r="H387" s="10"/>
      <c r="I387" s="11"/>
    </row>
    <row r="388" spans="2:9" x14ac:dyDescent="0.3">
      <c r="B388" s="4"/>
      <c r="C388" s="11"/>
      <c r="D388" s="150"/>
      <c r="E388" s="11"/>
      <c r="F388" s="8"/>
      <c r="G388" s="11"/>
      <c r="H388" s="10"/>
      <c r="I388" s="11"/>
    </row>
    <row r="389" spans="2:9" ht="15" thickBot="1" x14ac:dyDescent="0.35">
      <c r="B389" s="4"/>
      <c r="C389" s="11"/>
      <c r="D389" s="150"/>
      <c r="E389" s="153"/>
      <c r="F389" s="8"/>
      <c r="G389" s="11"/>
      <c r="H389" s="10"/>
      <c r="I389" s="11"/>
    </row>
    <row r="390" spans="2:9" x14ac:dyDescent="0.3">
      <c r="B390" s="4"/>
      <c r="C390" s="11"/>
      <c r="D390" s="150"/>
      <c r="E390" s="11"/>
      <c r="F390" s="8"/>
      <c r="G390" s="11"/>
      <c r="H390" s="10"/>
      <c r="I390" s="11"/>
    </row>
    <row r="391" spans="2:9" x14ac:dyDescent="0.3">
      <c r="B391" s="4"/>
      <c r="C391" s="11"/>
      <c r="D391" s="150"/>
      <c r="E391" s="11"/>
      <c r="F391" s="8"/>
      <c r="G391" s="11"/>
      <c r="H391" s="10"/>
      <c r="I391" s="11"/>
    </row>
    <row r="392" spans="2:9" x14ac:dyDescent="0.3">
      <c r="B392" s="4"/>
      <c r="C392" s="11"/>
      <c r="D392" s="150"/>
      <c r="E392" s="11"/>
      <c r="F392" s="8"/>
      <c r="G392" s="11"/>
      <c r="H392" s="10"/>
      <c r="I392" s="11"/>
    </row>
    <row r="393" spans="2:9" x14ac:dyDescent="0.3">
      <c r="B393" s="4"/>
      <c r="C393" s="11"/>
      <c r="D393" s="150"/>
      <c r="E393" s="11"/>
      <c r="F393" s="8"/>
      <c r="G393" s="11"/>
      <c r="H393" s="10"/>
      <c r="I393" s="11"/>
    </row>
    <row r="394" spans="2:9" x14ac:dyDescent="0.3">
      <c r="B394" s="4"/>
      <c r="C394" s="11"/>
      <c r="D394" s="150"/>
      <c r="E394" s="11"/>
      <c r="F394" s="8"/>
      <c r="G394" s="11"/>
      <c r="H394" s="10"/>
      <c r="I394" s="11"/>
    </row>
    <row r="395" spans="2:9" ht="15" thickBot="1" x14ac:dyDescent="0.35">
      <c r="B395" s="4"/>
      <c r="C395" s="11"/>
      <c r="D395" s="150"/>
      <c r="E395" s="153"/>
      <c r="F395" s="8"/>
      <c r="G395" s="11"/>
      <c r="H395" s="10"/>
      <c r="I395" s="11"/>
    </row>
    <row r="396" spans="2:9" x14ac:dyDescent="0.3">
      <c r="B396" s="4"/>
      <c r="C396" s="11"/>
      <c r="D396" s="150"/>
      <c r="E396" s="11"/>
      <c r="F396" s="8"/>
      <c r="G396" s="11"/>
      <c r="H396" s="10"/>
      <c r="I396" s="11"/>
    </row>
    <row r="397" spans="2:9" x14ac:dyDescent="0.3">
      <c r="B397" s="4"/>
      <c r="C397" s="11"/>
      <c r="D397" s="150"/>
      <c r="E397" s="11"/>
      <c r="F397" s="8"/>
      <c r="G397" s="11"/>
      <c r="H397" s="10"/>
      <c r="I397" s="11"/>
    </row>
    <row r="398" spans="2:9" x14ac:dyDescent="0.3">
      <c r="B398" s="4"/>
      <c r="C398" s="11"/>
      <c r="D398" s="150"/>
      <c r="E398" s="11"/>
      <c r="F398" s="8"/>
      <c r="G398" s="11"/>
      <c r="H398" s="10"/>
      <c r="I398" s="11"/>
    </row>
    <row r="399" spans="2:9" x14ac:dyDescent="0.3">
      <c r="B399" s="4"/>
      <c r="C399" s="11"/>
      <c r="D399" s="150"/>
      <c r="E399" s="11"/>
      <c r="F399" s="8"/>
      <c r="G399" s="11"/>
      <c r="H399" s="10"/>
      <c r="I399" s="11"/>
    </row>
    <row r="400" spans="2:9" x14ac:dyDescent="0.3">
      <c r="B400" s="4"/>
      <c r="C400" s="11"/>
      <c r="D400" s="150"/>
      <c r="E400" s="11"/>
      <c r="F400" s="8"/>
      <c r="G400" s="11"/>
      <c r="H400" s="10"/>
      <c r="I400" s="11"/>
    </row>
    <row r="401" spans="2:9" ht="15" thickBot="1" x14ac:dyDescent="0.35">
      <c r="B401" s="4"/>
      <c r="C401" s="11"/>
      <c r="D401" s="150"/>
      <c r="E401" s="153"/>
      <c r="F401" s="8"/>
      <c r="G401" s="11"/>
      <c r="H401" s="10"/>
      <c r="I401" s="11"/>
    </row>
    <row r="402" spans="2:9" x14ac:dyDescent="0.3">
      <c r="B402" s="4"/>
      <c r="C402" s="11"/>
      <c r="D402" s="150"/>
      <c r="E402" s="11"/>
      <c r="F402" s="8"/>
      <c r="G402" s="11"/>
      <c r="H402" s="10"/>
      <c r="I402" s="11"/>
    </row>
    <row r="403" spans="2:9" x14ac:dyDescent="0.3">
      <c r="B403" s="4"/>
      <c r="C403" s="11"/>
      <c r="D403" s="150"/>
      <c r="E403" s="11"/>
      <c r="F403" s="8"/>
      <c r="G403" s="11"/>
      <c r="H403" s="10"/>
      <c r="I403" s="11"/>
    </row>
    <row r="404" spans="2:9" x14ac:dyDescent="0.3">
      <c r="B404" s="4"/>
      <c r="C404" s="11"/>
      <c r="D404" s="150"/>
      <c r="E404" s="11"/>
      <c r="F404" s="8"/>
      <c r="G404" s="11"/>
      <c r="H404" s="10"/>
      <c r="I404" s="11"/>
    </row>
    <row r="405" spans="2:9" x14ac:dyDescent="0.3">
      <c r="B405" s="4"/>
      <c r="C405" s="11"/>
      <c r="D405" s="150"/>
      <c r="E405" s="11"/>
      <c r="F405" s="8"/>
      <c r="G405" s="11"/>
      <c r="H405" s="10"/>
      <c r="I405" s="11"/>
    </row>
    <row r="406" spans="2:9" x14ac:dyDescent="0.3">
      <c r="B406" s="4"/>
      <c r="C406" s="11"/>
      <c r="D406" s="150"/>
      <c r="E406" s="11"/>
      <c r="F406" s="8"/>
      <c r="G406" s="11"/>
      <c r="H406" s="10"/>
      <c r="I406" s="11"/>
    </row>
    <row r="407" spans="2:9" ht="15" thickBot="1" x14ac:dyDescent="0.35">
      <c r="B407" s="4"/>
      <c r="C407" s="11"/>
      <c r="D407" s="150"/>
      <c r="E407" s="153"/>
      <c r="F407" s="8"/>
      <c r="G407" s="11"/>
      <c r="H407" s="10"/>
      <c r="I407" s="11"/>
    </row>
    <row r="408" spans="2:9" x14ac:dyDescent="0.3">
      <c r="B408" s="4"/>
      <c r="C408" s="11"/>
      <c r="D408" s="150"/>
      <c r="E408" s="11"/>
      <c r="F408" s="8"/>
      <c r="G408" s="11"/>
      <c r="H408" s="10"/>
      <c r="I408" s="11"/>
    </row>
    <row r="409" spans="2:9" x14ac:dyDescent="0.3">
      <c r="B409" s="4"/>
      <c r="C409" s="11"/>
      <c r="D409" s="150"/>
      <c r="E409" s="11"/>
      <c r="F409" s="8"/>
      <c r="G409" s="11"/>
      <c r="H409" s="10"/>
      <c r="I409" s="11"/>
    </row>
    <row r="410" spans="2:9" x14ac:dyDescent="0.3">
      <c r="B410" s="4"/>
      <c r="C410" s="11"/>
      <c r="D410" s="150"/>
      <c r="E410" s="11"/>
      <c r="F410" s="8"/>
      <c r="G410" s="11"/>
      <c r="H410" s="10"/>
      <c r="I410" s="11"/>
    </row>
    <row r="411" spans="2:9" x14ac:dyDescent="0.3">
      <c r="B411" s="4"/>
      <c r="C411" s="11"/>
      <c r="D411" s="150"/>
      <c r="E411" s="11"/>
      <c r="F411" s="8"/>
      <c r="G411" s="11"/>
      <c r="H411" s="10"/>
      <c r="I411" s="11"/>
    </row>
    <row r="412" spans="2:9" x14ac:dyDescent="0.3">
      <c r="B412" s="4"/>
      <c r="C412" s="11"/>
      <c r="D412" s="150"/>
      <c r="E412" s="11"/>
      <c r="F412" s="8"/>
      <c r="G412" s="11"/>
      <c r="H412" s="10"/>
      <c r="I412" s="11"/>
    </row>
    <row r="413" spans="2:9" ht="15" thickBot="1" x14ac:dyDescent="0.35">
      <c r="B413" s="4"/>
      <c r="C413" s="11"/>
      <c r="D413" s="150"/>
      <c r="E413" s="153"/>
      <c r="F413" s="8"/>
      <c r="G413" s="11"/>
      <c r="H413" s="10"/>
      <c r="I413" s="11"/>
    </row>
    <row r="414" spans="2:9" x14ac:dyDescent="0.3">
      <c r="B414" s="4"/>
      <c r="C414" s="11"/>
      <c r="D414" s="150"/>
      <c r="E414" s="11"/>
      <c r="F414" s="8"/>
      <c r="G414" s="11"/>
      <c r="H414" s="10"/>
      <c r="I414" s="11"/>
    </row>
    <row r="415" spans="2:9" x14ac:dyDescent="0.3">
      <c r="B415" s="4"/>
      <c r="C415" s="11"/>
      <c r="D415" s="150"/>
      <c r="E415" s="11"/>
      <c r="F415" s="8"/>
      <c r="G415" s="11"/>
      <c r="H415" s="10"/>
      <c r="I415" s="11"/>
    </row>
    <row r="416" spans="2:9" x14ac:dyDescent="0.3">
      <c r="B416" s="4"/>
      <c r="C416" s="11"/>
      <c r="D416" s="150"/>
      <c r="E416" s="11"/>
      <c r="F416" s="8"/>
      <c r="G416" s="11"/>
      <c r="H416" s="10"/>
      <c r="I416" s="11"/>
    </row>
    <row r="417" spans="2:9" x14ac:dyDescent="0.3">
      <c r="B417" s="4"/>
      <c r="C417" s="11"/>
      <c r="D417" s="150"/>
      <c r="E417" s="11"/>
      <c r="F417" s="8"/>
      <c r="G417" s="11"/>
      <c r="H417" s="10"/>
      <c r="I417" s="11"/>
    </row>
    <row r="418" spans="2:9" x14ac:dyDescent="0.3">
      <c r="B418" s="4"/>
      <c r="C418" s="11"/>
      <c r="D418" s="150"/>
      <c r="E418" s="11"/>
      <c r="F418" s="8"/>
      <c r="G418" s="11"/>
      <c r="H418" s="10"/>
      <c r="I418" s="11"/>
    </row>
    <row r="419" spans="2:9" ht="15" thickBot="1" x14ac:dyDescent="0.35">
      <c r="B419" s="4"/>
      <c r="C419" s="11"/>
      <c r="D419" s="150"/>
      <c r="E419" s="153"/>
      <c r="F419" s="8"/>
      <c r="G419" s="11"/>
      <c r="H419" s="10"/>
      <c r="I419" s="11"/>
    </row>
    <row r="420" spans="2:9" x14ac:dyDescent="0.3">
      <c r="B420" s="4"/>
      <c r="C420" s="11"/>
      <c r="D420" s="150"/>
      <c r="E420" s="11"/>
      <c r="F420" s="8"/>
      <c r="G420" s="11"/>
      <c r="H420" s="10"/>
      <c r="I420" s="11"/>
    </row>
    <row r="421" spans="2:9" x14ac:dyDescent="0.3">
      <c r="B421" s="4"/>
      <c r="C421" s="11"/>
      <c r="D421" s="150"/>
      <c r="E421" s="11"/>
      <c r="F421" s="8"/>
      <c r="G421" s="11"/>
      <c r="H421" s="10"/>
      <c r="I421" s="11"/>
    </row>
    <row r="422" spans="2:9" x14ac:dyDescent="0.3">
      <c r="B422" s="4"/>
      <c r="C422" s="11"/>
      <c r="D422" s="150"/>
      <c r="E422" s="11"/>
      <c r="F422" s="8"/>
      <c r="G422" s="11"/>
      <c r="H422" s="10"/>
      <c r="I422" s="11"/>
    </row>
    <row r="423" spans="2:9" x14ac:dyDescent="0.3">
      <c r="B423" s="4"/>
      <c r="C423" s="11"/>
      <c r="D423" s="150"/>
      <c r="E423" s="11"/>
      <c r="F423" s="8"/>
      <c r="G423" s="11"/>
      <c r="H423" s="10"/>
      <c r="I423" s="11"/>
    </row>
    <row r="424" spans="2:9" x14ac:dyDescent="0.3">
      <c r="B424" s="4"/>
      <c r="C424" s="11"/>
      <c r="D424" s="150"/>
      <c r="E424" s="11"/>
      <c r="F424" s="8"/>
      <c r="G424" s="11"/>
      <c r="H424" s="10"/>
      <c r="I424" s="11"/>
    </row>
    <row r="425" spans="2:9" ht="15" thickBot="1" x14ac:dyDescent="0.35">
      <c r="B425" s="4"/>
      <c r="C425" s="11"/>
      <c r="D425" s="150"/>
      <c r="E425" s="153"/>
      <c r="F425" s="8"/>
      <c r="G425" s="11"/>
      <c r="H425" s="10"/>
      <c r="I425" s="11"/>
    </row>
    <row r="426" spans="2:9" x14ac:dyDescent="0.3">
      <c r="B426" s="4"/>
      <c r="C426" s="11"/>
      <c r="D426" s="150"/>
      <c r="E426" s="11"/>
      <c r="F426" s="8"/>
      <c r="G426" s="11"/>
      <c r="H426" s="10"/>
      <c r="I426" s="11"/>
    </row>
    <row r="427" spans="2:9" x14ac:dyDescent="0.3">
      <c r="B427" s="4"/>
      <c r="C427" s="11"/>
      <c r="D427" s="150"/>
      <c r="E427" s="11"/>
      <c r="F427" s="8"/>
      <c r="G427" s="11"/>
      <c r="H427" s="10"/>
      <c r="I427" s="11"/>
    </row>
    <row r="428" spans="2:9" x14ac:dyDescent="0.3">
      <c r="B428" s="4"/>
      <c r="C428" s="11"/>
      <c r="D428" s="150"/>
      <c r="E428" s="11"/>
      <c r="F428" s="8"/>
      <c r="G428" s="11"/>
      <c r="H428" s="10"/>
      <c r="I428" s="11"/>
    </row>
    <row r="429" spans="2:9" x14ac:dyDescent="0.3">
      <c r="B429" s="4"/>
      <c r="C429" s="11"/>
      <c r="D429" s="150"/>
      <c r="E429" s="11"/>
      <c r="F429" s="8"/>
      <c r="G429" s="11"/>
      <c r="H429" s="10"/>
      <c r="I429" s="11"/>
    </row>
    <row r="430" spans="2:9" x14ac:dyDescent="0.3">
      <c r="B430" s="4"/>
      <c r="C430" s="11"/>
      <c r="D430" s="150"/>
      <c r="E430" s="11"/>
      <c r="F430" s="8"/>
      <c r="G430" s="11"/>
      <c r="H430" s="10"/>
      <c r="I430" s="11"/>
    </row>
    <row r="431" spans="2:9" ht="15" thickBot="1" x14ac:dyDescent="0.35">
      <c r="B431" s="4"/>
      <c r="C431" s="11"/>
      <c r="D431" s="150"/>
      <c r="E431" s="153"/>
      <c r="F431" s="8"/>
      <c r="G431" s="11"/>
      <c r="H431" s="10"/>
      <c r="I431" s="11"/>
    </row>
    <row r="432" spans="2:9" x14ac:dyDescent="0.3">
      <c r="B432" s="4"/>
      <c r="C432" s="11"/>
      <c r="D432" s="150"/>
      <c r="E432" s="11"/>
      <c r="F432" s="8"/>
      <c r="G432" s="11"/>
      <c r="H432" s="10"/>
      <c r="I432" s="11"/>
    </row>
    <row r="433" spans="2:9" x14ac:dyDescent="0.3">
      <c r="B433" s="4"/>
      <c r="C433" s="11"/>
      <c r="D433" s="150"/>
      <c r="E433" s="11"/>
      <c r="F433" s="8"/>
      <c r="G433" s="11"/>
      <c r="H433" s="10"/>
      <c r="I433" s="11"/>
    </row>
    <row r="434" spans="2:9" x14ac:dyDescent="0.3">
      <c r="B434" s="4"/>
      <c r="C434" s="11"/>
      <c r="D434" s="150"/>
      <c r="E434" s="11"/>
      <c r="F434" s="8"/>
      <c r="G434" s="11"/>
      <c r="H434" s="10"/>
      <c r="I434" s="11"/>
    </row>
    <row r="435" spans="2:9" x14ac:dyDescent="0.3">
      <c r="B435" s="4"/>
      <c r="C435" s="11"/>
      <c r="D435" s="150"/>
      <c r="E435" s="11"/>
      <c r="F435" s="8"/>
      <c r="G435" s="11"/>
      <c r="H435" s="10"/>
      <c r="I435" s="11"/>
    </row>
    <row r="436" spans="2:9" x14ac:dyDescent="0.3">
      <c r="B436" s="4"/>
      <c r="C436" s="11"/>
      <c r="D436" s="150"/>
      <c r="E436" s="11"/>
      <c r="F436" s="8"/>
      <c r="G436" s="11"/>
      <c r="H436" s="10"/>
      <c r="I436" s="11"/>
    </row>
    <row r="437" spans="2:9" ht="15" thickBot="1" x14ac:dyDescent="0.35">
      <c r="B437" s="4"/>
      <c r="C437" s="11"/>
      <c r="D437" s="150"/>
      <c r="E437" s="153"/>
      <c r="F437" s="8"/>
      <c r="G437" s="11"/>
      <c r="H437" s="10"/>
      <c r="I437" s="11"/>
    </row>
    <row r="438" spans="2:9" x14ac:dyDescent="0.3">
      <c r="B438" s="4"/>
      <c r="C438" s="11"/>
      <c r="D438" s="150"/>
      <c r="E438" s="11"/>
      <c r="F438" s="8"/>
      <c r="G438" s="11"/>
      <c r="H438" s="10"/>
      <c r="I438" s="11"/>
    </row>
    <row r="439" spans="2:9" x14ac:dyDescent="0.3">
      <c r="B439" s="4"/>
      <c r="C439" s="11"/>
      <c r="D439" s="150"/>
      <c r="E439" s="11"/>
      <c r="F439" s="8"/>
      <c r="G439" s="11"/>
      <c r="H439" s="10"/>
      <c r="I439" s="11"/>
    </row>
    <row r="440" spans="2:9" x14ac:dyDescent="0.3">
      <c r="B440" s="4"/>
      <c r="C440" s="11"/>
      <c r="D440" s="150"/>
      <c r="E440" s="11"/>
      <c r="F440" s="8"/>
      <c r="G440" s="11"/>
      <c r="H440" s="10"/>
      <c r="I440" s="11"/>
    </row>
    <row r="441" spans="2:9" x14ac:dyDescent="0.3">
      <c r="B441" s="4"/>
      <c r="C441" s="11"/>
      <c r="D441" s="150"/>
      <c r="E441" s="11"/>
      <c r="F441" s="8"/>
      <c r="G441" s="11"/>
      <c r="H441" s="10"/>
      <c r="I441" s="11"/>
    </row>
    <row r="442" spans="2:9" x14ac:dyDescent="0.3">
      <c r="B442" s="4"/>
      <c r="C442" s="11"/>
      <c r="D442" s="150"/>
      <c r="E442" s="11"/>
      <c r="F442" s="8"/>
      <c r="G442" s="11"/>
      <c r="H442" s="10"/>
      <c r="I442" s="11"/>
    </row>
    <row r="443" spans="2:9" ht="15" thickBot="1" x14ac:dyDescent="0.35">
      <c r="B443" s="4"/>
      <c r="C443" s="11"/>
      <c r="D443" s="150"/>
      <c r="E443" s="153"/>
      <c r="F443" s="8"/>
      <c r="G443" s="11"/>
      <c r="H443" s="10"/>
      <c r="I443" s="11"/>
    </row>
    <row r="444" spans="2:9" x14ac:dyDescent="0.3">
      <c r="B444" s="4"/>
      <c r="C444" s="11"/>
      <c r="D444" s="150"/>
      <c r="E444" s="11"/>
      <c r="F444" s="8"/>
      <c r="G444" s="11"/>
      <c r="H444" s="10"/>
      <c r="I444" s="11"/>
    </row>
    <row r="445" spans="2:9" x14ac:dyDescent="0.3">
      <c r="B445" s="4"/>
      <c r="C445" s="11"/>
      <c r="D445" s="150"/>
      <c r="E445" s="11"/>
      <c r="F445" s="8"/>
      <c r="G445" s="11"/>
      <c r="H445" s="10"/>
      <c r="I445" s="11"/>
    </row>
    <row r="446" spans="2:9" x14ac:dyDescent="0.3">
      <c r="B446" s="4"/>
      <c r="C446" s="11"/>
      <c r="D446" s="150"/>
      <c r="E446" s="11"/>
      <c r="F446" s="8"/>
      <c r="G446" s="11"/>
      <c r="H446" s="10"/>
      <c r="I446" s="11"/>
    </row>
    <row r="447" spans="2:9" x14ac:dyDescent="0.3">
      <c r="B447" s="4"/>
      <c r="C447" s="11"/>
      <c r="D447" s="150"/>
      <c r="E447" s="11"/>
      <c r="F447" s="8"/>
      <c r="G447" s="11"/>
      <c r="H447" s="10"/>
      <c r="I447" s="11"/>
    </row>
    <row r="448" spans="2:9" x14ac:dyDescent="0.3">
      <c r="B448" s="4"/>
      <c r="C448" s="11"/>
      <c r="D448" s="150"/>
      <c r="E448" s="11"/>
      <c r="F448" s="8"/>
      <c r="G448" s="11"/>
      <c r="H448" s="10"/>
      <c r="I448" s="11"/>
    </row>
    <row r="449" spans="2:9" ht="15" thickBot="1" x14ac:dyDescent="0.35">
      <c r="B449" s="4"/>
      <c r="C449" s="11"/>
      <c r="D449" s="150"/>
      <c r="E449" s="153"/>
      <c r="F449" s="8"/>
      <c r="G449" s="11"/>
      <c r="H449" s="10"/>
      <c r="I449" s="11"/>
    </row>
    <row r="450" spans="2:9" x14ac:dyDescent="0.3">
      <c r="B450" s="4"/>
      <c r="C450" s="11"/>
      <c r="D450" s="150"/>
      <c r="E450" s="11"/>
      <c r="F450" s="8"/>
      <c r="G450" s="11"/>
      <c r="H450" s="10"/>
      <c r="I450" s="11"/>
    </row>
    <row r="451" spans="2:9" x14ac:dyDescent="0.3">
      <c r="B451" s="4"/>
      <c r="C451" s="11"/>
      <c r="D451" s="150"/>
      <c r="E451" s="11"/>
      <c r="F451" s="8"/>
      <c r="G451" s="11"/>
      <c r="H451" s="10"/>
      <c r="I451" s="11"/>
    </row>
    <row r="452" spans="2:9" x14ac:dyDescent="0.3">
      <c r="B452" s="4"/>
      <c r="C452" s="11"/>
      <c r="D452" s="150"/>
      <c r="E452" s="11"/>
      <c r="F452" s="8"/>
      <c r="G452" s="11"/>
      <c r="H452" s="10"/>
      <c r="I452" s="11"/>
    </row>
    <row r="453" spans="2:9" x14ac:dyDescent="0.3">
      <c r="B453" s="4"/>
      <c r="C453" s="11"/>
      <c r="D453" s="150"/>
      <c r="E453" s="11"/>
      <c r="F453" s="8"/>
      <c r="G453" s="11"/>
      <c r="H453" s="10"/>
      <c r="I453" s="11"/>
    </row>
    <row r="454" spans="2:9" x14ac:dyDescent="0.3">
      <c r="B454" s="4"/>
      <c r="C454" s="11"/>
      <c r="D454" s="150"/>
      <c r="E454" s="11"/>
      <c r="F454" s="8"/>
      <c r="G454" s="11"/>
      <c r="H454" s="10"/>
      <c r="I454" s="11"/>
    </row>
    <row r="455" spans="2:9" ht="15" thickBot="1" x14ac:dyDescent="0.35">
      <c r="B455" s="4"/>
      <c r="C455" s="11"/>
      <c r="D455" s="150"/>
      <c r="E455" s="153"/>
      <c r="F455" s="8"/>
      <c r="G455" s="11"/>
      <c r="H455" s="10"/>
      <c r="I455" s="11"/>
    </row>
    <row r="456" spans="2:9" x14ac:dyDescent="0.3">
      <c r="B456" s="4"/>
      <c r="C456" s="11"/>
      <c r="D456" s="150"/>
      <c r="E456" s="11"/>
      <c r="F456" s="8"/>
      <c r="G456" s="11"/>
      <c r="H456" s="10"/>
      <c r="I456" s="11"/>
    </row>
    <row r="457" spans="2:9" x14ac:dyDescent="0.3">
      <c r="B457" s="4"/>
      <c r="C457" s="11"/>
      <c r="D457" s="150"/>
      <c r="E457" s="11"/>
      <c r="F457" s="8"/>
      <c r="G457" s="11"/>
      <c r="H457" s="10"/>
      <c r="I457" s="11"/>
    </row>
    <row r="458" spans="2:9" x14ac:dyDescent="0.3">
      <c r="B458" s="4"/>
      <c r="C458" s="11"/>
      <c r="D458" s="150"/>
      <c r="E458" s="11"/>
      <c r="F458" s="8"/>
      <c r="G458" s="11"/>
      <c r="H458" s="10"/>
      <c r="I458" s="11"/>
    </row>
    <row r="459" spans="2:9" x14ac:dyDescent="0.3">
      <c r="B459" s="4"/>
      <c r="C459" s="11"/>
      <c r="D459" s="150"/>
      <c r="E459" s="11"/>
      <c r="F459" s="8"/>
      <c r="G459" s="11"/>
      <c r="H459" s="10"/>
      <c r="I459" s="11"/>
    </row>
    <row r="460" spans="2:9" x14ac:dyDescent="0.3">
      <c r="B460" s="4"/>
      <c r="C460" s="11"/>
      <c r="D460" s="150"/>
      <c r="E460" s="11"/>
      <c r="F460" s="8"/>
      <c r="G460" s="11"/>
      <c r="H460" s="10"/>
      <c r="I460" s="11"/>
    </row>
    <row r="461" spans="2:9" ht="15" thickBot="1" x14ac:dyDescent="0.35">
      <c r="B461" s="4"/>
      <c r="C461" s="11"/>
      <c r="D461" s="150"/>
      <c r="E461" s="153"/>
      <c r="F461" s="8"/>
      <c r="G461" s="11"/>
      <c r="H461" s="10"/>
      <c r="I461" s="11"/>
    </row>
    <row r="462" spans="2:9" x14ac:dyDescent="0.3">
      <c r="B462" s="4"/>
      <c r="C462" s="11"/>
      <c r="D462" s="150"/>
      <c r="E462" s="11"/>
      <c r="F462" s="8"/>
      <c r="G462" s="11"/>
      <c r="H462" s="10"/>
      <c r="I462" s="11"/>
    </row>
    <row r="463" spans="2:9" x14ac:dyDescent="0.3">
      <c r="B463" s="4"/>
      <c r="C463" s="11"/>
      <c r="D463" s="150"/>
      <c r="E463" s="11"/>
      <c r="F463" s="8"/>
      <c r="G463" s="11"/>
      <c r="H463" s="10"/>
      <c r="I463" s="11"/>
    </row>
    <row r="464" spans="2:9" x14ac:dyDescent="0.3">
      <c r="B464" s="4"/>
      <c r="C464" s="11"/>
      <c r="D464" s="150"/>
      <c r="E464" s="11"/>
      <c r="F464" s="8"/>
      <c r="G464" s="11"/>
      <c r="H464" s="10"/>
      <c r="I464" s="11"/>
    </row>
    <row r="465" spans="2:9" x14ac:dyDescent="0.3">
      <c r="B465" s="4"/>
      <c r="C465" s="11"/>
      <c r="D465" s="150"/>
      <c r="E465" s="11"/>
      <c r="F465" s="8"/>
      <c r="G465" s="11"/>
      <c r="H465" s="10"/>
      <c r="I465" s="11"/>
    </row>
    <row r="466" spans="2:9" x14ac:dyDescent="0.3">
      <c r="B466" s="4"/>
      <c r="C466" s="11"/>
      <c r="D466" s="150"/>
      <c r="E466" s="11"/>
      <c r="F466" s="8"/>
      <c r="G466" s="11"/>
      <c r="H466" s="10"/>
      <c r="I466" s="11"/>
    </row>
    <row r="467" spans="2:9" ht="15" thickBot="1" x14ac:dyDescent="0.35">
      <c r="B467" s="4"/>
      <c r="C467" s="11"/>
      <c r="D467" s="150"/>
      <c r="E467" s="153"/>
      <c r="F467" s="8"/>
      <c r="G467" s="11"/>
      <c r="H467" s="10"/>
      <c r="I467" s="11"/>
    </row>
    <row r="468" spans="2:9" x14ac:dyDescent="0.3">
      <c r="B468" s="4"/>
      <c r="C468" s="11"/>
      <c r="D468" s="150"/>
      <c r="E468" s="11"/>
      <c r="F468" s="8"/>
      <c r="G468" s="11"/>
      <c r="H468" s="10"/>
      <c r="I468" s="11"/>
    </row>
    <row r="469" spans="2:9" x14ac:dyDescent="0.3">
      <c r="B469" s="4"/>
      <c r="C469" s="11"/>
      <c r="D469" s="150"/>
      <c r="E469" s="11"/>
      <c r="F469" s="8"/>
      <c r="G469" s="11"/>
      <c r="H469" s="10"/>
      <c r="I469" s="11"/>
    </row>
    <row r="470" spans="2:9" x14ac:dyDescent="0.3">
      <c r="B470" s="4"/>
      <c r="C470" s="11"/>
      <c r="D470" s="150"/>
      <c r="E470" s="11"/>
      <c r="F470" s="8"/>
      <c r="G470" s="11"/>
      <c r="H470" s="10"/>
      <c r="I470" s="11"/>
    </row>
    <row r="471" spans="2:9" x14ac:dyDescent="0.3">
      <c r="B471" s="4"/>
      <c r="C471" s="11"/>
      <c r="D471" s="150"/>
      <c r="E471" s="11"/>
      <c r="F471" s="8"/>
      <c r="G471" s="11"/>
      <c r="H471" s="10"/>
      <c r="I471" s="11"/>
    </row>
    <row r="472" spans="2:9" x14ac:dyDescent="0.3">
      <c r="B472" s="4"/>
      <c r="C472" s="11"/>
      <c r="D472" s="150"/>
      <c r="E472" s="11"/>
      <c r="F472" s="8"/>
      <c r="G472" s="11"/>
      <c r="H472" s="10"/>
      <c r="I472" s="11"/>
    </row>
    <row r="473" spans="2:9" ht="15" thickBot="1" x14ac:dyDescent="0.35">
      <c r="B473" s="4"/>
      <c r="C473" s="11"/>
      <c r="D473" s="150"/>
      <c r="E473" s="153"/>
      <c r="F473" s="8"/>
      <c r="G473" s="11"/>
      <c r="H473" s="10"/>
      <c r="I473" s="11"/>
    </row>
    <row r="474" spans="2:9" x14ac:dyDescent="0.3">
      <c r="B474" s="4"/>
      <c r="C474" s="11"/>
      <c r="D474" s="150"/>
      <c r="E474" s="11"/>
      <c r="F474" s="8"/>
      <c r="G474" s="11"/>
      <c r="H474" s="10"/>
      <c r="I474" s="11"/>
    </row>
    <row r="475" spans="2:9" x14ac:dyDescent="0.3">
      <c r="B475" s="4"/>
      <c r="C475" s="11"/>
      <c r="D475" s="150"/>
      <c r="E475" s="11"/>
      <c r="F475" s="8"/>
      <c r="G475" s="11"/>
      <c r="H475" s="10"/>
      <c r="I475" s="11"/>
    </row>
    <row r="476" spans="2:9" x14ac:dyDescent="0.3">
      <c r="B476" s="4"/>
      <c r="C476" s="11"/>
      <c r="D476" s="150"/>
      <c r="E476" s="11"/>
      <c r="F476" s="8"/>
      <c r="G476" s="11"/>
      <c r="H476" s="10"/>
      <c r="I476" s="11"/>
    </row>
    <row r="477" spans="2:9" x14ac:dyDescent="0.3">
      <c r="B477" s="4"/>
      <c r="C477" s="11"/>
      <c r="D477" s="150"/>
      <c r="E477" s="11"/>
      <c r="F477" s="8"/>
      <c r="G477" s="11"/>
      <c r="H477" s="10"/>
      <c r="I477" s="11"/>
    </row>
    <row r="478" spans="2:9" x14ac:dyDescent="0.3">
      <c r="B478" s="4"/>
      <c r="C478" s="11"/>
      <c r="D478" s="150"/>
      <c r="E478" s="11"/>
      <c r="F478" s="8"/>
      <c r="G478" s="11"/>
      <c r="H478" s="10"/>
      <c r="I478" s="11"/>
    </row>
    <row r="479" spans="2:9" ht="15" thickBot="1" x14ac:dyDescent="0.35">
      <c r="B479" s="4"/>
      <c r="C479" s="11"/>
      <c r="D479" s="150"/>
      <c r="E479" s="153"/>
      <c r="F479" s="8"/>
      <c r="G479" s="11"/>
      <c r="H479" s="10"/>
      <c r="I479" s="11"/>
    </row>
    <row r="480" spans="2:9" x14ac:dyDescent="0.3">
      <c r="B480" s="4"/>
      <c r="C480" s="11"/>
      <c r="D480" s="150"/>
      <c r="E480" s="11"/>
      <c r="F480" s="8"/>
      <c r="G480" s="11"/>
      <c r="H480" s="10"/>
      <c r="I480" s="11"/>
    </row>
    <row r="481" spans="2:9" x14ac:dyDescent="0.3">
      <c r="B481" s="4"/>
      <c r="C481" s="11"/>
      <c r="D481" s="150"/>
      <c r="E481" s="11"/>
      <c r="F481" s="8"/>
      <c r="G481" s="11"/>
      <c r="H481" s="10"/>
      <c r="I481" s="11"/>
    </row>
    <row r="482" spans="2:9" x14ac:dyDescent="0.3">
      <c r="B482" s="4"/>
      <c r="C482" s="11"/>
      <c r="D482" s="150"/>
      <c r="E482" s="11"/>
      <c r="F482" s="8"/>
      <c r="G482" s="11"/>
      <c r="H482" s="10"/>
      <c r="I482" s="11"/>
    </row>
    <row r="483" spans="2:9" x14ac:dyDescent="0.3">
      <c r="B483" s="4"/>
      <c r="C483" s="11"/>
      <c r="D483" s="150"/>
      <c r="E483" s="11"/>
      <c r="F483" s="8"/>
      <c r="G483" s="11"/>
      <c r="H483" s="10"/>
      <c r="I483" s="11"/>
    </row>
    <row r="484" spans="2:9" x14ac:dyDescent="0.3">
      <c r="B484" s="4"/>
      <c r="C484" s="11"/>
      <c r="D484" s="150"/>
      <c r="E484" s="11"/>
      <c r="F484" s="8"/>
      <c r="G484" s="11"/>
      <c r="H484" s="10"/>
      <c r="I484" s="11"/>
    </row>
    <row r="485" spans="2:9" ht="15" thickBot="1" x14ac:dyDescent="0.35">
      <c r="B485" s="4"/>
      <c r="C485" s="11"/>
      <c r="D485" s="150"/>
      <c r="E485" s="153"/>
      <c r="F485" s="8"/>
      <c r="G485" s="11"/>
      <c r="H485" s="10"/>
      <c r="I485" s="11"/>
    </row>
    <row r="486" spans="2:9" x14ac:dyDescent="0.3">
      <c r="B486" s="4"/>
      <c r="C486" s="11"/>
      <c r="D486" s="150"/>
      <c r="E486" s="11"/>
      <c r="F486" s="8"/>
      <c r="G486" s="11"/>
      <c r="H486" s="10"/>
      <c r="I486" s="11"/>
    </row>
    <row r="487" spans="2:9" x14ac:dyDescent="0.3">
      <c r="B487" s="4"/>
      <c r="C487" s="11"/>
      <c r="D487" s="150"/>
      <c r="E487" s="11"/>
      <c r="F487" s="8"/>
      <c r="G487" s="11"/>
      <c r="H487" s="10"/>
      <c r="I487" s="11"/>
    </row>
    <row r="488" spans="2:9" x14ac:dyDescent="0.3">
      <c r="B488" s="4"/>
      <c r="C488" s="11"/>
      <c r="D488" s="150"/>
      <c r="E488" s="11"/>
      <c r="F488" s="8"/>
      <c r="G488" s="11"/>
      <c r="H488" s="10"/>
      <c r="I488" s="11"/>
    </row>
    <row r="489" spans="2:9" x14ac:dyDescent="0.3">
      <c r="B489" s="4"/>
      <c r="C489" s="11"/>
      <c r="D489" s="150"/>
      <c r="E489" s="11"/>
      <c r="F489" s="8"/>
      <c r="G489" s="11"/>
      <c r="H489" s="10"/>
      <c r="I489" s="11"/>
    </row>
    <row r="490" spans="2:9" x14ac:dyDescent="0.3">
      <c r="B490" s="4"/>
      <c r="C490" s="11"/>
      <c r="D490" s="150"/>
      <c r="E490" s="11"/>
      <c r="F490" s="8"/>
      <c r="G490" s="11"/>
      <c r="H490" s="10"/>
      <c r="I490" s="11"/>
    </row>
    <row r="491" spans="2:9" ht="15" thickBot="1" x14ac:dyDescent="0.35">
      <c r="B491" s="4"/>
      <c r="C491" s="11"/>
      <c r="D491" s="150"/>
      <c r="E491" s="153"/>
      <c r="F491" s="8"/>
      <c r="G491" s="11"/>
      <c r="H491" s="10"/>
      <c r="I491" s="11"/>
    </row>
    <row r="492" spans="2:9" x14ac:dyDescent="0.3">
      <c r="B492" s="4"/>
      <c r="C492" s="11"/>
      <c r="D492" s="150"/>
      <c r="E492" s="11"/>
      <c r="F492" s="8"/>
      <c r="G492" s="11"/>
      <c r="H492" s="10"/>
      <c r="I492" s="11"/>
    </row>
    <row r="493" spans="2:9" x14ac:dyDescent="0.3">
      <c r="B493" s="4"/>
      <c r="C493" s="11"/>
      <c r="D493" s="150"/>
      <c r="E493" s="11"/>
      <c r="F493" s="8"/>
      <c r="G493" s="11"/>
      <c r="H493" s="10"/>
      <c r="I493" s="11"/>
    </row>
    <row r="494" spans="2:9" x14ac:dyDescent="0.3">
      <c r="B494" s="4"/>
      <c r="C494" s="11"/>
      <c r="D494" s="150"/>
      <c r="E494" s="11"/>
      <c r="F494" s="8"/>
      <c r="G494" s="11"/>
      <c r="H494" s="10"/>
      <c r="I494" s="11"/>
    </row>
    <row r="495" spans="2:9" x14ac:dyDescent="0.3">
      <c r="B495" s="4"/>
      <c r="C495" s="11"/>
      <c r="D495" s="150"/>
      <c r="E495" s="11"/>
      <c r="F495" s="8"/>
      <c r="G495" s="11"/>
      <c r="H495" s="10"/>
      <c r="I495" s="11"/>
    </row>
    <row r="496" spans="2:9" x14ac:dyDescent="0.3">
      <c r="B496" s="4"/>
      <c r="C496" s="11"/>
      <c r="D496" s="150"/>
      <c r="E496" s="11"/>
      <c r="F496" s="8"/>
      <c r="G496" s="11"/>
      <c r="H496" s="10"/>
      <c r="I496" s="11"/>
    </row>
    <row r="497" spans="2:9" ht="15" thickBot="1" x14ac:dyDescent="0.35">
      <c r="B497" s="4"/>
      <c r="C497" s="11"/>
      <c r="D497" s="150"/>
      <c r="E497" s="153"/>
      <c r="F497" s="8"/>
      <c r="G497" s="11"/>
      <c r="H497" s="10"/>
      <c r="I497" s="11"/>
    </row>
    <row r="498" spans="2:9" x14ac:dyDescent="0.3">
      <c r="B498" s="4"/>
      <c r="C498" s="11"/>
      <c r="D498" s="150"/>
      <c r="E498" s="11"/>
      <c r="F498" s="8"/>
      <c r="G498" s="11"/>
      <c r="H498" s="10"/>
      <c r="I498" s="11"/>
    </row>
    <row r="499" spans="2:9" x14ac:dyDescent="0.3">
      <c r="B499" s="4"/>
      <c r="C499" s="11"/>
      <c r="D499" s="150"/>
      <c r="E499" s="11"/>
      <c r="F499" s="8"/>
      <c r="G499" s="11"/>
      <c r="H499" s="10"/>
      <c r="I499" s="11"/>
    </row>
    <row r="500" spans="2:9" x14ac:dyDescent="0.3">
      <c r="B500" s="4"/>
      <c r="C500" s="11"/>
      <c r="D500" s="150"/>
      <c r="E500" s="11"/>
      <c r="F500" s="8"/>
      <c r="G500" s="11"/>
      <c r="H500" s="10"/>
      <c r="I500" s="11"/>
    </row>
    <row r="501" spans="2:9" x14ac:dyDescent="0.3">
      <c r="B501" s="4"/>
      <c r="C501" s="11"/>
      <c r="D501" s="150"/>
      <c r="E501" s="11"/>
      <c r="F501" s="8"/>
      <c r="G501" s="11"/>
      <c r="H501" s="10"/>
      <c r="I501" s="11"/>
    </row>
    <row r="502" spans="2:9" x14ac:dyDescent="0.3">
      <c r="B502" s="4"/>
      <c r="C502" s="11"/>
      <c r="D502" s="150"/>
      <c r="E502" s="11"/>
      <c r="F502" s="8"/>
      <c r="G502" s="11"/>
      <c r="H502" s="10"/>
      <c r="I502" s="11"/>
    </row>
    <row r="503" spans="2:9" ht="15" thickBot="1" x14ac:dyDescent="0.35">
      <c r="B503" s="4"/>
      <c r="C503" s="11"/>
      <c r="D503" s="150"/>
      <c r="E503" s="153"/>
      <c r="F503" s="8"/>
      <c r="G503" s="11"/>
      <c r="H503" s="10"/>
      <c r="I503" s="11"/>
    </row>
    <row r="504" spans="2:9" x14ac:dyDescent="0.3">
      <c r="B504" s="4"/>
      <c r="C504" s="11"/>
      <c r="D504" s="150"/>
      <c r="E504" s="11"/>
      <c r="F504" s="8"/>
      <c r="G504" s="11"/>
      <c r="H504" s="10"/>
      <c r="I504" s="11"/>
    </row>
    <row r="505" spans="2:9" x14ac:dyDescent="0.3">
      <c r="B505" s="4"/>
      <c r="C505" s="11"/>
      <c r="D505" s="150"/>
      <c r="E505" s="11"/>
      <c r="F505" s="8"/>
      <c r="G505" s="11"/>
      <c r="H505" s="10"/>
      <c r="I505" s="11"/>
    </row>
    <row r="506" spans="2:9" x14ac:dyDescent="0.3">
      <c r="B506" s="4"/>
      <c r="C506" s="11"/>
      <c r="D506" s="150"/>
      <c r="E506" s="11"/>
      <c r="F506" s="8"/>
      <c r="G506" s="11"/>
      <c r="H506" s="10"/>
      <c r="I506" s="11"/>
    </row>
    <row r="507" spans="2:9" x14ac:dyDescent="0.3">
      <c r="B507" s="4"/>
      <c r="C507" s="11"/>
      <c r="D507" s="150"/>
      <c r="E507" s="11"/>
      <c r="F507" s="8"/>
      <c r="G507" s="11"/>
      <c r="H507" s="10"/>
      <c r="I507" s="11"/>
    </row>
    <row r="508" spans="2:9" x14ac:dyDescent="0.3">
      <c r="B508" s="4"/>
      <c r="C508" s="11"/>
      <c r="D508" s="150"/>
      <c r="E508" s="11"/>
      <c r="F508" s="8"/>
      <c r="G508" s="11"/>
      <c r="H508" s="10"/>
      <c r="I508" s="11"/>
    </row>
    <row r="509" spans="2:9" ht="15" thickBot="1" x14ac:dyDescent="0.35">
      <c r="B509" s="4"/>
      <c r="C509" s="11"/>
      <c r="D509" s="150"/>
      <c r="E509" s="153"/>
      <c r="F509" s="8"/>
      <c r="G509" s="11"/>
      <c r="H509" s="10"/>
      <c r="I509" s="11"/>
    </row>
    <row r="510" spans="2:9" x14ac:dyDescent="0.3">
      <c r="B510" s="4"/>
      <c r="C510" s="11"/>
      <c r="D510" s="150"/>
      <c r="E510" s="11"/>
      <c r="F510" s="8"/>
      <c r="G510" s="11"/>
      <c r="H510" s="10"/>
      <c r="I510" s="11"/>
    </row>
    <row r="511" spans="2:9" x14ac:dyDescent="0.3">
      <c r="B511" s="4"/>
      <c r="C511" s="11"/>
      <c r="D511" s="150"/>
      <c r="E511" s="11"/>
      <c r="F511" s="8"/>
      <c r="G511" s="11"/>
      <c r="H511" s="10"/>
      <c r="I511" s="11"/>
    </row>
    <row r="512" spans="2:9" x14ac:dyDescent="0.3">
      <c r="B512" s="4"/>
      <c r="C512" s="11"/>
      <c r="D512" s="150"/>
      <c r="E512" s="11"/>
      <c r="F512" s="8"/>
      <c r="G512" s="11"/>
      <c r="H512" s="10"/>
      <c r="I512" s="11"/>
    </row>
    <row r="513" spans="2:9" x14ac:dyDescent="0.3">
      <c r="B513" s="4"/>
      <c r="C513" s="11"/>
      <c r="D513" s="150"/>
      <c r="E513" s="11"/>
      <c r="F513" s="8"/>
      <c r="G513" s="11"/>
      <c r="H513" s="10"/>
      <c r="I513" s="11"/>
    </row>
    <row r="514" spans="2:9" x14ac:dyDescent="0.3">
      <c r="B514" s="4"/>
      <c r="C514" s="11"/>
      <c r="D514" s="150"/>
      <c r="E514" s="11"/>
      <c r="F514" s="8"/>
      <c r="G514" s="11"/>
      <c r="H514" s="10"/>
      <c r="I514" s="11"/>
    </row>
    <row r="515" spans="2:9" ht="15" thickBot="1" x14ac:dyDescent="0.35">
      <c r="B515" s="4"/>
      <c r="C515" s="11"/>
      <c r="D515" s="150"/>
      <c r="E515" s="153"/>
      <c r="F515" s="8"/>
      <c r="G515" s="11"/>
      <c r="H515" s="10"/>
      <c r="I515" s="11"/>
    </row>
    <row r="516" spans="2:9" x14ac:dyDescent="0.3">
      <c r="B516" s="4"/>
      <c r="C516" s="11"/>
      <c r="D516" s="150"/>
      <c r="E516" s="11"/>
      <c r="F516" s="8"/>
      <c r="G516" s="11"/>
      <c r="H516" s="10"/>
      <c r="I516" s="11"/>
    </row>
    <row r="517" spans="2:9" x14ac:dyDescent="0.3">
      <c r="B517" s="4"/>
      <c r="C517" s="11"/>
      <c r="D517" s="150"/>
      <c r="E517" s="11"/>
      <c r="F517" s="8"/>
      <c r="G517" s="11"/>
      <c r="H517" s="10"/>
      <c r="I517" s="11"/>
    </row>
    <row r="518" spans="2:9" x14ac:dyDescent="0.3">
      <c r="B518" s="4"/>
      <c r="C518" s="11"/>
      <c r="D518" s="150"/>
      <c r="E518" s="11"/>
      <c r="F518" s="8"/>
      <c r="G518" s="11"/>
      <c r="H518" s="10"/>
      <c r="I518" s="11"/>
    </row>
    <row r="519" spans="2:9" x14ac:dyDescent="0.3">
      <c r="B519" s="4"/>
      <c r="C519" s="11"/>
      <c r="D519" s="150"/>
      <c r="E519" s="11"/>
      <c r="F519" s="8"/>
      <c r="G519" s="11"/>
      <c r="H519" s="10"/>
      <c r="I519" s="11"/>
    </row>
    <row r="520" spans="2:9" x14ac:dyDescent="0.3">
      <c r="B520" s="4"/>
      <c r="C520" s="11"/>
      <c r="D520" s="150"/>
      <c r="E520" s="11"/>
      <c r="F520" s="8"/>
      <c r="G520" s="11"/>
      <c r="H520" s="10"/>
      <c r="I520" s="11"/>
    </row>
    <row r="521" spans="2:9" ht="15" thickBot="1" x14ac:dyDescent="0.35">
      <c r="B521" s="4"/>
      <c r="C521" s="11"/>
      <c r="D521" s="150"/>
      <c r="E521" s="153"/>
      <c r="F521" s="8"/>
      <c r="G521" s="11"/>
      <c r="H521" s="10"/>
      <c r="I521" s="11"/>
    </row>
    <row r="522" spans="2:9" x14ac:dyDescent="0.3">
      <c r="B522" s="4"/>
      <c r="C522" s="11"/>
      <c r="D522" s="150"/>
      <c r="E522" s="11"/>
      <c r="F522" s="8"/>
      <c r="G522" s="11"/>
      <c r="H522" s="10"/>
      <c r="I522" s="11"/>
    </row>
    <row r="523" spans="2:9" x14ac:dyDescent="0.3">
      <c r="B523" s="4"/>
      <c r="C523" s="11"/>
      <c r="D523" s="150"/>
      <c r="E523" s="11"/>
      <c r="F523" s="8"/>
      <c r="G523" s="11"/>
      <c r="H523" s="10"/>
      <c r="I523" s="11"/>
    </row>
    <row r="524" spans="2:9" x14ac:dyDescent="0.3">
      <c r="B524" s="4"/>
      <c r="C524" s="11"/>
      <c r="D524" s="150"/>
      <c r="E524" s="11"/>
      <c r="F524" s="8"/>
      <c r="G524" s="11"/>
      <c r="H524" s="10"/>
      <c r="I524" s="11"/>
    </row>
    <row r="525" spans="2:9" x14ac:dyDescent="0.3">
      <c r="B525" s="4"/>
      <c r="C525" s="11"/>
      <c r="D525" s="150"/>
      <c r="E525" s="11"/>
      <c r="F525" s="8"/>
      <c r="G525" s="11"/>
      <c r="H525" s="10"/>
      <c r="I525" s="11"/>
    </row>
    <row r="526" spans="2:9" x14ac:dyDescent="0.3">
      <c r="B526" s="4"/>
      <c r="C526" s="11"/>
      <c r="D526" s="150"/>
      <c r="E526" s="11"/>
      <c r="F526" s="8"/>
      <c r="G526" s="11"/>
      <c r="H526" s="10"/>
      <c r="I526" s="11"/>
    </row>
    <row r="527" spans="2:9" ht="15" thickBot="1" x14ac:dyDescent="0.35">
      <c r="B527" s="4"/>
      <c r="C527" s="11"/>
      <c r="D527" s="150"/>
      <c r="E527" s="153"/>
      <c r="F527" s="8"/>
      <c r="G527" s="11"/>
      <c r="H527" s="10"/>
      <c r="I527" s="11"/>
    </row>
    <row r="528" spans="2:9" x14ac:dyDescent="0.3">
      <c r="B528" s="4"/>
      <c r="C528" s="11"/>
      <c r="D528" s="150"/>
      <c r="E528" s="11"/>
      <c r="F528" s="8"/>
      <c r="G528" s="11"/>
      <c r="H528" s="10"/>
      <c r="I528" s="11"/>
    </row>
    <row r="529" spans="2:9" x14ac:dyDescent="0.3">
      <c r="B529" s="4"/>
      <c r="C529" s="11"/>
      <c r="D529" s="150"/>
      <c r="E529" s="11"/>
      <c r="F529" s="8"/>
      <c r="G529" s="11"/>
      <c r="H529" s="10"/>
      <c r="I529" s="11"/>
    </row>
    <row r="530" spans="2:9" x14ac:dyDescent="0.3">
      <c r="B530" s="4"/>
      <c r="C530" s="11"/>
      <c r="D530" s="150"/>
      <c r="E530" s="11"/>
      <c r="F530" s="8"/>
      <c r="G530" s="11"/>
      <c r="H530" s="10"/>
      <c r="I530" s="11"/>
    </row>
    <row r="531" spans="2:9" x14ac:dyDescent="0.3">
      <c r="B531" s="4"/>
      <c r="C531" s="11"/>
      <c r="D531" s="150"/>
      <c r="E531" s="11"/>
      <c r="F531" s="8"/>
      <c r="G531" s="11"/>
      <c r="H531" s="10"/>
      <c r="I531" s="11"/>
    </row>
    <row r="532" spans="2:9" x14ac:dyDescent="0.3">
      <c r="B532" s="4"/>
      <c r="C532" s="11"/>
      <c r="D532" s="150"/>
      <c r="E532" s="11"/>
      <c r="F532" s="8"/>
      <c r="G532" s="11"/>
      <c r="H532" s="10"/>
      <c r="I532" s="11"/>
    </row>
    <row r="533" spans="2:9" ht="15" thickBot="1" x14ac:dyDescent="0.35">
      <c r="B533" s="4"/>
      <c r="C533" s="11"/>
      <c r="D533" s="150"/>
      <c r="E533" s="153"/>
      <c r="F533" s="8"/>
      <c r="G533" s="11"/>
      <c r="H533" s="10"/>
      <c r="I533" s="11"/>
    </row>
    <row r="534" spans="2:9" x14ac:dyDescent="0.3">
      <c r="B534" s="4"/>
      <c r="C534" s="11"/>
      <c r="D534" s="150"/>
      <c r="E534" s="11"/>
      <c r="F534" s="8"/>
      <c r="G534" s="11"/>
      <c r="H534" s="10"/>
      <c r="I534" s="11"/>
    </row>
    <row r="535" spans="2:9" x14ac:dyDescent="0.3">
      <c r="B535" s="4"/>
      <c r="C535" s="11"/>
      <c r="D535" s="150"/>
      <c r="E535" s="11"/>
      <c r="F535" s="8"/>
      <c r="G535" s="11"/>
      <c r="H535" s="10"/>
      <c r="I535" s="11"/>
    </row>
    <row r="536" spans="2:9" x14ac:dyDescent="0.3">
      <c r="B536" s="4"/>
      <c r="C536" s="11"/>
      <c r="D536" s="150"/>
      <c r="E536" s="11"/>
      <c r="F536" s="8"/>
      <c r="G536" s="11"/>
      <c r="H536" s="10"/>
      <c r="I536" s="11"/>
    </row>
    <row r="537" spans="2:9" x14ac:dyDescent="0.3">
      <c r="B537" s="4"/>
      <c r="C537" s="11"/>
      <c r="D537" s="150"/>
      <c r="E537" s="11"/>
      <c r="F537" s="8"/>
      <c r="G537" s="11"/>
      <c r="H537" s="10"/>
      <c r="I537" s="11"/>
    </row>
    <row r="538" spans="2:9" x14ac:dyDescent="0.3">
      <c r="B538" s="4"/>
      <c r="C538" s="11"/>
      <c r="D538" s="150"/>
      <c r="E538" s="11"/>
      <c r="F538" s="8"/>
      <c r="G538" s="11"/>
      <c r="H538" s="10"/>
      <c r="I538" s="11"/>
    </row>
    <row r="539" spans="2:9" ht="15" thickBot="1" x14ac:dyDescent="0.35">
      <c r="B539" s="4"/>
      <c r="C539" s="11"/>
      <c r="D539" s="150"/>
      <c r="E539" s="153"/>
      <c r="F539" s="8"/>
      <c r="G539" s="11"/>
      <c r="H539" s="10"/>
      <c r="I539" s="11"/>
    </row>
    <row r="540" spans="2:9" x14ac:dyDescent="0.3">
      <c r="B540" s="4"/>
      <c r="C540" s="11"/>
      <c r="D540" s="150"/>
      <c r="E540" s="11"/>
      <c r="F540" s="8"/>
      <c r="G540" s="11"/>
      <c r="H540" s="10"/>
      <c r="I540" s="11"/>
    </row>
    <row r="541" spans="2:9" x14ac:dyDescent="0.3">
      <c r="B541" s="4"/>
      <c r="C541" s="11"/>
      <c r="D541" s="150"/>
      <c r="E541" s="11"/>
      <c r="F541" s="8"/>
      <c r="G541" s="11"/>
      <c r="H541" s="10"/>
      <c r="I541" s="11"/>
    </row>
    <row r="542" spans="2:9" x14ac:dyDescent="0.3">
      <c r="B542" s="4"/>
      <c r="C542" s="11"/>
      <c r="D542" s="150"/>
      <c r="E542" s="11"/>
      <c r="F542" s="8"/>
      <c r="G542" s="11"/>
      <c r="H542" s="10"/>
      <c r="I542" s="11"/>
    </row>
    <row r="543" spans="2:9" x14ac:dyDescent="0.3">
      <c r="B543" s="4"/>
      <c r="C543" s="11"/>
      <c r="D543" s="150"/>
      <c r="E543" s="11"/>
      <c r="F543" s="8"/>
      <c r="G543" s="11"/>
      <c r="H543" s="10"/>
      <c r="I543" s="11"/>
    </row>
    <row r="544" spans="2:9" x14ac:dyDescent="0.3">
      <c r="B544" s="4"/>
      <c r="C544" s="11"/>
      <c r="D544" s="150"/>
      <c r="E544" s="11"/>
      <c r="F544" s="8"/>
      <c r="G544" s="11"/>
      <c r="H544" s="10"/>
      <c r="I544" s="11"/>
    </row>
    <row r="545" spans="2:9" ht="15" thickBot="1" x14ac:dyDescent="0.35">
      <c r="B545" s="4"/>
      <c r="C545" s="11"/>
      <c r="D545" s="150"/>
      <c r="E545" s="153"/>
      <c r="F545" s="8"/>
      <c r="G545" s="11"/>
      <c r="H545" s="10"/>
      <c r="I545" s="11"/>
    </row>
    <row r="546" spans="2:9" x14ac:dyDescent="0.3">
      <c r="B546" s="4"/>
      <c r="C546" s="11"/>
      <c r="D546" s="150"/>
      <c r="E546" s="11"/>
      <c r="F546" s="8"/>
      <c r="G546" s="11"/>
      <c r="H546" s="10"/>
      <c r="I546" s="11"/>
    </row>
    <row r="547" spans="2:9" x14ac:dyDescent="0.3">
      <c r="B547" s="4"/>
      <c r="C547" s="11"/>
      <c r="D547" s="150"/>
      <c r="E547" s="11"/>
      <c r="F547" s="8"/>
      <c r="G547" s="11"/>
      <c r="H547" s="10"/>
      <c r="I547" s="11"/>
    </row>
    <row r="548" spans="2:9" x14ac:dyDescent="0.3">
      <c r="B548" s="4"/>
      <c r="C548" s="11"/>
      <c r="D548" s="150"/>
      <c r="E548" s="11"/>
      <c r="F548" s="8"/>
      <c r="G548" s="11"/>
      <c r="H548" s="10"/>
      <c r="I548" s="11"/>
    </row>
    <row r="549" spans="2:9" x14ac:dyDescent="0.3">
      <c r="B549" s="4"/>
      <c r="C549" s="11"/>
      <c r="D549" s="150"/>
      <c r="E549" s="11"/>
      <c r="F549" s="8"/>
      <c r="G549" s="11"/>
      <c r="H549" s="10"/>
      <c r="I549" s="11"/>
    </row>
    <row r="550" spans="2:9" x14ac:dyDescent="0.3">
      <c r="B550" s="4"/>
      <c r="C550" s="11"/>
      <c r="D550" s="150"/>
      <c r="E550" s="11"/>
      <c r="F550" s="8"/>
      <c r="G550" s="11"/>
      <c r="H550" s="10"/>
      <c r="I550" s="11"/>
    </row>
    <row r="551" spans="2:9" ht="15" thickBot="1" x14ac:dyDescent="0.35">
      <c r="B551" s="4"/>
      <c r="C551" s="11"/>
      <c r="D551" s="150"/>
      <c r="E551" s="153"/>
      <c r="F551" s="8"/>
      <c r="G551" s="11"/>
      <c r="H551" s="10"/>
      <c r="I551" s="11"/>
    </row>
    <row r="552" spans="2:9" x14ac:dyDescent="0.3">
      <c r="B552" s="4"/>
      <c r="C552" s="11"/>
      <c r="D552" s="150"/>
      <c r="E552" s="11"/>
      <c r="F552" s="8"/>
      <c r="G552" s="11"/>
      <c r="H552" s="10"/>
      <c r="I552" s="11"/>
    </row>
    <row r="553" spans="2:9" x14ac:dyDescent="0.3">
      <c r="B553" s="4"/>
      <c r="C553" s="11"/>
      <c r="D553" s="150"/>
      <c r="E553" s="11"/>
      <c r="F553" s="8"/>
      <c r="G553" s="11"/>
      <c r="H553" s="10"/>
      <c r="I553" s="11"/>
    </row>
    <row r="554" spans="2:9" x14ac:dyDescent="0.3">
      <c r="B554" s="4"/>
      <c r="C554" s="11"/>
      <c r="D554" s="150"/>
      <c r="E554" s="11"/>
      <c r="F554" s="8"/>
      <c r="G554" s="11"/>
      <c r="H554" s="10"/>
      <c r="I554" s="11"/>
    </row>
    <row r="555" spans="2:9" x14ac:dyDescent="0.3">
      <c r="B555" s="4"/>
      <c r="C555" s="11"/>
      <c r="D555" s="150"/>
      <c r="E555" s="11"/>
      <c r="F555" s="8"/>
      <c r="G555" s="11"/>
      <c r="H555" s="10"/>
      <c r="I555" s="11"/>
    </row>
    <row r="556" spans="2:9" x14ac:dyDescent="0.3">
      <c r="B556" s="4"/>
      <c r="C556" s="11"/>
      <c r="D556" s="150"/>
      <c r="E556" s="11"/>
      <c r="F556" s="8"/>
      <c r="G556" s="11"/>
      <c r="H556" s="10"/>
      <c r="I556" s="11"/>
    </row>
    <row r="557" spans="2:9" ht="15" thickBot="1" x14ac:dyDescent="0.35">
      <c r="B557" s="4"/>
      <c r="C557" s="11"/>
      <c r="D557" s="150"/>
      <c r="E557" s="153"/>
      <c r="F557" s="8"/>
      <c r="G557" s="11"/>
      <c r="H557" s="10"/>
      <c r="I557" s="11"/>
    </row>
    <row r="558" spans="2:9" x14ac:dyDescent="0.3">
      <c r="B558" s="4"/>
      <c r="C558" s="11"/>
      <c r="D558" s="150"/>
      <c r="E558" s="11"/>
      <c r="F558" s="8"/>
      <c r="G558" s="11"/>
      <c r="H558" s="10"/>
      <c r="I558" s="11"/>
    </row>
    <row r="559" spans="2:9" x14ac:dyDescent="0.3">
      <c r="B559" s="4"/>
      <c r="C559" s="11"/>
      <c r="D559" s="150"/>
      <c r="E559" s="11"/>
      <c r="F559" s="8"/>
      <c r="G559" s="11"/>
      <c r="H559" s="10"/>
      <c r="I559" s="11"/>
    </row>
    <row r="560" spans="2:9" x14ac:dyDescent="0.3">
      <c r="B560" s="4"/>
      <c r="C560" s="11"/>
      <c r="D560" s="150"/>
      <c r="E560" s="11"/>
      <c r="F560" s="8"/>
      <c r="G560" s="11"/>
      <c r="H560" s="10"/>
      <c r="I560" s="11"/>
    </row>
    <row r="561" spans="2:9" x14ac:dyDescent="0.3">
      <c r="B561" s="4"/>
      <c r="C561" s="11"/>
      <c r="D561" s="150"/>
      <c r="E561" s="11"/>
      <c r="F561" s="8"/>
      <c r="G561" s="11"/>
      <c r="H561" s="10"/>
      <c r="I561" s="11"/>
    </row>
    <row r="562" spans="2:9" x14ac:dyDescent="0.3">
      <c r="B562" s="4"/>
      <c r="C562" s="11"/>
      <c r="D562" s="150"/>
      <c r="E562" s="11"/>
      <c r="F562" s="8"/>
      <c r="G562" s="11"/>
      <c r="H562" s="10"/>
      <c r="I562" s="11"/>
    </row>
    <row r="563" spans="2:9" ht="15" thickBot="1" x14ac:dyDescent="0.35">
      <c r="B563" s="4"/>
      <c r="C563" s="11"/>
      <c r="D563" s="150"/>
      <c r="E563" s="153"/>
      <c r="F563" s="8"/>
      <c r="G563" s="11"/>
      <c r="H563" s="10"/>
      <c r="I563" s="11"/>
    </row>
    <row r="564" spans="2:9" x14ac:dyDescent="0.3">
      <c r="B564" s="4"/>
      <c r="C564" s="11"/>
      <c r="D564" s="150"/>
      <c r="E564" s="11"/>
      <c r="F564" s="8"/>
      <c r="G564" s="11"/>
      <c r="H564" s="10"/>
      <c r="I564" s="11"/>
    </row>
    <row r="565" spans="2:9" x14ac:dyDescent="0.3">
      <c r="B565" s="4"/>
      <c r="C565" s="11"/>
      <c r="D565" s="150"/>
      <c r="E565" s="11"/>
      <c r="F565" s="8"/>
      <c r="G565" s="11"/>
      <c r="H565" s="10"/>
      <c r="I565" s="11"/>
    </row>
    <row r="566" spans="2:9" x14ac:dyDescent="0.3">
      <c r="B566" s="4"/>
      <c r="C566" s="11"/>
      <c r="D566" s="150"/>
      <c r="E566" s="11"/>
      <c r="F566" s="8"/>
      <c r="G566" s="11"/>
      <c r="H566" s="10"/>
      <c r="I566" s="11"/>
    </row>
    <row r="567" spans="2:9" x14ac:dyDescent="0.3">
      <c r="B567" s="4"/>
      <c r="C567" s="11"/>
      <c r="D567" s="150"/>
      <c r="E567" s="11"/>
      <c r="F567" s="8"/>
      <c r="G567" s="11"/>
      <c r="H567" s="10"/>
      <c r="I567" s="11"/>
    </row>
    <row r="568" spans="2:9" x14ac:dyDescent="0.3">
      <c r="B568" s="4"/>
      <c r="C568" s="11"/>
      <c r="D568" s="150"/>
      <c r="E568" s="11"/>
      <c r="F568" s="8"/>
      <c r="G568" s="11"/>
      <c r="H568" s="10"/>
      <c r="I568" s="11"/>
    </row>
    <row r="569" spans="2:9" ht="15" thickBot="1" x14ac:dyDescent="0.35">
      <c r="B569" s="4"/>
      <c r="C569" s="11"/>
      <c r="D569" s="150"/>
      <c r="E569" s="153"/>
      <c r="F569" s="8"/>
      <c r="G569" s="11"/>
      <c r="H569" s="10"/>
      <c r="I569" s="11"/>
    </row>
    <row r="570" spans="2:9" x14ac:dyDescent="0.3">
      <c r="B570" s="4"/>
      <c r="C570" s="11"/>
      <c r="D570" s="150"/>
      <c r="E570" s="11"/>
      <c r="F570" s="8"/>
      <c r="G570" s="11"/>
      <c r="H570" s="10"/>
      <c r="I570" s="11"/>
    </row>
    <row r="571" spans="2:9" x14ac:dyDescent="0.3">
      <c r="B571" s="4"/>
      <c r="C571" s="11"/>
      <c r="D571" s="150"/>
      <c r="E571" s="11"/>
      <c r="F571" s="8"/>
      <c r="G571" s="11"/>
      <c r="H571" s="10"/>
      <c r="I571" s="11"/>
    </row>
    <row r="572" spans="2:9" x14ac:dyDescent="0.3">
      <c r="B572" s="4"/>
      <c r="C572" s="11"/>
      <c r="D572" s="150"/>
      <c r="E572" s="11"/>
      <c r="F572" s="8"/>
      <c r="G572" s="11"/>
      <c r="H572" s="10"/>
      <c r="I572" s="11"/>
    </row>
    <row r="573" spans="2:9" x14ac:dyDescent="0.3">
      <c r="B573" s="4"/>
      <c r="C573" s="11"/>
      <c r="D573" s="150"/>
      <c r="E573" s="11"/>
      <c r="F573" s="8"/>
      <c r="G573" s="11"/>
      <c r="H573" s="10"/>
      <c r="I573" s="11"/>
    </row>
    <row r="574" spans="2:9" x14ac:dyDescent="0.3">
      <c r="B574" s="4"/>
      <c r="C574" s="11"/>
      <c r="D574" s="150"/>
      <c r="E574" s="11"/>
      <c r="F574" s="8"/>
      <c r="G574" s="11"/>
      <c r="H574" s="10"/>
      <c r="I574" s="11"/>
    </row>
    <row r="575" spans="2:9" ht="15" thickBot="1" x14ac:dyDescent="0.35">
      <c r="B575" s="4"/>
      <c r="C575" s="11"/>
      <c r="D575" s="150"/>
      <c r="E575" s="153"/>
      <c r="F575" s="8"/>
      <c r="G575" s="11"/>
      <c r="H575" s="10"/>
      <c r="I575" s="11"/>
    </row>
    <row r="576" spans="2:9" x14ac:dyDescent="0.3">
      <c r="B576" s="4"/>
      <c r="C576" s="11"/>
      <c r="D576" s="150"/>
      <c r="E576" s="11"/>
      <c r="F576" s="8"/>
      <c r="G576" s="11"/>
      <c r="H576" s="10"/>
      <c r="I576" s="11"/>
    </row>
    <row r="577" spans="2:9" x14ac:dyDescent="0.3">
      <c r="B577" s="4"/>
      <c r="C577" s="11"/>
      <c r="D577" s="150"/>
      <c r="E577" s="11"/>
      <c r="F577" s="8"/>
      <c r="G577" s="11"/>
      <c r="H577" s="10"/>
      <c r="I577" s="11"/>
    </row>
    <row r="578" spans="2:9" x14ac:dyDescent="0.3">
      <c r="B578" s="4"/>
      <c r="C578" s="11"/>
      <c r="D578" s="150"/>
      <c r="E578" s="11"/>
      <c r="F578" s="8"/>
      <c r="G578" s="11"/>
      <c r="H578" s="10"/>
      <c r="I578" s="11"/>
    </row>
    <row r="579" spans="2:9" x14ac:dyDescent="0.3">
      <c r="B579" s="4"/>
      <c r="C579" s="11"/>
      <c r="D579" s="150"/>
      <c r="E579" s="11"/>
      <c r="F579" s="8"/>
      <c r="G579" s="11"/>
      <c r="H579" s="10"/>
      <c r="I579" s="11"/>
    </row>
    <row r="580" spans="2:9" x14ac:dyDescent="0.3">
      <c r="B580" s="4"/>
      <c r="C580" s="11"/>
      <c r="D580" s="150"/>
      <c r="E580" s="11"/>
      <c r="F580" s="8"/>
      <c r="G580" s="11"/>
      <c r="H580" s="10"/>
      <c r="I580" s="11"/>
    </row>
    <row r="581" spans="2:9" ht="15" thickBot="1" x14ac:dyDescent="0.35">
      <c r="B581" s="4"/>
      <c r="C581" s="11"/>
      <c r="D581" s="150"/>
      <c r="E581" s="153"/>
      <c r="F581" s="8"/>
      <c r="G581" s="11"/>
      <c r="H581" s="10"/>
      <c r="I581" s="11"/>
    </row>
    <row r="582" spans="2:9" x14ac:dyDescent="0.3">
      <c r="B582" s="4"/>
      <c r="C582" s="11"/>
      <c r="D582" s="150"/>
      <c r="E582" s="11"/>
      <c r="F582" s="8"/>
      <c r="G582" s="11"/>
      <c r="H582" s="10"/>
      <c r="I582" s="11"/>
    </row>
    <row r="583" spans="2:9" x14ac:dyDescent="0.3">
      <c r="B583" s="4"/>
      <c r="C583" s="11"/>
      <c r="D583" s="150"/>
      <c r="E583" s="11"/>
      <c r="F583" s="8"/>
      <c r="G583" s="11"/>
      <c r="H583" s="10"/>
      <c r="I583" s="11"/>
    </row>
    <row r="584" spans="2:9" x14ac:dyDescent="0.3">
      <c r="B584" s="4"/>
      <c r="C584" s="11"/>
      <c r="D584" s="150"/>
      <c r="E584" s="11"/>
      <c r="F584" s="8"/>
      <c r="G584" s="11"/>
      <c r="H584" s="10"/>
      <c r="I584" s="11"/>
    </row>
    <row r="585" spans="2:9" x14ac:dyDescent="0.3">
      <c r="B585" s="4"/>
      <c r="C585" s="11"/>
      <c r="D585" s="150"/>
      <c r="E585" s="11"/>
      <c r="F585" s="8"/>
      <c r="G585" s="11"/>
      <c r="H585" s="10"/>
      <c r="I585" s="11"/>
    </row>
    <row r="586" spans="2:9" x14ac:dyDescent="0.3">
      <c r="B586" s="4"/>
      <c r="C586" s="11"/>
      <c r="D586" s="150"/>
      <c r="E586" s="11"/>
      <c r="F586" s="8"/>
      <c r="G586" s="11"/>
      <c r="H586" s="10"/>
      <c r="I586" s="11"/>
    </row>
    <row r="587" spans="2:9" ht="15" thickBot="1" x14ac:dyDescent="0.35">
      <c r="B587" s="4"/>
      <c r="C587" s="11"/>
      <c r="D587" s="150"/>
      <c r="E587" s="153"/>
      <c r="F587" s="8"/>
      <c r="G587" s="11"/>
      <c r="H587" s="10"/>
      <c r="I587" s="11"/>
    </row>
    <row r="588" spans="2:9" x14ac:dyDescent="0.3">
      <c r="B588" s="4"/>
      <c r="C588" s="11"/>
      <c r="D588" s="150"/>
      <c r="E588" s="11"/>
      <c r="F588" s="8"/>
      <c r="G588" s="11"/>
      <c r="H588" s="10"/>
      <c r="I588" s="11"/>
    </row>
    <row r="589" spans="2:9" x14ac:dyDescent="0.3">
      <c r="B589" s="4"/>
      <c r="C589" s="11"/>
      <c r="D589" s="150"/>
      <c r="E589" s="11"/>
      <c r="F589" s="8"/>
      <c r="G589" s="11"/>
      <c r="H589" s="10"/>
      <c r="I589" s="11"/>
    </row>
    <row r="590" spans="2:9" x14ac:dyDescent="0.3">
      <c r="B590" s="4"/>
      <c r="C590" s="11"/>
      <c r="D590" s="150"/>
      <c r="E590" s="11"/>
      <c r="F590" s="8"/>
      <c r="G590" s="11"/>
      <c r="H590" s="10"/>
      <c r="I590" s="11"/>
    </row>
    <row r="591" spans="2:9" x14ac:dyDescent="0.3">
      <c r="B591" s="4"/>
      <c r="C591" s="11"/>
      <c r="D591" s="150"/>
      <c r="E591" s="11"/>
      <c r="F591" s="8"/>
      <c r="G591" s="11"/>
      <c r="H591" s="10"/>
      <c r="I591" s="11"/>
    </row>
    <row r="592" spans="2:9" x14ac:dyDescent="0.3">
      <c r="B592" s="4"/>
      <c r="C592" s="11"/>
      <c r="D592" s="150"/>
      <c r="E592" s="11"/>
      <c r="F592" s="8"/>
      <c r="G592" s="11"/>
      <c r="H592" s="10"/>
      <c r="I592" s="11"/>
    </row>
    <row r="593" spans="2:9" ht="15" thickBot="1" x14ac:dyDescent="0.35">
      <c r="B593" s="4"/>
      <c r="C593" s="11"/>
      <c r="D593" s="150"/>
      <c r="E593" s="153"/>
      <c r="F593" s="8"/>
      <c r="G593" s="11"/>
      <c r="H593" s="10"/>
      <c r="I593" s="11"/>
    </row>
    <row r="594" spans="2:9" x14ac:dyDescent="0.3">
      <c r="B594" s="4"/>
      <c r="C594" s="11"/>
      <c r="D594" s="150"/>
      <c r="E594" s="11"/>
      <c r="F594" s="8"/>
      <c r="G594" s="11"/>
      <c r="H594" s="10"/>
      <c r="I594" s="11"/>
    </row>
    <row r="595" spans="2:9" x14ac:dyDescent="0.3">
      <c r="B595" s="4"/>
      <c r="C595" s="11"/>
      <c r="D595" s="150"/>
      <c r="E595" s="11"/>
      <c r="F595" s="8"/>
      <c r="G595" s="11"/>
      <c r="H595" s="10"/>
      <c r="I595" s="11"/>
    </row>
    <row r="596" spans="2:9" x14ac:dyDescent="0.3">
      <c r="B596" s="4"/>
      <c r="C596" s="11"/>
      <c r="D596" s="150"/>
      <c r="E596" s="11"/>
      <c r="F596" s="8"/>
      <c r="G596" s="11"/>
      <c r="H596" s="10"/>
      <c r="I596" s="11"/>
    </row>
    <row r="597" spans="2:9" x14ac:dyDescent="0.3">
      <c r="B597" s="4"/>
      <c r="C597" s="11"/>
      <c r="D597" s="150"/>
      <c r="E597" s="11"/>
      <c r="F597" s="8"/>
      <c r="G597" s="11"/>
      <c r="H597" s="10"/>
      <c r="I597" s="11"/>
    </row>
    <row r="598" spans="2:9" x14ac:dyDescent="0.3">
      <c r="B598" s="4"/>
      <c r="C598" s="11"/>
      <c r="D598" s="150"/>
      <c r="E598" s="11"/>
      <c r="F598" s="8"/>
      <c r="G598" s="11"/>
      <c r="H598" s="10"/>
      <c r="I598" s="11"/>
    </row>
    <row r="599" spans="2:9" ht="15" thickBot="1" x14ac:dyDescent="0.35">
      <c r="B599" s="4"/>
      <c r="C599" s="11"/>
      <c r="D599" s="150"/>
      <c r="E599" s="153"/>
      <c r="F599" s="8"/>
      <c r="G599" s="11"/>
      <c r="H599" s="10"/>
      <c r="I599" s="11"/>
    </row>
    <row r="600" spans="2:9" x14ac:dyDescent="0.3">
      <c r="B600" s="4"/>
      <c r="C600" s="11"/>
      <c r="D600" s="150"/>
      <c r="E600" s="11"/>
      <c r="F600" s="8"/>
      <c r="G600" s="11"/>
      <c r="H600" s="10"/>
      <c r="I600" s="11"/>
    </row>
    <row r="601" spans="2:9" x14ac:dyDescent="0.3">
      <c r="B601" s="4"/>
      <c r="C601" s="11"/>
      <c r="D601" s="150"/>
      <c r="E601" s="11"/>
      <c r="F601" s="8"/>
      <c r="G601" s="11"/>
      <c r="H601" s="10"/>
      <c r="I601" s="11"/>
    </row>
    <row r="602" spans="2:9" x14ac:dyDescent="0.3">
      <c r="B602" s="4"/>
      <c r="C602" s="11"/>
      <c r="D602" s="150"/>
      <c r="E602" s="11"/>
      <c r="F602" s="8"/>
      <c r="G602" s="11"/>
      <c r="H602" s="10"/>
      <c r="I602" s="11"/>
    </row>
    <row r="603" spans="2:9" x14ac:dyDescent="0.3">
      <c r="B603" s="4"/>
      <c r="C603" s="11"/>
      <c r="D603" s="150"/>
      <c r="E603" s="11"/>
      <c r="F603" s="8"/>
      <c r="G603" s="11"/>
      <c r="H603" s="10"/>
      <c r="I603" s="11"/>
    </row>
    <row r="604" spans="2:9" x14ac:dyDescent="0.3">
      <c r="B604" s="4"/>
      <c r="C604" s="11"/>
      <c r="D604" s="150"/>
      <c r="E604" s="11"/>
      <c r="F604" s="8"/>
      <c r="G604" s="11"/>
      <c r="H604" s="10"/>
      <c r="I604" s="11"/>
    </row>
  </sheetData>
  <mergeCells count="3">
    <mergeCell ref="B3:I4"/>
    <mergeCell ref="B6:I6"/>
    <mergeCell ref="B5:I5"/>
  </mergeCells>
  <phoneticPr fontId="2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EECAF-C8D6-4306-9BF6-0D03F0C471BF}">
  <sheetPr codeName="Planilha4"/>
  <dimension ref="A1:S27"/>
  <sheetViews>
    <sheetView topLeftCell="B1" zoomScale="118" zoomScaleNormal="118" workbookViewId="0">
      <selection activeCell="F9" sqref="F9"/>
    </sheetView>
  </sheetViews>
  <sheetFormatPr defaultRowHeight="14.4" x14ac:dyDescent="0.3"/>
  <cols>
    <col min="1" max="1" width="5" style="87" customWidth="1"/>
    <col min="2" max="2" width="4.5546875" style="87" customWidth="1"/>
    <col min="3" max="4" width="4" style="87" bestFit="1" customWidth="1"/>
    <col min="5" max="5" width="17.88671875" style="87" bestFit="1" customWidth="1"/>
    <col min="6" max="6" width="9.6640625" style="145" bestFit="1" customWidth="1"/>
    <col min="7" max="7" width="18.33203125" style="87" bestFit="1" customWidth="1"/>
    <col min="8" max="8" width="12.109375" style="87" bestFit="1" customWidth="1"/>
    <col min="9" max="10" width="10.6640625" style="87" bestFit="1" customWidth="1"/>
    <col min="11" max="11" width="15.109375" style="87" bestFit="1" customWidth="1"/>
    <col min="12" max="19" width="9.109375" style="87"/>
  </cols>
  <sheetData>
    <row r="1" spans="5:6" s="87" customFormat="1" x14ac:dyDescent="0.3">
      <c r="F1" s="145"/>
    </row>
    <row r="2" spans="5:6" s="87" customFormat="1" x14ac:dyDescent="0.3">
      <c r="F2" s="145"/>
    </row>
    <row r="3" spans="5:6" ht="15.6" x14ac:dyDescent="0.3">
      <c r="E3" s="160" t="s">
        <v>113</v>
      </c>
      <c r="F3" s="161" t="s">
        <v>114</v>
      </c>
    </row>
    <row r="4" spans="5:6" x14ac:dyDescent="0.3">
      <c r="E4" s="156" t="s">
        <v>116</v>
      </c>
      <c r="F4" s="157"/>
    </row>
    <row r="5" spans="5:6" x14ac:dyDescent="0.3">
      <c r="E5" s="156" t="s">
        <v>117</v>
      </c>
      <c r="F5" s="157"/>
    </row>
    <row r="6" spans="5:6" x14ac:dyDescent="0.3">
      <c r="E6" s="156" t="s">
        <v>118</v>
      </c>
      <c r="F6" s="157"/>
    </row>
    <row r="7" spans="5:6" x14ac:dyDescent="0.3">
      <c r="E7" s="156" t="s">
        <v>119</v>
      </c>
      <c r="F7" s="157"/>
    </row>
    <row r="8" spans="5:6" x14ac:dyDescent="0.3">
      <c r="E8" s="156" t="s">
        <v>120</v>
      </c>
      <c r="F8" s="157"/>
    </row>
    <row r="9" spans="5:6" x14ac:dyDescent="0.3">
      <c r="E9" s="156" t="s">
        <v>121</v>
      </c>
      <c r="F9" s="157"/>
    </row>
    <row r="10" spans="5:6" x14ac:dyDescent="0.3">
      <c r="E10" s="156" t="s">
        <v>122</v>
      </c>
      <c r="F10" s="157"/>
    </row>
    <row r="11" spans="5:6" x14ac:dyDescent="0.3">
      <c r="E11" s="156" t="s">
        <v>123</v>
      </c>
      <c r="F11" s="157"/>
    </row>
    <row r="12" spans="5:6" x14ac:dyDescent="0.3">
      <c r="E12" s="156" t="s">
        <v>124</v>
      </c>
      <c r="F12" s="157"/>
    </row>
    <row r="13" spans="5:6" x14ac:dyDescent="0.3">
      <c r="E13" s="156" t="s">
        <v>125</v>
      </c>
      <c r="F13" s="157"/>
    </row>
    <row r="14" spans="5:6" x14ac:dyDescent="0.3">
      <c r="E14" s="156" t="s">
        <v>126</v>
      </c>
      <c r="F14" s="157"/>
    </row>
    <row r="15" spans="5:6" s="87" customFormat="1" x14ac:dyDescent="0.3">
      <c r="E15" s="156" t="s">
        <v>127</v>
      </c>
      <c r="F15" s="157"/>
    </row>
    <row r="16" spans="5:6" s="87" customFormat="1" ht="15.6" x14ac:dyDescent="0.3">
      <c r="E16" s="159" t="s">
        <v>115</v>
      </c>
      <c r="F16" s="158">
        <v>0</v>
      </c>
    </row>
    <row r="17" spans="6:6" s="87" customFormat="1" x14ac:dyDescent="0.3"/>
    <row r="18" spans="6:6" s="87" customFormat="1" x14ac:dyDescent="0.3">
      <c r="F18" s="145"/>
    </row>
    <row r="19" spans="6:6" s="87" customFormat="1" x14ac:dyDescent="0.3">
      <c r="F19" s="145"/>
    </row>
    <row r="20" spans="6:6" s="87" customFormat="1" x14ac:dyDescent="0.3">
      <c r="F20" s="145"/>
    </row>
    <row r="21" spans="6:6" s="87" customFormat="1" x14ac:dyDescent="0.3">
      <c r="F21" s="145"/>
    </row>
    <row r="22" spans="6:6" s="87" customFormat="1" x14ac:dyDescent="0.3">
      <c r="F22" s="145"/>
    </row>
    <row r="23" spans="6:6" s="87" customFormat="1" x14ac:dyDescent="0.3">
      <c r="F23" s="145"/>
    </row>
    <row r="24" spans="6:6" s="87" customFormat="1" x14ac:dyDescent="0.3">
      <c r="F24" s="145"/>
    </row>
    <row r="25" spans="6:6" s="87" customFormat="1" x14ac:dyDescent="0.3">
      <c r="F25" s="145"/>
    </row>
    <row r="26" spans="6:6" s="87" customFormat="1" x14ac:dyDescent="0.3">
      <c r="F26" s="145"/>
    </row>
    <row r="27" spans="6:6" s="87" customFormat="1" x14ac:dyDescent="0.3">
      <c r="F27" s="145"/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C413D-840E-48B4-B211-17866A14C9E2}">
  <sheetPr codeName="Planilha6"/>
  <dimension ref="A1:G3"/>
  <sheetViews>
    <sheetView workbookViewId="0">
      <selection sqref="A1:G3"/>
    </sheetView>
  </sheetViews>
  <sheetFormatPr defaultRowHeight="14.4" x14ac:dyDescent="0.3"/>
  <cols>
    <col min="1" max="1" width="19.44140625" customWidth="1"/>
    <col min="2" max="2" width="15.33203125" customWidth="1"/>
    <col min="3" max="3" width="20.109375" customWidth="1"/>
    <col min="5" max="5" width="23.33203125" customWidth="1"/>
    <col min="6" max="6" width="9.5546875" customWidth="1"/>
    <col min="7" max="7" width="16" customWidth="1"/>
  </cols>
  <sheetData>
    <row r="1" spans="1:7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x14ac:dyDescent="0.3">
      <c r="A2" s="62">
        <v>45142</v>
      </c>
      <c r="B2" t="s">
        <v>36</v>
      </c>
      <c r="C2" t="s">
        <v>54</v>
      </c>
      <c r="D2">
        <v>10</v>
      </c>
      <c r="E2" t="s">
        <v>47</v>
      </c>
      <c r="F2" t="s">
        <v>15</v>
      </c>
      <c r="G2" t="s">
        <v>55</v>
      </c>
    </row>
    <row r="3" spans="1:7" x14ac:dyDescent="0.3">
      <c r="A3" s="62">
        <v>45131</v>
      </c>
      <c r="B3" t="s">
        <v>36</v>
      </c>
      <c r="C3" t="s">
        <v>49</v>
      </c>
      <c r="D3">
        <v>20</v>
      </c>
      <c r="E3" t="s">
        <v>35</v>
      </c>
      <c r="F3" t="s">
        <v>15</v>
      </c>
      <c r="G3" t="s">
        <v>48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D4722-4954-46E5-A771-C5CB02DEECCE}">
  <sheetPr codeName="Planilha7"/>
  <dimension ref="B1:T24"/>
  <sheetViews>
    <sheetView topLeftCell="C1" zoomScale="70" zoomScaleNormal="70" workbookViewId="0">
      <selection activeCell="L18" sqref="L18:M18"/>
    </sheetView>
  </sheetViews>
  <sheetFormatPr defaultRowHeight="14.4" x14ac:dyDescent="0.3"/>
  <cols>
    <col min="1" max="1" width="2" customWidth="1"/>
    <col min="2" max="2" width="17.88671875" customWidth="1"/>
    <col min="3" max="3" width="18" customWidth="1"/>
    <col min="4" max="4" width="17.88671875" bestFit="1" customWidth="1"/>
    <col min="5" max="5" width="12.88671875" bestFit="1" customWidth="1"/>
    <col min="6" max="6" width="22.44140625" bestFit="1" customWidth="1"/>
    <col min="7" max="7" width="24" bestFit="1" customWidth="1"/>
    <col min="8" max="8" width="17.5546875" customWidth="1"/>
    <col min="9" max="10" width="13.109375" bestFit="1" customWidth="1"/>
    <col min="11" max="11" width="2.5546875" customWidth="1"/>
    <col min="12" max="12" width="16.88671875" bestFit="1" customWidth="1"/>
    <col min="13" max="13" width="15.5546875" customWidth="1"/>
    <col min="14" max="14" width="14.109375" customWidth="1"/>
    <col min="15" max="15" width="12.109375" bestFit="1" customWidth="1"/>
    <col min="16" max="16" width="21.6640625" bestFit="1" customWidth="1"/>
    <col min="17" max="17" width="12.5546875" customWidth="1"/>
    <col min="18" max="18" width="12.5546875" bestFit="1" customWidth="1"/>
    <col min="19" max="19" width="13.109375" bestFit="1" customWidth="1"/>
    <col min="20" max="20" width="12.5546875" customWidth="1"/>
  </cols>
  <sheetData>
    <row r="1" spans="2:20" ht="6" customHeight="1" thickBot="1" x14ac:dyDescent="0.35"/>
    <row r="2" spans="2:20" ht="21" customHeight="1" thickBot="1" x14ac:dyDescent="0.35">
      <c r="B2" s="295" t="s">
        <v>58</v>
      </c>
      <c r="C2" s="296"/>
      <c r="D2" s="296"/>
      <c r="E2" s="296"/>
      <c r="F2" s="296"/>
      <c r="G2" s="296"/>
      <c r="H2" s="296"/>
      <c r="I2" s="296"/>
      <c r="J2" s="297"/>
    </row>
    <row r="3" spans="2:20" ht="19.5" customHeight="1" thickBot="1" x14ac:dyDescent="0.35">
      <c r="B3" s="298"/>
      <c r="C3" s="299"/>
      <c r="D3" s="143" t="s">
        <v>0</v>
      </c>
      <c r="E3" s="144" t="s">
        <v>1</v>
      </c>
      <c r="F3" s="143" t="s">
        <v>2</v>
      </c>
      <c r="G3" s="144" t="s">
        <v>3</v>
      </c>
      <c r="H3" s="142" t="s">
        <v>4</v>
      </c>
      <c r="I3" s="141" t="s">
        <v>5</v>
      </c>
      <c r="J3" s="126" t="s">
        <v>6</v>
      </c>
    </row>
    <row r="4" spans="2:20" ht="19.5" customHeight="1" thickBot="1" x14ac:dyDescent="0.35">
      <c r="B4" s="317" t="s">
        <v>10</v>
      </c>
      <c r="C4" s="318"/>
      <c r="D4" s="137">
        <v>0</v>
      </c>
      <c r="E4" s="135" t="s">
        <v>38</v>
      </c>
      <c r="F4" s="137">
        <v>904</v>
      </c>
      <c r="G4" s="135">
        <v>1903</v>
      </c>
      <c r="H4" s="134" t="s">
        <v>38</v>
      </c>
      <c r="I4" s="137" t="s">
        <v>38</v>
      </c>
      <c r="J4" s="136" t="s">
        <v>38</v>
      </c>
      <c r="M4" s="284" t="s">
        <v>77</v>
      </c>
      <c r="N4" s="285"/>
      <c r="O4" s="285"/>
      <c r="P4" s="286"/>
    </row>
    <row r="5" spans="2:20" ht="24" thickBot="1" x14ac:dyDescent="0.35">
      <c r="B5" s="315" t="s">
        <v>7</v>
      </c>
      <c r="C5" s="316"/>
      <c r="D5" s="138">
        <v>1000</v>
      </c>
      <c r="E5" s="125" t="s">
        <v>38</v>
      </c>
      <c r="F5" s="138" t="s">
        <v>38</v>
      </c>
      <c r="G5" s="125" t="s">
        <v>38</v>
      </c>
      <c r="H5" s="132" t="s">
        <v>38</v>
      </c>
      <c r="I5" s="138" t="s">
        <v>38</v>
      </c>
      <c r="J5" s="128" t="s">
        <v>38</v>
      </c>
      <c r="M5" s="287" t="s">
        <v>40</v>
      </c>
      <c r="N5" s="288"/>
      <c r="O5" s="119">
        <f>SUM(D16:D21)</f>
        <v>0.7</v>
      </c>
      <c r="P5" s="120">
        <f t="shared" ref="P5:P6" si="0">O5*$G$12</f>
        <v>1521.1</v>
      </c>
    </row>
    <row r="6" spans="2:20" ht="24" thickBot="1" x14ac:dyDescent="0.35">
      <c r="B6" s="293" t="s">
        <v>8</v>
      </c>
      <c r="C6" s="294"/>
      <c r="D6" s="139">
        <v>0</v>
      </c>
      <c r="E6" s="124" t="s">
        <v>38</v>
      </c>
      <c r="F6" s="139" t="s">
        <v>38</v>
      </c>
      <c r="G6" s="124" t="s">
        <v>38</v>
      </c>
      <c r="H6" s="131" t="s">
        <v>38</v>
      </c>
      <c r="I6" s="139" t="s">
        <v>38</v>
      </c>
      <c r="J6" s="127" t="s">
        <v>38</v>
      </c>
      <c r="M6" s="289" t="s">
        <v>39</v>
      </c>
      <c r="N6" s="290"/>
      <c r="O6" s="117">
        <f>D22+I19+I17</f>
        <v>0.1</v>
      </c>
      <c r="P6" s="118">
        <f t="shared" si="0"/>
        <v>217.3</v>
      </c>
    </row>
    <row r="7" spans="2:20" ht="24" thickBot="1" x14ac:dyDescent="0.35">
      <c r="B7" s="315" t="s">
        <v>9</v>
      </c>
      <c r="C7" s="316"/>
      <c r="D7" s="138">
        <v>0</v>
      </c>
      <c r="E7" s="125" t="s">
        <v>38</v>
      </c>
      <c r="F7" s="138">
        <v>54</v>
      </c>
      <c r="G7" s="125" t="s">
        <v>38</v>
      </c>
      <c r="H7" s="132" t="s">
        <v>38</v>
      </c>
      <c r="I7" s="138" t="s">
        <v>38</v>
      </c>
      <c r="J7" s="128" t="s">
        <v>38</v>
      </c>
      <c r="M7" s="291" t="s">
        <v>76</v>
      </c>
      <c r="N7" s="292"/>
      <c r="O7" s="121">
        <f>I16</f>
        <v>0.2</v>
      </c>
      <c r="P7" s="122">
        <f>O7*$G$12</f>
        <v>434.6</v>
      </c>
    </row>
    <row r="8" spans="2:20" ht="18.75" customHeight="1" x14ac:dyDescent="0.3">
      <c r="B8" s="293" t="s">
        <v>11</v>
      </c>
      <c r="C8" s="294"/>
      <c r="D8" s="139">
        <v>0</v>
      </c>
      <c r="E8" s="124">
        <v>150</v>
      </c>
      <c r="F8" s="139">
        <v>470</v>
      </c>
      <c r="G8" s="124">
        <f>100+50+120</f>
        <v>270</v>
      </c>
      <c r="H8" s="131"/>
      <c r="I8" s="139"/>
      <c r="J8" s="127"/>
    </row>
    <row r="9" spans="2:20" ht="18.75" customHeight="1" thickBot="1" x14ac:dyDescent="0.35">
      <c r="B9" s="319" t="s">
        <v>12</v>
      </c>
      <c r="C9" s="320"/>
      <c r="D9" s="140">
        <v>0</v>
      </c>
      <c r="E9" s="129" t="s">
        <v>38</v>
      </c>
      <c r="F9" s="140">
        <v>30</v>
      </c>
      <c r="G9" s="129" t="s">
        <v>38</v>
      </c>
      <c r="H9" s="133" t="s">
        <v>38</v>
      </c>
      <c r="I9" s="140" t="s">
        <v>38</v>
      </c>
      <c r="J9" s="130" t="s">
        <v>38</v>
      </c>
    </row>
    <row r="10" spans="2:20" ht="14.25" customHeight="1" x14ac:dyDescent="0.3"/>
    <row r="11" spans="2:20" ht="19.5" customHeight="1" thickBot="1" x14ac:dyDescent="0.35">
      <c r="D11" s="1"/>
      <c r="E11" s="1"/>
      <c r="F11" s="1"/>
      <c r="G11" s="1"/>
      <c r="H11" s="1"/>
      <c r="I11" s="1"/>
      <c r="J11" s="1"/>
    </row>
    <row r="12" spans="2:20" ht="26.4" thickBot="1" x14ac:dyDescent="0.35">
      <c r="B12" s="321" t="s">
        <v>13</v>
      </c>
      <c r="C12" s="322"/>
      <c r="D12" s="90">
        <f t="shared" ref="D12:J12" si="1">SUM(D4:D9)</f>
        <v>1000</v>
      </c>
      <c r="E12" s="90">
        <f t="shared" si="1"/>
        <v>150</v>
      </c>
      <c r="F12" s="90">
        <f t="shared" si="1"/>
        <v>1458</v>
      </c>
      <c r="G12" s="90">
        <f t="shared" si="1"/>
        <v>2173</v>
      </c>
      <c r="H12" s="90">
        <f t="shared" si="1"/>
        <v>0</v>
      </c>
      <c r="I12" s="90">
        <f t="shared" si="1"/>
        <v>0</v>
      </c>
      <c r="J12" s="91">
        <f t="shared" si="1"/>
        <v>0</v>
      </c>
      <c r="L12" s="263" t="s">
        <v>71</v>
      </c>
      <c r="M12" s="264"/>
      <c r="N12" s="264"/>
      <c r="O12" s="264"/>
      <c r="P12" s="264"/>
      <c r="Q12" s="264"/>
      <c r="R12" s="264"/>
      <c r="S12" s="264"/>
      <c r="T12" s="265"/>
    </row>
    <row r="13" spans="2:20" ht="15" thickBot="1" x14ac:dyDescent="0.35">
      <c r="L13" s="274"/>
      <c r="M13" s="275"/>
      <c r="N13" s="115" t="s">
        <v>0</v>
      </c>
      <c r="O13" s="116" t="s">
        <v>1</v>
      </c>
      <c r="P13" s="75" t="s">
        <v>2</v>
      </c>
      <c r="Q13" s="74" t="s">
        <v>3</v>
      </c>
      <c r="R13" s="74" t="s">
        <v>4</v>
      </c>
      <c r="S13" s="74" t="s">
        <v>5</v>
      </c>
      <c r="T13" s="116" t="s">
        <v>6</v>
      </c>
    </row>
    <row r="14" spans="2:20" ht="26.4" thickBot="1" x14ac:dyDescent="0.55000000000000004">
      <c r="B14" s="300" t="s">
        <v>62</v>
      </c>
      <c r="C14" s="301"/>
      <c r="D14" s="301"/>
      <c r="E14" s="301"/>
      <c r="F14" s="302"/>
      <c r="G14" s="302"/>
      <c r="H14" s="302"/>
      <c r="I14" s="302"/>
      <c r="J14" s="303"/>
      <c r="L14" s="270" t="s">
        <v>74</v>
      </c>
      <c r="M14" s="271"/>
      <c r="N14" s="103" t="s">
        <v>38</v>
      </c>
      <c r="O14" s="96">
        <v>4.1399999999999997</v>
      </c>
      <c r="P14" s="96">
        <v>600.17999999999995</v>
      </c>
      <c r="Q14" s="96">
        <v>27</v>
      </c>
      <c r="R14" s="96"/>
      <c r="S14" s="96"/>
      <c r="T14" s="97"/>
    </row>
    <row r="15" spans="2:20" ht="18.600000000000001" thickBot="1" x14ac:dyDescent="0.35">
      <c r="B15" s="310" t="s">
        <v>57</v>
      </c>
      <c r="C15" s="311"/>
      <c r="D15" s="311"/>
      <c r="E15" s="311"/>
      <c r="F15" s="312" t="s">
        <v>67</v>
      </c>
      <c r="G15" s="313"/>
      <c r="H15" s="313"/>
      <c r="I15" s="313"/>
      <c r="J15" s="314"/>
      <c r="L15" s="272" t="s">
        <v>75</v>
      </c>
      <c r="M15" s="273"/>
      <c r="N15" s="104" t="s">
        <v>38</v>
      </c>
      <c r="O15" s="92">
        <v>-298.08</v>
      </c>
      <c r="P15" s="92">
        <v>-298.93</v>
      </c>
      <c r="Q15" s="92">
        <v>-296.83999999999997</v>
      </c>
      <c r="R15" s="92"/>
      <c r="S15" s="92"/>
      <c r="T15" s="98"/>
    </row>
    <row r="16" spans="2:20" ht="19.5" customHeight="1" thickBot="1" x14ac:dyDescent="0.35">
      <c r="B16" s="304" t="s">
        <v>61</v>
      </c>
      <c r="C16" s="77" t="s">
        <v>60</v>
      </c>
      <c r="D16" s="306">
        <v>0.25</v>
      </c>
      <c r="E16" s="308">
        <f>G12*D16</f>
        <v>543.25</v>
      </c>
      <c r="F16" s="255" t="s">
        <v>68</v>
      </c>
      <c r="G16" s="60" t="s">
        <v>59</v>
      </c>
      <c r="H16" s="60"/>
      <c r="I16" s="64">
        <v>0.2</v>
      </c>
      <c r="J16" s="70">
        <f>G12*I16</f>
        <v>434.6</v>
      </c>
      <c r="L16" s="276" t="s">
        <v>72</v>
      </c>
      <c r="M16" s="277"/>
      <c r="N16" s="114">
        <v>74.06</v>
      </c>
      <c r="O16" s="38">
        <f>N16+238</f>
        <v>312.06</v>
      </c>
      <c r="P16" s="38">
        <v>565.45000000000005</v>
      </c>
      <c r="Q16" s="38">
        <v>948.84</v>
      </c>
      <c r="R16" s="38">
        <v>1250</v>
      </c>
      <c r="S16" s="38"/>
      <c r="T16" s="37"/>
    </row>
    <row r="17" spans="2:20" ht="15" customHeight="1" thickBot="1" x14ac:dyDescent="0.35">
      <c r="B17" s="304"/>
      <c r="C17" s="79" t="s">
        <v>22</v>
      </c>
      <c r="D17" s="307"/>
      <c r="E17" s="309"/>
      <c r="F17" s="257"/>
      <c r="G17" s="68" t="s">
        <v>66</v>
      </c>
      <c r="H17" s="68"/>
      <c r="I17" s="63">
        <v>0.02</v>
      </c>
      <c r="J17" s="61">
        <f>G12*I17</f>
        <v>43.46</v>
      </c>
      <c r="L17" s="278" t="s">
        <v>73</v>
      </c>
      <c r="M17" s="279"/>
      <c r="N17" s="108">
        <v>629.13</v>
      </c>
      <c r="O17" s="109">
        <v>649.33000000000004</v>
      </c>
      <c r="P17" s="109">
        <v>642.69000000000005</v>
      </c>
      <c r="Q17" s="109"/>
      <c r="R17" s="109"/>
      <c r="S17" s="109"/>
      <c r="T17" s="110"/>
    </row>
    <row r="18" spans="2:20" ht="18.600000000000001" thickBot="1" x14ac:dyDescent="0.35">
      <c r="B18" s="304"/>
      <c r="C18" s="79" t="s">
        <v>53</v>
      </c>
      <c r="D18" s="307"/>
      <c r="E18" s="309"/>
      <c r="F18" s="258" t="s">
        <v>69</v>
      </c>
      <c r="G18" s="259"/>
      <c r="H18" s="259"/>
      <c r="I18" s="259"/>
      <c r="J18" s="260"/>
      <c r="L18" s="280" t="s">
        <v>17</v>
      </c>
      <c r="M18" s="281"/>
      <c r="N18" s="105" t="s">
        <v>38</v>
      </c>
      <c r="O18" s="93" t="s">
        <v>38</v>
      </c>
      <c r="P18" s="93" t="s">
        <v>38</v>
      </c>
      <c r="Q18" s="93"/>
      <c r="R18" s="93"/>
      <c r="S18" s="93"/>
      <c r="T18" s="99"/>
    </row>
    <row r="19" spans="2:20" ht="18.600000000000001" thickBot="1" x14ac:dyDescent="0.35">
      <c r="B19" s="305"/>
      <c r="C19" s="80" t="s">
        <v>46</v>
      </c>
      <c r="D19" s="81">
        <v>0.2</v>
      </c>
      <c r="E19" s="82">
        <f>G12*D19</f>
        <v>434.6</v>
      </c>
      <c r="F19" s="72" t="s">
        <v>70</v>
      </c>
      <c r="G19" s="66" t="s">
        <v>63</v>
      </c>
      <c r="H19" s="66"/>
      <c r="I19" s="69">
        <v>0.03</v>
      </c>
      <c r="J19" s="71">
        <f>G12*I19</f>
        <v>65.19</v>
      </c>
      <c r="L19" s="282" t="s">
        <v>43</v>
      </c>
      <c r="M19" s="283"/>
      <c r="N19" s="106" t="s">
        <v>38</v>
      </c>
      <c r="O19" s="94" t="s">
        <v>38</v>
      </c>
      <c r="P19" s="94" t="s">
        <v>38</v>
      </c>
      <c r="Q19" s="94"/>
      <c r="R19" s="94"/>
      <c r="S19" s="94"/>
      <c r="T19" s="100"/>
    </row>
    <row r="20" spans="2:20" ht="15.75" customHeight="1" thickBot="1" x14ac:dyDescent="0.35">
      <c r="B20" s="255" t="s">
        <v>12</v>
      </c>
      <c r="C20" s="83" t="s">
        <v>64</v>
      </c>
      <c r="D20" s="78">
        <v>0.15</v>
      </c>
      <c r="E20" s="84">
        <f>G12*D20</f>
        <v>325.95</v>
      </c>
      <c r="I20" s="65"/>
      <c r="L20" s="266" t="s">
        <v>45</v>
      </c>
      <c r="M20" s="267"/>
      <c r="N20" s="111" t="s">
        <v>38</v>
      </c>
      <c r="O20" s="112" t="s">
        <v>38</v>
      </c>
      <c r="P20" s="112">
        <v>6.21</v>
      </c>
      <c r="Q20" s="112">
        <v>6.6</v>
      </c>
      <c r="R20" s="112"/>
      <c r="S20" s="112"/>
      <c r="T20" s="113"/>
    </row>
    <row r="21" spans="2:20" ht="15" customHeight="1" thickBot="1" x14ac:dyDescent="0.35">
      <c r="B21" s="256"/>
      <c r="C21" s="87" t="s">
        <v>65</v>
      </c>
      <c r="D21" s="88">
        <v>0.1</v>
      </c>
      <c r="E21" s="89">
        <f>G12*D21</f>
        <v>217.3</v>
      </c>
      <c r="L21" s="268" t="s">
        <v>52</v>
      </c>
      <c r="M21" s="269"/>
      <c r="N21" s="107" t="s">
        <v>38</v>
      </c>
      <c r="O21" s="101">
        <v>50</v>
      </c>
      <c r="P21" s="101">
        <v>50</v>
      </c>
      <c r="Q21" s="101">
        <v>80</v>
      </c>
      <c r="R21" s="101"/>
      <c r="S21" s="101"/>
      <c r="T21" s="102"/>
    </row>
    <row r="22" spans="2:20" ht="26.4" thickBot="1" x14ac:dyDescent="0.35">
      <c r="B22" s="257"/>
      <c r="C22" s="85" t="s">
        <v>56</v>
      </c>
      <c r="D22" s="76">
        <v>0.05</v>
      </c>
      <c r="E22" s="86">
        <f>G12*D22</f>
        <v>108.65</v>
      </c>
      <c r="L22" s="261" t="s">
        <v>13</v>
      </c>
      <c r="M22" s="262"/>
      <c r="N22" s="95">
        <f>SUM(N14:N21)</f>
        <v>703.19</v>
      </c>
      <c r="O22" s="95">
        <f t="shared" ref="O22:T22" si="2">SUM(O14:O21)</f>
        <v>717.45</v>
      </c>
      <c r="P22" s="95">
        <f t="shared" si="2"/>
        <v>1565.6000000000001</v>
      </c>
      <c r="Q22" s="95">
        <f t="shared" si="2"/>
        <v>765.6</v>
      </c>
      <c r="R22" s="95">
        <f t="shared" si="2"/>
        <v>1250</v>
      </c>
      <c r="S22" s="95">
        <f t="shared" si="2"/>
        <v>0</v>
      </c>
      <c r="T22" s="95">
        <f t="shared" si="2"/>
        <v>0</v>
      </c>
    </row>
    <row r="23" spans="2:20" ht="15.75" customHeight="1" x14ac:dyDescent="0.3">
      <c r="D23" s="73"/>
    </row>
    <row r="24" spans="2:20" x14ac:dyDescent="0.3">
      <c r="D24" s="65"/>
      <c r="E24" s="67"/>
    </row>
  </sheetData>
  <mergeCells count="33">
    <mergeCell ref="B2:J2"/>
    <mergeCell ref="B3:C3"/>
    <mergeCell ref="B14:J14"/>
    <mergeCell ref="B16:B19"/>
    <mergeCell ref="D16:D18"/>
    <mergeCell ref="E16:E18"/>
    <mergeCell ref="B15:E15"/>
    <mergeCell ref="F15:J15"/>
    <mergeCell ref="B5:C5"/>
    <mergeCell ref="B6:C6"/>
    <mergeCell ref="B7:C7"/>
    <mergeCell ref="B4:C4"/>
    <mergeCell ref="B9:C9"/>
    <mergeCell ref="B12:C12"/>
    <mergeCell ref="M4:P4"/>
    <mergeCell ref="M5:N5"/>
    <mergeCell ref="M6:N6"/>
    <mergeCell ref="M7:N7"/>
    <mergeCell ref="B8:C8"/>
    <mergeCell ref="B20:B22"/>
    <mergeCell ref="F16:F17"/>
    <mergeCell ref="F18:J18"/>
    <mergeCell ref="L22:M22"/>
    <mergeCell ref="L12:T12"/>
    <mergeCell ref="L20:M20"/>
    <mergeCell ref="L21:M21"/>
    <mergeCell ref="L14:M14"/>
    <mergeCell ref="L15:M15"/>
    <mergeCell ref="L13:M13"/>
    <mergeCell ref="L16:M16"/>
    <mergeCell ref="L17:M17"/>
    <mergeCell ref="L18:M18"/>
    <mergeCell ref="L19:M19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O5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5D092-7AC4-4F48-B3D9-368D6936BA53}">
  <sheetPr codeName="Planilha11"/>
  <dimension ref="B2:U24"/>
  <sheetViews>
    <sheetView zoomScale="70" zoomScaleNormal="70" workbookViewId="0">
      <pane xSplit="25" ySplit="30" topLeftCell="Z31" activePane="bottomRight" state="frozen"/>
      <selection pane="topRight" activeCell="Z1" sqref="Z1"/>
      <selection pane="bottomLeft" activeCell="A31" sqref="A31"/>
      <selection pane="bottomRight" activeCell="D12" sqref="D12"/>
    </sheetView>
  </sheetViews>
  <sheetFormatPr defaultRowHeight="14.4" x14ac:dyDescent="0.3"/>
  <cols>
    <col min="1" max="1" width="6.33203125" style="87" customWidth="1"/>
    <col min="2" max="2" width="14.88671875" style="87" bestFit="1" customWidth="1"/>
    <col min="3" max="3" width="23.109375" style="87" bestFit="1" customWidth="1"/>
    <col min="4" max="4" width="21.109375" style="87" customWidth="1"/>
    <col min="5" max="5" width="19.6640625" style="87" customWidth="1"/>
    <col min="6" max="6" width="7.109375" style="87" customWidth="1"/>
    <col min="7" max="7" width="7" style="87" customWidth="1"/>
    <col min="8" max="8" width="13.6640625" style="87" bestFit="1" customWidth="1"/>
    <col min="9" max="9" width="9.88671875" style="87" bestFit="1" customWidth="1"/>
    <col min="10" max="13" width="9.6640625" style="87" bestFit="1" customWidth="1"/>
    <col min="14" max="14" width="10.88671875" style="87" bestFit="1" customWidth="1"/>
    <col min="15" max="15" width="13.5546875" style="87" bestFit="1" customWidth="1"/>
    <col min="16" max="16" width="12.5546875" style="87" bestFit="1" customWidth="1"/>
    <col min="17" max="17" width="14.88671875" style="87" bestFit="1" customWidth="1"/>
    <col min="18" max="18" width="14" style="87" bestFit="1" customWidth="1"/>
    <col min="19" max="20" width="8.88671875" style="87"/>
    <col min="21" max="21" width="11.88671875" style="87" customWidth="1"/>
    <col min="22" max="16384" width="8.88671875" style="87"/>
  </cols>
  <sheetData>
    <row r="2" spans="2:21" ht="34.5" customHeight="1" thickBot="1" x14ac:dyDescent="0.35"/>
    <row r="3" spans="2:21" ht="32.25" customHeight="1" x14ac:dyDescent="0.35">
      <c r="F3" s="149"/>
      <c r="H3" s="177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9"/>
      <c r="T3" s="179"/>
      <c r="U3" s="180"/>
    </row>
    <row r="4" spans="2:21" ht="31.2" customHeight="1" thickBot="1" x14ac:dyDescent="0.35">
      <c r="H4" s="147"/>
      <c r="U4" s="148"/>
    </row>
    <row r="5" spans="2:21" ht="31.8" thickBot="1" x14ac:dyDescent="0.35">
      <c r="B5" s="323" t="s">
        <v>103</v>
      </c>
      <c r="C5" s="324"/>
      <c r="D5" s="324"/>
      <c r="E5" s="325"/>
      <c r="H5" s="147"/>
      <c r="U5" s="148"/>
    </row>
    <row r="6" spans="2:21" ht="20.25" customHeight="1" thickBot="1" x14ac:dyDescent="0.35">
      <c r="B6" s="175" t="s">
        <v>128</v>
      </c>
      <c r="C6" s="175" t="s">
        <v>102</v>
      </c>
      <c r="D6" s="176" t="s">
        <v>106</v>
      </c>
      <c r="E6" s="174" t="s">
        <v>91</v>
      </c>
      <c r="H6" s="147"/>
      <c r="U6" s="148"/>
    </row>
    <row r="7" spans="2:21" ht="18" x14ac:dyDescent="0.3">
      <c r="B7" s="169" t="s">
        <v>82</v>
      </c>
      <c r="C7" s="170">
        <f>RECEITAS!C13</f>
        <v>0</v>
      </c>
      <c r="D7" s="171">
        <f>GETPIVOTDATA("VALOR",Gastos!$E$3,"Meses","JANEIRO/24")</f>
        <v>0</v>
      </c>
      <c r="E7" s="170">
        <f>C7-D7</f>
        <v>0</v>
      </c>
      <c r="H7" s="147"/>
      <c r="U7" s="148"/>
    </row>
    <row r="8" spans="2:21" ht="18" x14ac:dyDescent="0.35">
      <c r="B8" s="163" t="s">
        <v>83</v>
      </c>
      <c r="C8" s="166">
        <f>RECEITAS!E13</f>
        <v>0</v>
      </c>
      <c r="D8" s="168">
        <f>GETPIVOTDATA("VALOR",Gastos!$E$3,"Meses","FEVEREIRO/24")</f>
        <v>0</v>
      </c>
      <c r="E8" s="166">
        <f>C8-D8</f>
        <v>0</v>
      </c>
      <c r="F8" s="149"/>
      <c r="G8" s="149"/>
      <c r="H8" s="181"/>
      <c r="I8" s="149"/>
      <c r="J8" s="149"/>
      <c r="K8" s="149"/>
      <c r="L8" s="149"/>
      <c r="M8" s="149"/>
      <c r="N8" s="149"/>
      <c r="O8" s="149"/>
      <c r="U8" s="148"/>
    </row>
    <row r="9" spans="2:21" ht="18" x14ac:dyDescent="0.35">
      <c r="B9" s="162" t="s">
        <v>84</v>
      </c>
      <c r="C9" s="165">
        <f>RECEITAS!G13</f>
        <v>0</v>
      </c>
      <c r="D9" s="167">
        <f>GETPIVOTDATA("VALOR",Gastos!$E$3,"Meses","MARÇO/24")</f>
        <v>0</v>
      </c>
      <c r="E9" s="165">
        <f t="shared" ref="E9:E18" si="0">C9-D9</f>
        <v>0</v>
      </c>
      <c r="F9" s="149"/>
      <c r="G9" s="149"/>
      <c r="H9" s="181"/>
      <c r="I9" s="149"/>
      <c r="J9" s="149"/>
      <c r="O9" s="149"/>
      <c r="U9" s="148"/>
    </row>
    <row r="10" spans="2:21" ht="18" x14ac:dyDescent="0.3">
      <c r="B10" s="163" t="s">
        <v>85</v>
      </c>
      <c r="C10" s="166">
        <f>RECEITAS!I13</f>
        <v>0</v>
      </c>
      <c r="D10" s="168">
        <f>GETPIVOTDATA("VALOR",Gastos!$E$3,"Meses","ABRIL/24")</f>
        <v>0</v>
      </c>
      <c r="E10" s="166">
        <f t="shared" si="0"/>
        <v>0</v>
      </c>
      <c r="H10" s="147"/>
      <c r="U10" s="148"/>
    </row>
    <row r="11" spans="2:21" ht="18" x14ac:dyDescent="0.3">
      <c r="B11" s="162" t="s">
        <v>86</v>
      </c>
      <c r="C11" s="165">
        <f>RECEITAS!K13</f>
        <v>0</v>
      </c>
      <c r="D11" s="167">
        <f>GETPIVOTDATA("VALOR",Gastos!$E$3,"Meses","MAIO/24")</f>
        <v>0</v>
      </c>
      <c r="E11" s="165">
        <f t="shared" si="0"/>
        <v>0</v>
      </c>
      <c r="H11" s="147"/>
      <c r="U11" s="148"/>
    </row>
    <row r="12" spans="2:21" ht="18" x14ac:dyDescent="0.3">
      <c r="B12" s="163" t="s">
        <v>0</v>
      </c>
      <c r="C12" s="166">
        <f>RECEITAS!M13</f>
        <v>0</v>
      </c>
      <c r="D12" s="168">
        <f>GETPIVOTDATA("VALOR",Gastos!$E$3,"Meses","JUNHO/24")</f>
        <v>0</v>
      </c>
      <c r="E12" s="166">
        <f t="shared" si="0"/>
        <v>0</v>
      </c>
      <c r="H12" s="147"/>
      <c r="U12" s="148"/>
    </row>
    <row r="13" spans="2:21" ht="18" x14ac:dyDescent="0.3">
      <c r="B13" s="162" t="s">
        <v>1</v>
      </c>
      <c r="C13" s="165">
        <f>RECEITAS!C25</f>
        <v>0</v>
      </c>
      <c r="D13" s="167">
        <f>GETPIVOTDATA("VALOR",Gastos!$E$3,"Meses","JULHO/24")</f>
        <v>0</v>
      </c>
      <c r="E13" s="165">
        <f t="shared" si="0"/>
        <v>0</v>
      </c>
      <c r="H13" s="147"/>
      <c r="U13" s="148"/>
    </row>
    <row r="14" spans="2:21" ht="18" x14ac:dyDescent="0.3">
      <c r="B14" s="163" t="s">
        <v>2</v>
      </c>
      <c r="C14" s="166">
        <f>RECEITAS!E25</f>
        <v>0</v>
      </c>
      <c r="D14" s="168">
        <f>GETPIVOTDATA("VALOR",Gastos!$E$3,"Meses","AGOSTO/24")</f>
        <v>0</v>
      </c>
      <c r="E14" s="166">
        <f t="shared" si="0"/>
        <v>0</v>
      </c>
      <c r="H14" s="147"/>
      <c r="U14" s="148"/>
    </row>
    <row r="15" spans="2:21" ht="18" x14ac:dyDescent="0.3">
      <c r="B15" s="162" t="s">
        <v>3</v>
      </c>
      <c r="C15" s="165">
        <f>RECEITAS!G25</f>
        <v>0</v>
      </c>
      <c r="D15" s="167">
        <f>GETPIVOTDATA("VALOR",Gastos!$E$3,"Meses","SETEMBRO/24")</f>
        <v>0</v>
      </c>
      <c r="E15" s="165">
        <f t="shared" si="0"/>
        <v>0</v>
      </c>
      <c r="H15" s="147"/>
      <c r="U15" s="148"/>
    </row>
    <row r="16" spans="2:21" ht="18" x14ac:dyDescent="0.3">
      <c r="B16" s="163" t="s">
        <v>4</v>
      </c>
      <c r="C16" s="166">
        <f>RECEITAS!I25</f>
        <v>0</v>
      </c>
      <c r="D16" s="168">
        <f>GETPIVOTDATA("VALOR",Gastos!$E$3,"Meses","OUTUBRO/24")</f>
        <v>0</v>
      </c>
      <c r="E16" s="166">
        <f t="shared" si="0"/>
        <v>0</v>
      </c>
      <c r="H16" s="147"/>
      <c r="U16" s="148"/>
    </row>
    <row r="17" spans="2:21" ht="18" x14ac:dyDescent="0.3">
      <c r="B17" s="162" t="s">
        <v>5</v>
      </c>
      <c r="C17" s="165">
        <f>RECEITAS!K25</f>
        <v>0</v>
      </c>
      <c r="D17" s="167">
        <f>GETPIVOTDATA("VALOR",Gastos!$E$3,"Meses","NOVEMBRO/24")</f>
        <v>0</v>
      </c>
      <c r="E17" s="165">
        <f t="shared" si="0"/>
        <v>0</v>
      </c>
      <c r="H17" s="147"/>
      <c r="U17" s="148"/>
    </row>
    <row r="18" spans="2:21" ht="18.600000000000001" thickBot="1" x14ac:dyDescent="0.35">
      <c r="B18" s="164" t="s">
        <v>6</v>
      </c>
      <c r="C18" s="172">
        <f>RECEITAS!M25</f>
        <v>0</v>
      </c>
      <c r="D18" s="173">
        <f>GETPIVOTDATA("VALOR",Gastos!$E$3,"Meses","DEZEMBRO/24")</f>
        <v>0</v>
      </c>
      <c r="E18" s="172">
        <f t="shared" si="0"/>
        <v>0</v>
      </c>
      <c r="H18" s="147"/>
      <c r="U18" s="148"/>
    </row>
    <row r="19" spans="2:21" x14ac:dyDescent="0.3">
      <c r="H19" s="147"/>
      <c r="U19" s="148"/>
    </row>
    <row r="20" spans="2:21" x14ac:dyDescent="0.3">
      <c r="H20" s="147"/>
      <c r="U20" s="148"/>
    </row>
    <row r="21" spans="2:21" x14ac:dyDescent="0.3">
      <c r="H21" s="147"/>
      <c r="U21" s="148"/>
    </row>
    <row r="22" spans="2:21" x14ac:dyDescent="0.3">
      <c r="H22" s="147"/>
      <c r="U22" s="148"/>
    </row>
    <row r="23" spans="2:21" x14ac:dyDescent="0.3">
      <c r="H23" s="147"/>
      <c r="U23" s="148"/>
    </row>
    <row r="24" spans="2:21" ht="15" thickBot="1" x14ac:dyDescent="0.35">
      <c r="H24" s="80"/>
      <c r="I24" s="182"/>
      <c r="J24" s="182"/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183"/>
    </row>
  </sheetData>
  <mergeCells count="1">
    <mergeCell ref="B5:E5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D078D-242D-48DE-A65D-E72F3AFA9C43}">
  <sheetPr codeName="Planilha9"/>
  <dimension ref="C2:E7"/>
  <sheetViews>
    <sheetView workbookViewId="0">
      <selection activeCell="C7" sqref="C7"/>
    </sheetView>
  </sheetViews>
  <sheetFormatPr defaultRowHeight="14.4" x14ac:dyDescent="0.3"/>
  <cols>
    <col min="3" max="3" width="14.33203125" customWidth="1"/>
  </cols>
  <sheetData>
    <row r="2" spans="3:5" x14ac:dyDescent="0.3">
      <c r="C2" t="s">
        <v>19</v>
      </c>
      <c r="D2" t="s">
        <v>20</v>
      </c>
      <c r="E2" t="s">
        <v>30</v>
      </c>
    </row>
    <row r="4" spans="3:5" x14ac:dyDescent="0.3">
      <c r="C4" t="s">
        <v>32</v>
      </c>
      <c r="D4">
        <v>0.5</v>
      </c>
      <c r="E4" t="s">
        <v>21</v>
      </c>
    </row>
    <row r="5" spans="3:5" x14ac:dyDescent="0.3">
      <c r="C5" t="s">
        <v>31</v>
      </c>
    </row>
    <row r="6" spans="3:5" x14ac:dyDescent="0.3">
      <c r="C6" t="s">
        <v>33</v>
      </c>
    </row>
    <row r="7" spans="3:5" x14ac:dyDescent="0.3">
      <c r="C7" t="s">
        <v>34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Início</vt:lpstr>
      <vt:lpstr>Instruções</vt:lpstr>
      <vt:lpstr>RECEITAS</vt:lpstr>
      <vt:lpstr>Adicionar Gasto</vt:lpstr>
      <vt:lpstr>Gastos</vt:lpstr>
      <vt:lpstr>Planilha3</vt:lpstr>
      <vt:lpstr>RENDAS</vt:lpstr>
      <vt:lpstr>Geral</vt:lpstr>
      <vt:lpstr>CAIXINHAS (!)</vt:lpstr>
      <vt:lpstr>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Mello</dc:creator>
  <cp:lastModifiedBy>Ana Julia Feuzer Matos</cp:lastModifiedBy>
  <dcterms:created xsi:type="dcterms:W3CDTF">2015-06-05T18:19:34Z</dcterms:created>
  <dcterms:modified xsi:type="dcterms:W3CDTF">2024-01-24T15:39:26Z</dcterms:modified>
</cp:coreProperties>
</file>