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8556" windowHeight="5352" activeTab="3"/>
  </bookViews>
  <sheets>
    <sheet name="Sheet1" sheetId="1" r:id="rId1"/>
    <sheet name="Sheet2" sheetId="2" r:id="rId2"/>
    <sheet name="StevenStock" sheetId="3" r:id="rId3"/>
    <sheet name="Stock Risk" sheetId="4" r:id="rId4"/>
  </sheets>
  <calcPr calcId="125725"/>
</workbook>
</file>

<file path=xl/calcChain.xml><?xml version="1.0" encoding="utf-8"?>
<calcChain xmlns="http://schemas.openxmlformats.org/spreadsheetml/2006/main">
  <c r="C9" i="1"/>
  <c r="E9" s="1"/>
  <c r="I8" i="4"/>
  <c r="G5" i="3"/>
  <c r="G6"/>
  <c r="G7"/>
  <c r="G4"/>
  <c r="A20" i="2"/>
  <c r="A18"/>
  <c r="B4"/>
  <c r="D3"/>
  <c r="C3"/>
  <c r="H8" i="4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K7"/>
  <c r="L7" s="1"/>
  <c r="M3"/>
  <c r="O3" s="1"/>
  <c r="E2"/>
  <c r="B3" s="1"/>
  <c r="A148" i="1"/>
  <c r="K10"/>
  <c r="K9"/>
  <c r="L9" s="1"/>
  <c r="K2"/>
  <c r="D9" l="1"/>
  <c r="B10" s="1"/>
  <c r="C10" s="1"/>
  <c r="O7" i="4"/>
  <c r="K8"/>
  <c r="L8" s="1"/>
  <c r="I9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N7"/>
  <c r="M7"/>
  <c r="E3"/>
  <c r="B4" s="1"/>
  <c r="F9" i="1"/>
  <c r="N9"/>
  <c r="O9" s="1"/>
  <c r="D10" l="1"/>
  <c r="E10"/>
  <c r="P7" i="4"/>
  <c r="Q7"/>
  <c r="M8"/>
  <c r="O8"/>
  <c r="N8"/>
  <c r="K11"/>
  <c r="L11" s="1"/>
  <c r="K12"/>
  <c r="K9"/>
  <c r="K10"/>
  <c r="L10" s="1"/>
  <c r="K14"/>
  <c r="K13"/>
  <c r="E4"/>
  <c r="B5" s="1"/>
  <c r="E5" s="1"/>
  <c r="B6" s="1"/>
  <c r="G9" i="1"/>
  <c r="J10"/>
  <c r="M9"/>
  <c r="L12" i="4" l="1"/>
  <c r="O12" s="1"/>
  <c r="L9"/>
  <c r="O9" s="1"/>
  <c r="L14"/>
  <c r="O14" s="1"/>
  <c r="L13"/>
  <c r="O13" s="1"/>
  <c r="P8"/>
  <c r="Q8"/>
  <c r="M11"/>
  <c r="O11"/>
  <c r="N10"/>
  <c r="O10"/>
  <c r="N11"/>
  <c r="M10"/>
  <c r="K16"/>
  <c r="K15"/>
  <c r="E6"/>
  <c r="B7" s="1"/>
  <c r="F10" i="1"/>
  <c r="B11"/>
  <c r="C11" s="1"/>
  <c r="L10"/>
  <c r="N10"/>
  <c r="E11" l="1"/>
  <c r="D11"/>
  <c r="M14" i="4"/>
  <c r="Q14" s="1"/>
  <c r="M9"/>
  <c r="Q9" s="1"/>
  <c r="N14"/>
  <c r="M13"/>
  <c r="P13" s="1"/>
  <c r="N13"/>
  <c r="L16"/>
  <c r="M16" s="1"/>
  <c r="L15"/>
  <c r="O15" s="1"/>
  <c r="N12"/>
  <c r="M12"/>
  <c r="Q12" s="1"/>
  <c r="N9"/>
  <c r="P10"/>
  <c r="Q10"/>
  <c r="Q11"/>
  <c r="P11"/>
  <c r="K17"/>
  <c r="K18"/>
  <c r="E7"/>
  <c r="B8" s="1"/>
  <c r="G10" i="1"/>
  <c r="M10"/>
  <c r="J11"/>
  <c r="O10"/>
  <c r="P12" i="4" l="1"/>
  <c r="P14"/>
  <c r="P9"/>
  <c r="O16"/>
  <c r="N16"/>
  <c r="M15"/>
  <c r="P15" s="1"/>
  <c r="Q13"/>
  <c r="N15"/>
  <c r="L17"/>
  <c r="M17" s="1"/>
  <c r="L18"/>
  <c r="N18" s="1"/>
  <c r="P16"/>
  <c r="Q16"/>
  <c r="K20"/>
  <c r="M18"/>
  <c r="K19"/>
  <c r="E8"/>
  <c r="B9" s="1"/>
  <c r="E9" s="1"/>
  <c r="B10" s="1"/>
  <c r="F11" i="1"/>
  <c r="B12"/>
  <c r="C12" s="1"/>
  <c r="K11"/>
  <c r="L11" s="1"/>
  <c r="E12" l="1"/>
  <c r="F12" s="1"/>
  <c r="D12"/>
  <c r="B13" s="1"/>
  <c r="C13" s="1"/>
  <c r="O17" i="4"/>
  <c r="N17"/>
  <c r="Q15"/>
  <c r="O18"/>
  <c r="L20"/>
  <c r="N20" s="1"/>
  <c r="L19"/>
  <c r="N19" s="1"/>
  <c r="P17"/>
  <c r="Q17"/>
  <c r="P18"/>
  <c r="Q18"/>
  <c r="K21"/>
  <c r="K24"/>
  <c r="K22"/>
  <c r="E10"/>
  <c r="B11" s="1"/>
  <c r="G11" i="1"/>
  <c r="N11"/>
  <c r="O11" s="1"/>
  <c r="J12"/>
  <c r="K12" s="1"/>
  <c r="E13" l="1"/>
  <c r="D13"/>
  <c r="M19" i="4"/>
  <c r="P19" s="1"/>
  <c r="O19"/>
  <c r="M20"/>
  <c r="P20" s="1"/>
  <c r="O20"/>
  <c r="L22"/>
  <c r="N22" s="1"/>
  <c r="L21"/>
  <c r="N21" s="1"/>
  <c r="L24"/>
  <c r="O24" s="1"/>
  <c r="K25"/>
  <c r="K23"/>
  <c r="E11"/>
  <c r="B12" s="1"/>
  <c r="G12" i="1"/>
  <c r="M11"/>
  <c r="O21" i="4" l="1"/>
  <c r="O22"/>
  <c r="Q19"/>
  <c r="N24"/>
  <c r="M22"/>
  <c r="Q22" s="1"/>
  <c r="Q20"/>
  <c r="M24"/>
  <c r="Q24" s="1"/>
  <c r="L25"/>
  <c r="M25" s="1"/>
  <c r="O23"/>
  <c r="L23"/>
  <c r="M23" s="1"/>
  <c r="M21"/>
  <c r="P21" s="1"/>
  <c r="E12"/>
  <c r="B13" s="1"/>
  <c r="F13" i="1"/>
  <c r="B14"/>
  <c r="C14" s="1"/>
  <c r="N12"/>
  <c r="O12" s="1"/>
  <c r="L12"/>
  <c r="M12" s="1"/>
  <c r="E14" l="1"/>
  <c r="D14"/>
  <c r="N25" i="4"/>
  <c r="P24"/>
  <c r="Q21"/>
  <c r="O25"/>
  <c r="P22"/>
  <c r="N23"/>
  <c r="Q25"/>
  <c r="P25"/>
  <c r="Q23"/>
  <c r="P23"/>
  <c r="E13"/>
  <c r="B14" s="1"/>
  <c r="G13" i="1"/>
  <c r="J13"/>
  <c r="K13" s="1"/>
  <c r="E14" i="4" l="1"/>
  <c r="B15" s="1"/>
  <c r="F14" i="1"/>
  <c r="B15"/>
  <c r="C15" s="1"/>
  <c r="L13"/>
  <c r="M13" s="1"/>
  <c r="E15" l="1"/>
  <c r="F15" s="1"/>
  <c r="D15"/>
  <c r="G15" s="1"/>
  <c r="E15" i="4"/>
  <c r="B16" s="1"/>
  <c r="G14" i="1"/>
  <c r="N13"/>
  <c r="O13" s="1"/>
  <c r="J14"/>
  <c r="K14" s="1"/>
  <c r="E16" i="4" l="1"/>
  <c r="B17" s="1"/>
  <c r="B16" i="1"/>
  <c r="C16" s="1"/>
  <c r="L14"/>
  <c r="M14" s="1"/>
  <c r="E16" l="1"/>
  <c r="F16" s="1"/>
  <c r="D16"/>
  <c r="B17" s="1"/>
  <c r="C17" s="1"/>
  <c r="E17" i="4"/>
  <c r="B18" s="1"/>
  <c r="N14" i="1"/>
  <c r="O14" s="1"/>
  <c r="J15"/>
  <c r="K15" s="1"/>
  <c r="E17" l="1"/>
  <c r="F17" s="1"/>
  <c r="D17"/>
  <c r="G17" s="1"/>
  <c r="E18" i="4"/>
  <c r="B19" s="1"/>
  <c r="G16" i="1"/>
  <c r="L15"/>
  <c r="M15" s="1"/>
  <c r="E19" i="4" l="1"/>
  <c r="B20" s="1"/>
  <c r="E20" s="1"/>
  <c r="B21" s="1"/>
  <c r="B18" i="1"/>
  <c r="C18" s="1"/>
  <c r="N15"/>
  <c r="O15" s="1"/>
  <c r="J16"/>
  <c r="K16" s="1"/>
  <c r="E18" l="1"/>
  <c r="F18" s="1"/>
  <c r="D18"/>
  <c r="G18" s="1"/>
  <c r="E21" i="4"/>
  <c r="B22" s="1"/>
  <c r="N16" i="1"/>
  <c r="O16" s="1"/>
  <c r="L16"/>
  <c r="E22" i="4" l="1"/>
  <c r="B23" s="1"/>
  <c r="B19" i="1"/>
  <c r="C19" s="1"/>
  <c r="M16"/>
  <c r="J17"/>
  <c r="K17" s="1"/>
  <c r="E19" l="1"/>
  <c r="F19" s="1"/>
  <c r="D19"/>
  <c r="B20" s="1"/>
  <c r="C20" s="1"/>
  <c r="E23" i="4"/>
  <c r="B24" s="1"/>
  <c r="L17" i="1"/>
  <c r="M17" s="1"/>
  <c r="E20" l="1"/>
  <c r="D20"/>
  <c r="E24" i="4"/>
  <c r="B25" s="1"/>
  <c r="G19" i="1"/>
  <c r="N17"/>
  <c r="O17" s="1"/>
  <c r="J18"/>
  <c r="K18" s="1"/>
  <c r="E25" i="4" l="1"/>
  <c r="B26" s="1"/>
  <c r="F20" i="1"/>
  <c r="L18"/>
  <c r="M18" s="1"/>
  <c r="B27" i="4" l="1"/>
  <c r="E26"/>
  <c r="G20" i="1"/>
  <c r="B21"/>
  <c r="C21" s="1"/>
  <c r="N18"/>
  <c r="O18" s="1"/>
  <c r="J19"/>
  <c r="K19" s="1"/>
  <c r="E21" l="1"/>
  <c r="D21"/>
  <c r="E27" i="4"/>
  <c r="B28" s="1"/>
  <c r="L19" i="1"/>
  <c r="M19" s="1"/>
  <c r="E28" i="4" l="1"/>
  <c r="B29" s="1"/>
  <c r="F21" i="1"/>
  <c r="N19"/>
  <c r="O19" s="1"/>
  <c r="J20"/>
  <c r="K20" s="1"/>
  <c r="E29" i="4" l="1"/>
  <c r="B30" s="1"/>
  <c r="G21" i="1"/>
  <c r="B22"/>
  <c r="C22" s="1"/>
  <c r="L20"/>
  <c r="M20" s="1"/>
  <c r="E22" l="1"/>
  <c r="D22"/>
  <c r="B31" i="4"/>
  <c r="E30"/>
  <c r="O20" i="1"/>
  <c r="N20"/>
  <c r="J21"/>
  <c r="K21" s="1"/>
  <c r="E31" i="4" l="1"/>
  <c r="F22" i="1"/>
  <c r="G22"/>
  <c r="B23" l="1"/>
  <c r="C23" s="1"/>
  <c r="O21"/>
  <c r="N21"/>
  <c r="L21"/>
  <c r="E23" l="1"/>
  <c r="D23"/>
  <c r="M21"/>
  <c r="J22"/>
  <c r="K22" s="1"/>
  <c r="F23" l="1"/>
  <c r="B24"/>
  <c r="C24" s="1"/>
  <c r="E24" l="1"/>
  <c r="D24"/>
  <c r="G23"/>
  <c r="N22"/>
  <c r="O22" s="1"/>
  <c r="L22"/>
  <c r="F24" l="1"/>
  <c r="G24"/>
  <c r="M22"/>
  <c r="J23"/>
  <c r="K23" s="1"/>
  <c r="B25" l="1"/>
  <c r="C25" s="1"/>
  <c r="E25" l="1"/>
  <c r="D25"/>
  <c r="O23"/>
  <c r="N23"/>
  <c r="L23"/>
  <c r="F25" l="1"/>
  <c r="B26"/>
  <c r="C26" s="1"/>
  <c r="M23"/>
  <c r="J24"/>
  <c r="K24" s="1"/>
  <c r="E26" l="1"/>
  <c r="D26"/>
  <c r="G25"/>
  <c r="L24"/>
  <c r="M24" s="1"/>
  <c r="F26" l="1"/>
  <c r="O24"/>
  <c r="N24"/>
  <c r="J25"/>
  <c r="K25" s="1"/>
  <c r="G26" l="1"/>
  <c r="B27"/>
  <c r="C27" s="1"/>
  <c r="L25"/>
  <c r="M25" s="1"/>
  <c r="E27" l="1"/>
  <c r="D27"/>
  <c r="O25"/>
  <c r="N25"/>
  <c r="J26"/>
  <c r="K26" s="1"/>
  <c r="F27" l="1"/>
  <c r="L26"/>
  <c r="M26" s="1"/>
  <c r="G27" l="1"/>
  <c r="B28"/>
  <c r="C28" s="1"/>
  <c r="N26"/>
  <c r="O26" s="1"/>
  <c r="J27"/>
  <c r="K27" s="1"/>
  <c r="E28" l="1"/>
  <c r="D28"/>
  <c r="L27"/>
  <c r="M27" s="1"/>
  <c r="F28" l="1"/>
  <c r="G28"/>
  <c r="O27"/>
  <c r="N27"/>
  <c r="J28"/>
  <c r="K28" s="1"/>
  <c r="B29" l="1"/>
  <c r="C29" s="1"/>
  <c r="L28"/>
  <c r="M28" s="1"/>
  <c r="E29" l="1"/>
  <c r="F29" s="1"/>
  <c r="D29"/>
  <c r="G29" s="1"/>
  <c r="O28"/>
  <c r="N28"/>
  <c r="J29"/>
  <c r="K29" s="1"/>
  <c r="B30" l="1"/>
  <c r="C30" s="1"/>
  <c r="L29"/>
  <c r="M29" s="1"/>
  <c r="E30" l="1"/>
  <c r="F30" s="1"/>
  <c r="D30"/>
  <c r="O29"/>
  <c r="N29"/>
  <c r="J30"/>
  <c r="K30" s="1"/>
  <c r="G30" l="1"/>
  <c r="B31"/>
  <c r="C31" s="1"/>
  <c r="L30"/>
  <c r="M30" s="1"/>
  <c r="E31" l="1"/>
  <c r="D31"/>
  <c r="O30"/>
  <c r="N30"/>
  <c r="J31"/>
  <c r="K31" s="1"/>
  <c r="F31" l="1"/>
  <c r="G31"/>
  <c r="L31"/>
  <c r="M31" s="1"/>
  <c r="B32" l="1"/>
  <c r="C32" s="1"/>
  <c r="O31"/>
  <c r="N31"/>
  <c r="J32"/>
  <c r="K32" s="1"/>
  <c r="E32" l="1"/>
  <c r="F32" s="1"/>
  <c r="D32"/>
  <c r="G32" s="1"/>
  <c r="L32"/>
  <c r="M32" s="1"/>
  <c r="B33" l="1"/>
  <c r="C33" s="1"/>
  <c r="O32"/>
  <c r="N32"/>
  <c r="J33"/>
  <c r="K33" s="1"/>
  <c r="E33" l="1"/>
  <c r="F33" s="1"/>
  <c r="D33"/>
  <c r="L33"/>
  <c r="M33" s="1"/>
  <c r="G33" l="1"/>
  <c r="B34"/>
  <c r="C34" s="1"/>
  <c r="O33"/>
  <c r="N33"/>
  <c r="J34"/>
  <c r="K34" s="1"/>
  <c r="E34" l="1"/>
  <c r="D34"/>
  <c r="L34"/>
  <c r="M34" s="1"/>
  <c r="F34" l="1"/>
  <c r="G34"/>
  <c r="O34"/>
  <c r="N34"/>
  <c r="J35"/>
  <c r="K35" s="1"/>
  <c r="B35" l="1"/>
  <c r="C35" s="1"/>
  <c r="L35"/>
  <c r="M35" s="1"/>
  <c r="E35" l="1"/>
  <c r="F35" s="1"/>
  <c r="D35"/>
  <c r="O35"/>
  <c r="N35"/>
  <c r="J36"/>
  <c r="K36" s="1"/>
  <c r="G35" l="1"/>
  <c r="B36"/>
  <c r="C36" s="1"/>
  <c r="L36"/>
  <c r="M36" s="1"/>
  <c r="E36" l="1"/>
  <c r="D36"/>
  <c r="O36"/>
  <c r="N36"/>
  <c r="J37"/>
  <c r="K37" s="1"/>
  <c r="F36" l="1"/>
  <c r="G36"/>
  <c r="L37"/>
  <c r="M37" s="1"/>
  <c r="B37" l="1"/>
  <c r="C37" s="1"/>
  <c r="O37"/>
  <c r="N37"/>
  <c r="J38"/>
  <c r="K38" s="1"/>
  <c r="E37" l="1"/>
  <c r="F37" s="1"/>
  <c r="D37"/>
  <c r="L38"/>
  <c r="M38" s="1"/>
  <c r="G37" l="1"/>
  <c r="B38"/>
  <c r="C38" s="1"/>
  <c r="O38"/>
  <c r="N38"/>
  <c r="J39"/>
  <c r="K39" s="1"/>
  <c r="E38" l="1"/>
  <c r="D38"/>
  <c r="L39"/>
  <c r="M39" s="1"/>
  <c r="F38" l="1"/>
  <c r="G38"/>
  <c r="O39"/>
  <c r="N39"/>
  <c r="J40"/>
  <c r="K40" s="1"/>
  <c r="B39" l="1"/>
  <c r="C39" s="1"/>
  <c r="L40"/>
  <c r="M40" s="1"/>
  <c r="E39" l="1"/>
  <c r="D39"/>
  <c r="O40"/>
  <c r="N40"/>
  <c r="J41"/>
  <c r="K41" s="1"/>
  <c r="F39" l="1"/>
  <c r="G39"/>
  <c r="L41"/>
  <c r="M41" s="1"/>
  <c r="B40" l="1"/>
  <c r="C40" s="1"/>
  <c r="O41"/>
  <c r="N41"/>
  <c r="J42"/>
  <c r="K42" s="1"/>
  <c r="E40" l="1"/>
  <c r="F40" s="1"/>
  <c r="D40"/>
  <c r="G40" s="1"/>
  <c r="L42"/>
  <c r="M42" s="1"/>
  <c r="B41" l="1"/>
  <c r="C41" s="1"/>
  <c r="O42"/>
  <c r="N42"/>
  <c r="J43"/>
  <c r="K43" s="1"/>
  <c r="E41" l="1"/>
  <c r="F41" s="1"/>
  <c r="D41"/>
  <c r="G41" s="1"/>
  <c r="L43"/>
  <c r="M43" s="1"/>
  <c r="B42" l="1"/>
  <c r="C42" s="1"/>
  <c r="O43"/>
  <c r="N43"/>
  <c r="J44"/>
  <c r="K44" s="1"/>
  <c r="E42" l="1"/>
  <c r="F42" s="1"/>
  <c r="D42"/>
  <c r="G42" s="1"/>
  <c r="L44"/>
  <c r="M44" s="1"/>
  <c r="B43" l="1"/>
  <c r="C43" s="1"/>
  <c r="O44"/>
  <c r="N44"/>
  <c r="J45"/>
  <c r="K45" s="1"/>
  <c r="E43" l="1"/>
  <c r="F43" s="1"/>
  <c r="D43"/>
  <c r="G43" s="1"/>
  <c r="L45"/>
  <c r="M45" s="1"/>
  <c r="B44" l="1"/>
  <c r="C44" s="1"/>
  <c r="O45"/>
  <c r="N45"/>
  <c r="J46"/>
  <c r="K46" s="1"/>
  <c r="E44" l="1"/>
  <c r="F44" s="1"/>
  <c r="D44"/>
  <c r="G44" s="1"/>
  <c r="L46"/>
  <c r="M46" s="1"/>
  <c r="B45" l="1"/>
  <c r="C45" s="1"/>
  <c r="O46"/>
  <c r="N46"/>
  <c r="J47"/>
  <c r="K47" s="1"/>
  <c r="E45" l="1"/>
  <c r="F45" s="1"/>
  <c r="D45"/>
  <c r="G45" s="1"/>
  <c r="L47"/>
  <c r="M47" s="1"/>
  <c r="B46" l="1"/>
  <c r="C46" s="1"/>
  <c r="O47"/>
  <c r="N47"/>
  <c r="J48"/>
  <c r="K48" s="1"/>
  <c r="E46" l="1"/>
  <c r="F46" s="1"/>
  <c r="D46"/>
  <c r="G46" s="1"/>
  <c r="L48"/>
  <c r="M48" s="1"/>
  <c r="B47" l="1"/>
  <c r="C47" s="1"/>
  <c r="O48"/>
  <c r="N48"/>
  <c r="J49"/>
  <c r="K49" s="1"/>
  <c r="E47" l="1"/>
  <c r="F47" s="1"/>
  <c r="D47"/>
  <c r="G47" s="1"/>
  <c r="L49"/>
  <c r="M49" s="1"/>
  <c r="B48" l="1"/>
  <c r="C48" s="1"/>
  <c r="O49"/>
  <c r="N49"/>
  <c r="J50"/>
  <c r="K50" s="1"/>
  <c r="E48" l="1"/>
  <c r="F48" s="1"/>
  <c r="D48"/>
  <c r="G48" s="1"/>
  <c r="L50"/>
  <c r="M50" s="1"/>
  <c r="B49" l="1"/>
  <c r="C49" s="1"/>
  <c r="O50"/>
  <c r="N50"/>
  <c r="J51"/>
  <c r="K51" s="1"/>
  <c r="E49" l="1"/>
  <c r="F49" s="1"/>
  <c r="D49"/>
  <c r="G49" s="1"/>
  <c r="L51"/>
  <c r="M51" s="1"/>
  <c r="B50" l="1"/>
  <c r="C50" s="1"/>
  <c r="O51"/>
  <c r="N51"/>
  <c r="J52"/>
  <c r="K52" s="1"/>
  <c r="E50" l="1"/>
  <c r="F50" s="1"/>
  <c r="D50"/>
  <c r="G50" s="1"/>
  <c r="L52"/>
  <c r="M52" s="1"/>
  <c r="B51" l="1"/>
  <c r="C51" s="1"/>
  <c r="O52"/>
  <c r="N52"/>
  <c r="J53"/>
  <c r="K53" s="1"/>
  <c r="E51" l="1"/>
  <c r="F51" s="1"/>
  <c r="D51"/>
  <c r="G51" s="1"/>
  <c r="L53"/>
  <c r="M53" s="1"/>
  <c r="B52" l="1"/>
  <c r="C52" s="1"/>
  <c r="O53"/>
  <c r="N53"/>
  <c r="J54"/>
  <c r="K54" s="1"/>
  <c r="E52" l="1"/>
  <c r="F52" s="1"/>
  <c r="D52"/>
  <c r="G52" s="1"/>
  <c r="L54"/>
  <c r="M54" s="1"/>
  <c r="B53" l="1"/>
  <c r="C53" s="1"/>
  <c r="O54"/>
  <c r="N54"/>
  <c r="J55"/>
  <c r="K55" s="1"/>
  <c r="E53" l="1"/>
  <c r="F53" s="1"/>
  <c r="D53"/>
  <c r="G53" s="1"/>
  <c r="L55"/>
  <c r="M55" s="1"/>
  <c r="B54" l="1"/>
  <c r="C54" s="1"/>
  <c r="O55"/>
  <c r="N55"/>
  <c r="J56"/>
  <c r="K56" s="1"/>
  <c r="E54" l="1"/>
  <c r="F54" s="1"/>
  <c r="D54"/>
  <c r="G54" s="1"/>
  <c r="L56"/>
  <c r="M56" s="1"/>
  <c r="B55" l="1"/>
  <c r="C55" s="1"/>
  <c r="O56"/>
  <c r="N56"/>
  <c r="J57"/>
  <c r="K57" s="1"/>
  <c r="E55" l="1"/>
  <c r="F55" s="1"/>
  <c r="D55"/>
  <c r="B56" s="1"/>
  <c r="C56" s="1"/>
  <c r="E56" l="1"/>
  <c r="D56"/>
  <c r="G55"/>
  <c r="O57"/>
  <c r="N57"/>
  <c r="L57"/>
  <c r="F56" l="1"/>
  <c r="M57"/>
  <c r="J58"/>
  <c r="K58" s="1"/>
  <c r="G56" l="1"/>
  <c r="B57"/>
  <c r="C57" s="1"/>
  <c r="L58"/>
  <c r="M58" s="1"/>
  <c r="E57" l="1"/>
  <c r="D57"/>
  <c r="O58"/>
  <c r="N58"/>
  <c r="J59"/>
  <c r="K59" s="1"/>
  <c r="F57" l="1"/>
  <c r="L59"/>
  <c r="M59" s="1"/>
  <c r="G57" l="1"/>
  <c r="B58"/>
  <c r="C58" s="1"/>
  <c r="O59"/>
  <c r="N59"/>
  <c r="J60"/>
  <c r="K60" s="1"/>
  <c r="E58" l="1"/>
  <c r="D58"/>
  <c r="L60"/>
  <c r="M60" s="1"/>
  <c r="F58" l="1"/>
  <c r="O60"/>
  <c r="N60"/>
  <c r="J61"/>
  <c r="K61" s="1"/>
  <c r="G58" l="1"/>
  <c r="B59"/>
  <c r="C59" s="1"/>
  <c r="L61"/>
  <c r="M61" s="1"/>
  <c r="E59" l="1"/>
  <c r="D59"/>
  <c r="O61"/>
  <c r="N61"/>
  <c r="J62"/>
  <c r="K62" s="1"/>
  <c r="F59" l="1"/>
  <c r="L62"/>
  <c r="M62" s="1"/>
  <c r="G59" l="1"/>
  <c r="B60"/>
  <c r="C60" s="1"/>
  <c r="O62"/>
  <c r="N62"/>
  <c r="J63"/>
  <c r="K63" s="1"/>
  <c r="E60" l="1"/>
  <c r="D60"/>
  <c r="L63"/>
  <c r="M63" s="1"/>
  <c r="F60" l="1"/>
  <c r="O63"/>
  <c r="N63"/>
  <c r="J64"/>
  <c r="K64" s="1"/>
  <c r="G60" l="1"/>
  <c r="B61"/>
  <c r="C61" s="1"/>
  <c r="L64"/>
  <c r="M64" s="1"/>
  <c r="E61" l="1"/>
  <c r="D61"/>
  <c r="O64"/>
  <c r="N64"/>
  <c r="J65"/>
  <c r="K65" s="1"/>
  <c r="F61" l="1"/>
  <c r="B62"/>
  <c r="C62" s="1"/>
  <c r="O65"/>
  <c r="N65"/>
  <c r="L65"/>
  <c r="E62" l="1"/>
  <c r="D62"/>
  <c r="G61"/>
  <c r="M65"/>
  <c r="J66"/>
  <c r="K66" s="1"/>
  <c r="F62" l="1"/>
  <c r="B63"/>
  <c r="C63" s="1"/>
  <c r="O66"/>
  <c r="N66"/>
  <c r="L66"/>
  <c r="E63" l="1"/>
  <c r="D63"/>
  <c r="G62"/>
  <c r="M66"/>
  <c r="J67"/>
  <c r="K67" s="1"/>
  <c r="F63" l="1"/>
  <c r="L67"/>
  <c r="M67" s="1"/>
  <c r="G63" l="1"/>
  <c r="B64"/>
  <c r="C64" s="1"/>
  <c r="O67"/>
  <c r="N67"/>
  <c r="J68"/>
  <c r="K68" s="1"/>
  <c r="E64" l="1"/>
  <c r="D64"/>
  <c r="L68"/>
  <c r="M68" s="1"/>
  <c r="F64" l="1"/>
  <c r="O68"/>
  <c r="N68"/>
  <c r="J69"/>
  <c r="K69" s="1"/>
  <c r="G64" l="1"/>
  <c r="B65"/>
  <c r="C65" s="1"/>
  <c r="L69"/>
  <c r="M69" s="1"/>
  <c r="E65" l="1"/>
  <c r="D65"/>
  <c r="O69"/>
  <c r="N69"/>
  <c r="J70"/>
  <c r="K70" s="1"/>
  <c r="F65" l="1"/>
  <c r="L70"/>
  <c r="M70" s="1"/>
  <c r="G65" l="1"/>
  <c r="B66"/>
  <c r="C66" s="1"/>
  <c r="O70"/>
  <c r="N70"/>
  <c r="J71"/>
  <c r="K71" s="1"/>
  <c r="E66" l="1"/>
  <c r="D66"/>
  <c r="L71"/>
  <c r="M71" s="1"/>
  <c r="F66" l="1"/>
  <c r="N71"/>
  <c r="O71" s="1"/>
  <c r="J72"/>
  <c r="K72" s="1"/>
  <c r="G66" l="1"/>
  <c r="B67"/>
  <c r="C67" s="1"/>
  <c r="L72"/>
  <c r="M72" s="1"/>
  <c r="E67" l="1"/>
  <c r="D67"/>
  <c r="O72"/>
  <c r="N72"/>
  <c r="J73"/>
  <c r="K73" s="1"/>
  <c r="F67" l="1"/>
  <c r="L73"/>
  <c r="M73" s="1"/>
  <c r="G67" l="1"/>
  <c r="B68"/>
  <c r="C68" s="1"/>
  <c r="O73"/>
  <c r="N73"/>
  <c r="J74"/>
  <c r="K74" s="1"/>
  <c r="E68" l="1"/>
  <c r="D68"/>
  <c r="L74"/>
  <c r="M74" s="1"/>
  <c r="F68" l="1"/>
  <c r="O74"/>
  <c r="N74"/>
  <c r="J75"/>
  <c r="K75" s="1"/>
  <c r="G68" l="1"/>
  <c r="B69"/>
  <c r="C69" s="1"/>
  <c r="L75"/>
  <c r="M75" s="1"/>
  <c r="E69" l="1"/>
  <c r="D69"/>
  <c r="O75"/>
  <c r="N75"/>
  <c r="J76"/>
  <c r="K76" s="1"/>
  <c r="F69" l="1"/>
  <c r="L76"/>
  <c r="M76" s="1"/>
  <c r="G69" l="1"/>
  <c r="B70"/>
  <c r="C70" s="1"/>
  <c r="O76"/>
  <c r="N76"/>
  <c r="J77"/>
  <c r="K77" s="1"/>
  <c r="E70" l="1"/>
  <c r="D70"/>
  <c r="L77"/>
  <c r="M77" s="1"/>
  <c r="F70" l="1"/>
  <c r="O77"/>
  <c r="N77"/>
  <c r="J78"/>
  <c r="K78" s="1"/>
  <c r="G70" l="1"/>
  <c r="B71"/>
  <c r="C71" s="1"/>
  <c r="L78"/>
  <c r="M78" s="1"/>
  <c r="E71" l="1"/>
  <c r="D71"/>
  <c r="O78"/>
  <c r="N78"/>
  <c r="J79"/>
  <c r="K79" s="1"/>
  <c r="F71" l="1"/>
  <c r="L79"/>
  <c r="M79" s="1"/>
  <c r="G71" l="1"/>
  <c r="B72"/>
  <c r="C72" s="1"/>
  <c r="O79"/>
  <c r="N79"/>
  <c r="J80"/>
  <c r="K80" s="1"/>
  <c r="E72" l="1"/>
  <c r="D72"/>
  <c r="L80"/>
  <c r="M80" s="1"/>
  <c r="F72" l="1"/>
  <c r="O80"/>
  <c r="N80"/>
  <c r="J81"/>
  <c r="K81" s="1"/>
  <c r="G72" l="1"/>
  <c r="B73"/>
  <c r="C73" s="1"/>
  <c r="L81"/>
  <c r="M81" s="1"/>
  <c r="E73" l="1"/>
  <c r="D73"/>
  <c r="O81"/>
  <c r="N81"/>
  <c r="J82"/>
  <c r="K82" s="1"/>
  <c r="F73" l="1"/>
  <c r="L82"/>
  <c r="M82" s="1"/>
  <c r="G73" l="1"/>
  <c r="B74"/>
  <c r="C74" s="1"/>
  <c r="O82"/>
  <c r="N82"/>
  <c r="J83"/>
  <c r="K83" s="1"/>
  <c r="E74" l="1"/>
  <c r="D74"/>
  <c r="L83"/>
  <c r="M83" s="1"/>
  <c r="F74" l="1"/>
  <c r="O83"/>
  <c r="N83"/>
  <c r="J84"/>
  <c r="K84" s="1"/>
  <c r="G74" l="1"/>
  <c r="B75"/>
  <c r="C75" s="1"/>
  <c r="L84"/>
  <c r="M84" s="1"/>
  <c r="E75" l="1"/>
  <c r="D75"/>
  <c r="O84"/>
  <c r="N84"/>
  <c r="J85"/>
  <c r="K85" s="1"/>
  <c r="F75" l="1"/>
  <c r="L85"/>
  <c r="M85" s="1"/>
  <c r="G75" l="1"/>
  <c r="B76"/>
  <c r="C76" s="1"/>
  <c r="O85"/>
  <c r="N85"/>
  <c r="J86"/>
  <c r="K86" s="1"/>
  <c r="E76" l="1"/>
  <c r="D76"/>
  <c r="L86"/>
  <c r="M86" s="1"/>
  <c r="F76" l="1"/>
  <c r="O86"/>
  <c r="N86"/>
  <c r="J87"/>
  <c r="K87" s="1"/>
  <c r="G76" l="1"/>
  <c r="B77"/>
  <c r="C77" s="1"/>
  <c r="L87"/>
  <c r="M87" s="1"/>
  <c r="E77" l="1"/>
  <c r="D77"/>
  <c r="O87"/>
  <c r="N87"/>
  <c r="J88"/>
  <c r="K88" s="1"/>
  <c r="F77" l="1"/>
  <c r="L88"/>
  <c r="M88" s="1"/>
  <c r="G77" l="1"/>
  <c r="B78"/>
  <c r="C78" s="1"/>
  <c r="O88"/>
  <c r="N88"/>
  <c r="J89"/>
  <c r="K89" s="1"/>
  <c r="E78" l="1"/>
  <c r="D78"/>
  <c r="L89"/>
  <c r="M89" s="1"/>
  <c r="F78" l="1"/>
  <c r="O89"/>
  <c r="N89"/>
  <c r="J90"/>
  <c r="K90" s="1"/>
  <c r="G78" l="1"/>
  <c r="B79"/>
  <c r="C79" s="1"/>
  <c r="L90"/>
  <c r="M90" s="1"/>
  <c r="E79" l="1"/>
  <c r="D79"/>
  <c r="N90"/>
  <c r="O90" s="1"/>
  <c r="J91"/>
  <c r="K91" s="1"/>
  <c r="F79" l="1"/>
  <c r="L91"/>
  <c r="M91" s="1"/>
  <c r="G79" l="1"/>
  <c r="B80"/>
  <c r="C80" s="1"/>
  <c r="N91"/>
  <c r="O91" s="1"/>
  <c r="J92"/>
  <c r="K92" s="1"/>
  <c r="E80" l="1"/>
  <c r="D80"/>
  <c r="L92"/>
  <c r="M92" s="1"/>
  <c r="F80" l="1"/>
  <c r="O92"/>
  <c r="N92"/>
  <c r="J93"/>
  <c r="K93" s="1"/>
  <c r="G80" l="1"/>
  <c r="B81"/>
  <c r="C81" s="1"/>
  <c r="L93"/>
  <c r="M93" s="1"/>
  <c r="E81" l="1"/>
  <c r="D81"/>
  <c r="O93"/>
  <c r="N93"/>
  <c r="J94"/>
  <c r="K94" s="1"/>
  <c r="F81" l="1"/>
  <c r="L94"/>
  <c r="M94" s="1"/>
  <c r="G81" l="1"/>
  <c r="B82"/>
  <c r="C82" s="1"/>
  <c r="O94"/>
  <c r="N94"/>
  <c r="J95"/>
  <c r="K95" s="1"/>
  <c r="E82" l="1"/>
  <c r="D82"/>
  <c r="L95"/>
  <c r="M95" s="1"/>
  <c r="F82" l="1"/>
  <c r="O95"/>
  <c r="N95"/>
  <c r="J96"/>
  <c r="K96" s="1"/>
  <c r="G82" l="1"/>
  <c r="B83"/>
  <c r="C83" s="1"/>
  <c r="L96"/>
  <c r="M96" s="1"/>
  <c r="E83" l="1"/>
  <c r="D83"/>
  <c r="O96"/>
  <c r="N96"/>
  <c r="J97"/>
  <c r="K97" s="1"/>
  <c r="F83" l="1"/>
  <c r="L97"/>
  <c r="M97" s="1"/>
  <c r="G83" l="1"/>
  <c r="B84"/>
  <c r="C84" s="1"/>
  <c r="O97"/>
  <c r="N97"/>
  <c r="J98"/>
  <c r="K98" s="1"/>
  <c r="E84" l="1"/>
  <c r="D84"/>
  <c r="L98"/>
  <c r="M98" s="1"/>
  <c r="F84" l="1"/>
  <c r="O98"/>
  <c r="N98"/>
  <c r="J99"/>
  <c r="K99" s="1"/>
  <c r="G84" l="1"/>
  <c r="B85"/>
  <c r="C85" s="1"/>
  <c r="L99"/>
  <c r="M99" s="1"/>
  <c r="E85" l="1"/>
  <c r="D85"/>
  <c r="O99"/>
  <c r="N99"/>
  <c r="J100"/>
  <c r="K100" s="1"/>
  <c r="F85" l="1"/>
  <c r="L100"/>
  <c r="M100" s="1"/>
  <c r="G85" l="1"/>
  <c r="B86"/>
  <c r="C86" s="1"/>
  <c r="N100"/>
  <c r="O100" s="1"/>
  <c r="J101"/>
  <c r="K101" s="1"/>
  <c r="E86" l="1"/>
  <c r="D86"/>
  <c r="L101"/>
  <c r="M101" s="1"/>
  <c r="F86" l="1"/>
  <c r="O101"/>
  <c r="N101"/>
  <c r="J102"/>
  <c r="K102" s="1"/>
  <c r="G86" l="1"/>
  <c r="B87"/>
  <c r="C87" s="1"/>
  <c r="L102"/>
  <c r="M102" s="1"/>
  <c r="E87" l="1"/>
  <c r="D87"/>
  <c r="O102"/>
  <c r="N102"/>
  <c r="J103"/>
  <c r="K103" s="1"/>
  <c r="F87" l="1"/>
  <c r="L103"/>
  <c r="M103" s="1"/>
  <c r="G87" l="1"/>
  <c r="B88"/>
  <c r="C88" s="1"/>
  <c r="N103"/>
  <c r="O103" s="1"/>
  <c r="J104"/>
  <c r="K104" s="1"/>
  <c r="E88" l="1"/>
  <c r="D88"/>
  <c r="L104"/>
  <c r="M104" s="1"/>
  <c r="F88" l="1"/>
  <c r="N104"/>
  <c r="O104" s="1"/>
  <c r="J105"/>
  <c r="K105" s="1"/>
  <c r="G88" l="1"/>
  <c r="B89"/>
  <c r="C89" s="1"/>
  <c r="L105"/>
  <c r="M105" s="1"/>
  <c r="E89" l="1"/>
  <c r="D89"/>
  <c r="O105"/>
  <c r="N105"/>
  <c r="J106"/>
  <c r="K106" s="1"/>
  <c r="F89" l="1"/>
  <c r="L106"/>
  <c r="M106" s="1"/>
  <c r="G89" l="1"/>
  <c r="B90"/>
  <c r="C90" s="1"/>
  <c r="O106"/>
  <c r="N106"/>
  <c r="J107"/>
  <c r="K107" s="1"/>
  <c r="E90" l="1"/>
  <c r="D90"/>
  <c r="L107"/>
  <c r="M107" s="1"/>
  <c r="F90" l="1"/>
  <c r="O107"/>
  <c r="N107"/>
  <c r="J108"/>
  <c r="K108" s="1"/>
  <c r="G90" l="1"/>
  <c r="B91"/>
  <c r="C91" s="1"/>
  <c r="L108"/>
  <c r="M108" s="1"/>
  <c r="E91" l="1"/>
  <c r="D91"/>
  <c r="O108"/>
  <c r="N108"/>
  <c r="J109"/>
  <c r="K109" s="1"/>
  <c r="F91" l="1"/>
  <c r="L109"/>
  <c r="M109" s="1"/>
  <c r="G91" l="1"/>
  <c r="B92"/>
  <c r="C92" s="1"/>
  <c r="O109"/>
  <c r="N109"/>
  <c r="J110"/>
  <c r="K110" s="1"/>
  <c r="E92" l="1"/>
  <c r="D92"/>
  <c r="L110"/>
  <c r="M110" s="1"/>
  <c r="F92" l="1"/>
  <c r="O110"/>
  <c r="N110"/>
  <c r="J111"/>
  <c r="K111" s="1"/>
  <c r="G92" l="1"/>
  <c r="B93"/>
  <c r="C93" s="1"/>
  <c r="L111"/>
  <c r="M111" s="1"/>
  <c r="E93" l="1"/>
  <c r="D93"/>
  <c r="O111"/>
  <c r="N111"/>
  <c r="J112"/>
  <c r="K112" s="1"/>
  <c r="F93" l="1"/>
  <c r="L112"/>
  <c r="M112" s="1"/>
  <c r="G93" l="1"/>
  <c r="B94"/>
  <c r="C94" s="1"/>
  <c r="O112"/>
  <c r="N112"/>
  <c r="J113"/>
  <c r="K113" s="1"/>
  <c r="E94" l="1"/>
  <c r="D94"/>
  <c r="L113"/>
  <c r="M113" s="1"/>
  <c r="F94" l="1"/>
  <c r="O113"/>
  <c r="N113"/>
  <c r="J114"/>
  <c r="K114" s="1"/>
  <c r="G94" l="1"/>
  <c r="B95"/>
  <c r="C95" s="1"/>
  <c r="L114"/>
  <c r="M114" s="1"/>
  <c r="E95" l="1"/>
  <c r="D95"/>
  <c r="O114"/>
  <c r="N114"/>
  <c r="J115"/>
  <c r="K115" s="1"/>
  <c r="F95" l="1"/>
  <c r="L115"/>
  <c r="M115" s="1"/>
  <c r="G95" l="1"/>
  <c r="B96"/>
  <c r="C96" s="1"/>
  <c r="O115"/>
  <c r="N115"/>
  <c r="J116"/>
  <c r="K116" s="1"/>
  <c r="E96" l="1"/>
  <c r="D96"/>
  <c r="L116"/>
  <c r="M116" s="1"/>
  <c r="F96" l="1"/>
  <c r="O116"/>
  <c r="N116"/>
  <c r="J117"/>
  <c r="K117" s="1"/>
  <c r="G96" l="1"/>
  <c r="B97"/>
  <c r="C97" s="1"/>
  <c r="L117"/>
  <c r="M117" s="1"/>
  <c r="E97" l="1"/>
  <c r="D97"/>
  <c r="O117"/>
  <c r="N117"/>
  <c r="J118"/>
  <c r="K118" s="1"/>
  <c r="F97" l="1"/>
  <c r="L118"/>
  <c r="M118" s="1"/>
  <c r="G97" l="1"/>
  <c r="B98"/>
  <c r="C98" s="1"/>
  <c r="O118"/>
  <c r="N118"/>
  <c r="J119"/>
  <c r="K119" s="1"/>
  <c r="E98" l="1"/>
  <c r="D98"/>
  <c r="L119"/>
  <c r="M119" s="1"/>
  <c r="F98" l="1"/>
  <c r="O119"/>
  <c r="N119"/>
  <c r="J120"/>
  <c r="K120" s="1"/>
  <c r="G98" l="1"/>
  <c r="B99"/>
  <c r="C99" s="1"/>
  <c r="L120"/>
  <c r="M120" s="1"/>
  <c r="E99" l="1"/>
  <c r="D99"/>
  <c r="O120"/>
  <c r="N120"/>
  <c r="J121"/>
  <c r="K121" s="1"/>
  <c r="F99" l="1"/>
  <c r="L121"/>
  <c r="M121" s="1"/>
  <c r="G99" l="1"/>
  <c r="B100"/>
  <c r="C100" s="1"/>
  <c r="O121"/>
  <c r="N121"/>
  <c r="J122"/>
  <c r="K122" s="1"/>
  <c r="E100" l="1"/>
  <c r="D100"/>
  <c r="L122"/>
  <c r="M122" s="1"/>
  <c r="F100" l="1"/>
  <c r="O122"/>
  <c r="N122"/>
  <c r="J123"/>
  <c r="K123" s="1"/>
  <c r="G100" l="1"/>
  <c r="B101"/>
  <c r="C101" s="1"/>
  <c r="L123"/>
  <c r="M123" s="1"/>
  <c r="E101" l="1"/>
  <c r="D101"/>
  <c r="O123"/>
  <c r="N123"/>
  <c r="J124"/>
  <c r="K124" s="1"/>
  <c r="F101" l="1"/>
  <c r="L124"/>
  <c r="M124" s="1"/>
  <c r="G101" l="1"/>
  <c r="B102"/>
  <c r="C102" s="1"/>
  <c r="O124"/>
  <c r="N124"/>
  <c r="J125"/>
  <c r="K125" s="1"/>
  <c r="E102" l="1"/>
  <c r="D102"/>
  <c r="L125"/>
  <c r="M125" s="1"/>
  <c r="F102" l="1"/>
  <c r="O125"/>
  <c r="N125"/>
  <c r="J126"/>
  <c r="K126" s="1"/>
  <c r="G102" l="1"/>
  <c r="B103"/>
  <c r="C103" s="1"/>
  <c r="L126"/>
  <c r="M126" s="1"/>
  <c r="E103" l="1"/>
  <c r="D103"/>
  <c r="O126"/>
  <c r="N126"/>
  <c r="J127"/>
  <c r="K127" s="1"/>
  <c r="F103" l="1"/>
  <c r="L127"/>
  <c r="M127" s="1"/>
  <c r="G103" l="1"/>
  <c r="B104"/>
  <c r="C104" s="1"/>
  <c r="N127"/>
  <c r="O127" s="1"/>
  <c r="J128"/>
  <c r="K128" s="1"/>
  <c r="E104" l="1"/>
  <c r="D104"/>
  <c r="L128"/>
  <c r="M128" s="1"/>
  <c r="F104" l="1"/>
  <c r="O128"/>
  <c r="N128"/>
  <c r="G104" l="1"/>
  <c r="B105"/>
  <c r="C105" s="1"/>
  <c r="E105" l="1"/>
  <c r="F105" s="1"/>
  <c r="D105"/>
  <c r="B106" s="1"/>
  <c r="C106" s="1"/>
  <c r="E106" l="1"/>
  <c r="D106"/>
  <c r="G105"/>
  <c r="F106" l="1"/>
  <c r="B107"/>
  <c r="C107" s="1"/>
  <c r="E107" l="1"/>
  <c r="D107"/>
  <c r="G106"/>
  <c r="F107" l="1"/>
  <c r="B108"/>
  <c r="C108" s="1"/>
  <c r="E108" l="1"/>
  <c r="D108"/>
  <c r="G107"/>
  <c r="F108" l="1"/>
  <c r="B109"/>
  <c r="C109" s="1"/>
  <c r="E109" l="1"/>
  <c r="D109"/>
  <c r="G108"/>
  <c r="F109" l="1"/>
  <c r="B110"/>
  <c r="C110" s="1"/>
  <c r="E110" l="1"/>
  <c r="D110"/>
  <c r="G109"/>
  <c r="F110" l="1"/>
  <c r="B111"/>
  <c r="C111" s="1"/>
  <c r="E111" l="1"/>
  <c r="D111"/>
  <c r="G110"/>
  <c r="F111" l="1"/>
  <c r="B112"/>
  <c r="C112" s="1"/>
  <c r="E112" l="1"/>
  <c r="D112"/>
  <c r="G111"/>
  <c r="F112" l="1"/>
  <c r="B113"/>
  <c r="C113" s="1"/>
  <c r="E113" l="1"/>
  <c r="D113"/>
  <c r="G112"/>
  <c r="B114" l="1"/>
  <c r="C114" s="1"/>
  <c r="F113"/>
  <c r="E114" l="1"/>
  <c r="F114" s="1"/>
  <c r="D114"/>
  <c r="G113"/>
  <c r="B115" l="1"/>
  <c r="C115" s="1"/>
  <c r="E115" l="1"/>
  <c r="F115" s="1"/>
  <c r="D115"/>
  <c r="G115" s="1"/>
  <c r="G114"/>
  <c r="B116" l="1"/>
  <c r="C116" s="1"/>
  <c r="E116" l="1"/>
  <c r="F116" s="1"/>
  <c r="D116"/>
  <c r="G116" s="1"/>
  <c r="B117" l="1"/>
  <c r="C117" s="1"/>
  <c r="E117" l="1"/>
  <c r="F117" s="1"/>
  <c r="D117"/>
  <c r="G117" s="1"/>
  <c r="B118" l="1"/>
  <c r="C118" s="1"/>
  <c r="E118" l="1"/>
  <c r="F118" s="1"/>
  <c r="D118"/>
  <c r="B119" l="1"/>
  <c r="C119" s="1"/>
  <c r="G118"/>
  <c r="E119" l="1"/>
  <c r="F119" s="1"/>
  <c r="D119"/>
  <c r="B120" l="1"/>
  <c r="C120" s="1"/>
  <c r="G119"/>
  <c r="E120" l="1"/>
  <c r="F120" s="1"/>
  <c r="D120"/>
  <c r="B121" l="1"/>
  <c r="C121" s="1"/>
  <c r="G120"/>
  <c r="E121" l="1"/>
  <c r="F121" s="1"/>
  <c r="D121"/>
  <c r="B122" l="1"/>
  <c r="C122" s="1"/>
  <c r="G121"/>
  <c r="E122" l="1"/>
  <c r="F122" s="1"/>
  <c r="D122"/>
  <c r="B123" l="1"/>
  <c r="C123" s="1"/>
  <c r="G122"/>
  <c r="E123" l="1"/>
  <c r="F123" s="1"/>
  <c r="D123"/>
  <c r="B124" l="1"/>
  <c r="C124" s="1"/>
  <c r="G123"/>
  <c r="E124" l="1"/>
  <c r="F124" s="1"/>
  <c r="D124"/>
  <c r="B125" l="1"/>
  <c r="C125" s="1"/>
  <c r="G124"/>
  <c r="E125" l="1"/>
  <c r="F125" s="1"/>
  <c r="D125"/>
  <c r="B126" l="1"/>
  <c r="C126" s="1"/>
  <c r="G125"/>
  <c r="E126" l="1"/>
  <c r="F126" s="1"/>
  <c r="D126"/>
  <c r="B127" l="1"/>
  <c r="C127" s="1"/>
  <c r="G126"/>
  <c r="E127" l="1"/>
  <c r="F127" s="1"/>
  <c r="D127"/>
  <c r="B128" l="1"/>
  <c r="C128" s="1"/>
  <c r="G127"/>
  <c r="E128" l="1"/>
  <c r="F128" s="1"/>
  <c r="D128"/>
  <c r="G128" l="1"/>
  <c r="B129"/>
  <c r="C129" s="1"/>
  <c r="E129" l="1"/>
  <c r="F129" s="1"/>
  <c r="D129"/>
  <c r="B130" l="1"/>
  <c r="C130" s="1"/>
  <c r="G129"/>
  <c r="E130" l="1"/>
  <c r="F130" s="1"/>
  <c r="D130"/>
  <c r="B131" l="1"/>
  <c r="C131" s="1"/>
  <c r="G130"/>
  <c r="E131" l="1"/>
  <c r="F131" s="1"/>
  <c r="D131"/>
  <c r="B132" l="1"/>
  <c r="C132" s="1"/>
  <c r="G131"/>
  <c r="E132" l="1"/>
  <c r="F132" s="1"/>
  <c r="D132"/>
  <c r="B133" l="1"/>
  <c r="C133" s="1"/>
  <c r="G132"/>
  <c r="E133" l="1"/>
  <c r="F133" s="1"/>
  <c r="D133"/>
  <c r="B134" l="1"/>
  <c r="C134" s="1"/>
  <c r="G133"/>
  <c r="E134" l="1"/>
  <c r="F134" s="1"/>
  <c r="D134"/>
  <c r="B135" l="1"/>
  <c r="C135" s="1"/>
  <c r="G134"/>
  <c r="E135" l="1"/>
  <c r="F135" s="1"/>
  <c r="D135"/>
  <c r="B136" l="1"/>
  <c r="C136" s="1"/>
  <c r="G135"/>
  <c r="E136" l="1"/>
  <c r="F136" s="1"/>
  <c r="D136"/>
  <c r="G136" l="1"/>
  <c r="B137"/>
  <c r="C137" s="1"/>
  <c r="E137" l="1"/>
  <c r="F137" s="1"/>
  <c r="D137"/>
  <c r="B138" l="1"/>
  <c r="C138" s="1"/>
  <c r="G137"/>
  <c r="E138" l="1"/>
  <c r="F138" s="1"/>
  <c r="D138"/>
  <c r="B139" l="1"/>
  <c r="C139" s="1"/>
  <c r="G138"/>
  <c r="E139" l="1"/>
  <c r="F139" s="1"/>
  <c r="D139"/>
  <c r="G139" l="1"/>
  <c r="B140"/>
  <c r="C140" s="1"/>
  <c r="E140" l="1"/>
  <c r="F140" s="1"/>
  <c r="D140"/>
  <c r="B141" l="1"/>
  <c r="C141" s="1"/>
  <c r="G140"/>
  <c r="E141" l="1"/>
  <c r="F141" s="1"/>
  <c r="D141"/>
  <c r="G141" l="1"/>
  <c r="B142"/>
  <c r="C142" s="1"/>
  <c r="E142" l="1"/>
  <c r="F142" s="1"/>
  <c r="D142"/>
  <c r="B143" l="1"/>
  <c r="C143" s="1"/>
  <c r="G142"/>
  <c r="E143" l="1"/>
  <c r="F143" s="1"/>
  <c r="D143"/>
  <c r="G143" l="1"/>
  <c r="B144"/>
  <c r="C144" s="1"/>
  <c r="E144" l="1"/>
  <c r="F144" s="1"/>
  <c r="D144"/>
  <c r="B145" l="1"/>
  <c r="C145" s="1"/>
  <c r="G144"/>
  <c r="E145" l="1"/>
  <c r="F145" s="1"/>
  <c r="D145"/>
  <c r="G145" s="1"/>
  <c r="B5" i="2"/>
</calcChain>
</file>

<file path=xl/sharedStrings.xml><?xml version="1.0" encoding="utf-8"?>
<sst xmlns="http://schemas.openxmlformats.org/spreadsheetml/2006/main" count="93" uniqueCount="67">
  <si>
    <t>4:00PM</t>
  </si>
  <si>
    <t>7:00PM</t>
  </si>
  <si>
    <t>Mon</t>
  </si>
  <si>
    <t>Tue</t>
  </si>
  <si>
    <t>Web</t>
  </si>
  <si>
    <t>Thu</t>
  </si>
  <si>
    <t>Fri</t>
  </si>
  <si>
    <t>6:00PM</t>
  </si>
  <si>
    <t>11:30PM</t>
  </si>
  <si>
    <t>10:10PM</t>
  </si>
  <si>
    <t>8:20PM</t>
  </si>
  <si>
    <t>10:00PM</t>
  </si>
  <si>
    <t>Day</t>
  </si>
  <si>
    <t>Session 1</t>
  </si>
  <si>
    <t>Session 2</t>
  </si>
  <si>
    <t>Balance</t>
  </si>
  <si>
    <t>Profit</t>
  </si>
  <si>
    <t>No</t>
  </si>
  <si>
    <t>Risk</t>
  </si>
  <si>
    <t>Risk %</t>
  </si>
  <si>
    <t>start</t>
  </si>
  <si>
    <t>end</t>
  </si>
  <si>
    <t>Profit(%)</t>
  </si>
  <si>
    <t>Profit(USD)</t>
  </si>
  <si>
    <t>Profit %</t>
  </si>
  <si>
    <t>Lot</t>
  </si>
  <si>
    <t>Pre Market Volume</t>
  </si>
  <si>
    <t>8:00AM</t>
  </si>
  <si>
    <t>8:30AM</t>
  </si>
  <si>
    <t>Actual Value:97.8</t>
  </si>
  <si>
    <t>Best Value to Short&gt;</t>
  </si>
  <si>
    <t>Stock Price</t>
  </si>
  <si>
    <t>Risk On Trade%</t>
  </si>
  <si>
    <t>Max Risk Amt</t>
  </si>
  <si>
    <t>Max Earn</t>
  </si>
  <si>
    <t>Total Share Borrow</t>
  </si>
  <si>
    <t>Min Earn</t>
  </si>
  <si>
    <t>Lot Size</t>
  </si>
  <si>
    <t>EURUSD(B)</t>
  </si>
  <si>
    <t>EURUSD(S)</t>
  </si>
  <si>
    <t>2020-01-07 09:20</t>
  </si>
  <si>
    <t>2020-01-07 02:20</t>
  </si>
  <si>
    <t>Start Time</t>
  </si>
  <si>
    <t>End Time</t>
  </si>
  <si>
    <t>EURUSD(TP)</t>
  </si>
  <si>
    <t>EURUSD(SL)</t>
  </si>
  <si>
    <t>0.07(3/5),0.11(1/5),0.12(1/5),0.18</t>
  </si>
  <si>
    <t>Type1</t>
  </si>
  <si>
    <t>Multiple candle Support</t>
  </si>
  <si>
    <t>Clean Candle direction</t>
  </si>
  <si>
    <t>Retest happened Before 3PM</t>
  </si>
  <si>
    <t>Maximum Profit 0.2, First TP 0.11</t>
  </si>
  <si>
    <t>Symbol</t>
  </si>
  <si>
    <t>AGFY</t>
  </si>
  <si>
    <t>AISP</t>
  </si>
  <si>
    <t>CHNR</t>
  </si>
  <si>
    <t>CPOP</t>
  </si>
  <si>
    <t>DBGI</t>
  </si>
  <si>
    <t>DTSS</t>
  </si>
  <si>
    <t>Amount(K)</t>
  </si>
  <si>
    <t>Float(m)</t>
  </si>
  <si>
    <t>Qty</t>
  </si>
  <si>
    <t>Total</t>
  </si>
  <si>
    <t>Price</t>
  </si>
  <si>
    <t>Cap(m)</t>
  </si>
  <si>
    <t>Estimation Day Volume</t>
  </si>
  <si>
    <t>Max Borrow Fee</t>
  </si>
</sst>
</file>

<file path=xl/styles.xml><?xml version="1.0" encoding="utf-8"?>
<styleSheet xmlns="http://schemas.openxmlformats.org/spreadsheetml/2006/main">
  <numFmts count="3">
    <numFmt numFmtId="164" formatCode="0.0"/>
    <numFmt numFmtId="165" formatCode="&quot;$&quot;#,##0"/>
    <numFmt numFmtId="166" formatCode="0.00000"/>
  </numFmts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2" borderId="1" xfId="1" applyBorder="1"/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2" fillId="0" borderId="1" xfId="0" applyFont="1" applyFill="1" applyBorder="1"/>
    <xf numFmtId="0" fontId="1" fillId="2" borderId="0" xfId="1" applyBorder="1" applyAlignment="1">
      <alignment horizontal="center"/>
    </xf>
    <xf numFmtId="0" fontId="0" fillId="0" borderId="0" xfId="0" applyBorder="1"/>
    <xf numFmtId="20" fontId="0" fillId="0" borderId="0" xfId="0" applyNumberFormat="1" applyBorder="1"/>
    <xf numFmtId="0" fontId="0" fillId="0" borderId="0" xfId="0" applyAlignment="1">
      <alignment horizontal="left" vertical="center"/>
    </xf>
    <xf numFmtId="1" fontId="0" fillId="0" borderId="0" xfId="0" applyNumberFormat="1" applyFill="1" applyAlignment="1">
      <alignment horizontal="right" vertical="top"/>
    </xf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20" fontId="0" fillId="0" borderId="0" xfId="0" applyNumberFormat="1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7" borderId="1" xfId="0" applyFill="1" applyBorder="1"/>
    <xf numFmtId="49" fontId="0" fillId="7" borderId="1" xfId="0" applyNumberFormat="1" applyFill="1" applyBorder="1" applyAlignmen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4" borderId="1" xfId="0" applyFill="1" applyBorder="1"/>
    <xf numFmtId="2" fontId="0" fillId="4" borderId="1" xfId="0" applyNumberFormat="1" applyFill="1" applyBorder="1"/>
    <xf numFmtId="1" fontId="0" fillId="0" borderId="1" xfId="0" applyNumberFormat="1" applyBorder="1"/>
    <xf numFmtId="0" fontId="0" fillId="9" borderId="0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9" fontId="0" fillId="4" borderId="1" xfId="0" applyNumberFormat="1" applyFill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workbookViewId="0">
      <selection activeCell="A28" sqref="A28:XFD28"/>
    </sheetView>
  </sheetViews>
  <sheetFormatPr defaultRowHeight="14.4"/>
  <cols>
    <col min="1" max="1" width="7.5546875" customWidth="1"/>
    <col min="2" max="2" width="11.5546875" customWidth="1"/>
    <col min="4" max="4" width="11.109375" customWidth="1"/>
    <col min="6" max="7" width="9.44140625" customWidth="1"/>
    <col min="8" max="8" width="3.21875" customWidth="1"/>
    <col min="9" max="9" width="4" bestFit="1" customWidth="1"/>
    <col min="10" max="10" width="15.109375" customWidth="1"/>
    <col min="11" max="11" width="15.5546875" customWidth="1"/>
    <col min="12" max="12" width="16.77734375" customWidth="1"/>
    <col min="13" max="13" width="7.44140625" bestFit="1" customWidth="1"/>
    <col min="14" max="14" width="11" bestFit="1" customWidth="1"/>
  </cols>
  <sheetData>
    <row r="1" spans="1:15">
      <c r="A1" s="3" t="s">
        <v>12</v>
      </c>
      <c r="B1" s="55" t="s">
        <v>13</v>
      </c>
      <c r="C1" s="55"/>
      <c r="D1" s="3"/>
      <c r="E1" s="55" t="s">
        <v>14</v>
      </c>
      <c r="F1" s="55"/>
      <c r="G1" s="10"/>
      <c r="J1" s="1" t="s">
        <v>15</v>
      </c>
      <c r="K1" s="1">
        <v>100000</v>
      </c>
    </row>
    <row r="2" spans="1:15">
      <c r="A2" s="1" t="s">
        <v>2</v>
      </c>
      <c r="B2" s="1" t="s">
        <v>0</v>
      </c>
      <c r="C2" s="1" t="s">
        <v>7</v>
      </c>
      <c r="D2" s="1"/>
      <c r="E2" s="1" t="s">
        <v>11</v>
      </c>
      <c r="F2" s="1" t="s">
        <v>8</v>
      </c>
      <c r="G2" s="11"/>
      <c r="J2" s="1" t="s">
        <v>25</v>
      </c>
      <c r="K2" s="1">
        <f>K1/2000</f>
        <v>50</v>
      </c>
    </row>
    <row r="3" spans="1:15">
      <c r="A3" s="1" t="s">
        <v>3</v>
      </c>
      <c r="B3" s="1" t="s">
        <v>0</v>
      </c>
      <c r="C3" s="1" t="s">
        <v>1</v>
      </c>
      <c r="D3" s="1"/>
      <c r="E3" s="1" t="s">
        <v>10</v>
      </c>
      <c r="F3" s="2" t="s">
        <v>9</v>
      </c>
      <c r="G3" s="12"/>
    </row>
    <row r="4" spans="1:15">
      <c r="A4" s="1" t="s">
        <v>4</v>
      </c>
      <c r="B4" s="1" t="s">
        <v>0</v>
      </c>
      <c r="C4" s="1" t="s">
        <v>1</v>
      </c>
      <c r="D4" s="1"/>
      <c r="E4" s="1" t="s">
        <v>10</v>
      </c>
      <c r="F4" s="2" t="s">
        <v>9</v>
      </c>
      <c r="G4" s="12"/>
    </row>
    <row r="5" spans="1:15">
      <c r="A5" s="1" t="s">
        <v>5</v>
      </c>
      <c r="B5" s="9" t="s">
        <v>0</v>
      </c>
      <c r="C5" s="9" t="s">
        <v>1</v>
      </c>
      <c r="D5" s="1"/>
      <c r="E5" s="1" t="s">
        <v>10</v>
      </c>
      <c r="F5" s="2" t="s">
        <v>9</v>
      </c>
      <c r="G5" s="12"/>
    </row>
    <row r="6" spans="1:15">
      <c r="A6" s="1" t="s">
        <v>6</v>
      </c>
      <c r="B6" s="1" t="s">
        <v>0</v>
      </c>
      <c r="C6" s="1" t="s">
        <v>1</v>
      </c>
      <c r="D6" s="1"/>
      <c r="E6" s="1" t="s">
        <v>10</v>
      </c>
      <c r="F6" s="2" t="s">
        <v>9</v>
      </c>
      <c r="G6" s="12"/>
    </row>
    <row r="8" spans="1:15">
      <c r="A8" s="4" t="s">
        <v>17</v>
      </c>
      <c r="B8" s="4" t="s">
        <v>15</v>
      </c>
      <c r="C8" s="4">
        <v>4000</v>
      </c>
      <c r="D8" s="4" t="s">
        <v>16</v>
      </c>
      <c r="E8" s="4" t="s">
        <v>18</v>
      </c>
      <c r="F8" s="4" t="s">
        <v>19</v>
      </c>
      <c r="G8" s="4" t="s">
        <v>24</v>
      </c>
      <c r="I8" s="4" t="s">
        <v>17</v>
      </c>
      <c r="J8" s="4" t="s">
        <v>15</v>
      </c>
      <c r="K8" s="4">
        <v>8000</v>
      </c>
      <c r="L8" s="4" t="s">
        <v>16</v>
      </c>
      <c r="M8" s="4" t="s">
        <v>24</v>
      </c>
      <c r="N8" s="4" t="s">
        <v>18</v>
      </c>
      <c r="O8" s="4" t="s">
        <v>19</v>
      </c>
    </row>
    <row r="9" spans="1:15">
      <c r="A9" s="5">
        <v>1</v>
      </c>
      <c r="B9" s="7">
        <v>2000</v>
      </c>
      <c r="C9" s="8">
        <f>B9/8000</f>
        <v>0.25</v>
      </c>
      <c r="D9" s="6">
        <f>0.2*C9/100*100000</f>
        <v>50</v>
      </c>
      <c r="E9" s="6">
        <f>0.25*C9/100*100000</f>
        <v>62.5</v>
      </c>
      <c r="F9" s="8">
        <f>E9/B9*100</f>
        <v>3.125</v>
      </c>
      <c r="G9" s="8">
        <f>(D9/B9)*100</f>
        <v>2.5</v>
      </c>
      <c r="I9" s="5">
        <v>1</v>
      </c>
      <c r="J9" s="7">
        <v>20000</v>
      </c>
      <c r="K9" s="8">
        <f>J9/8000</f>
        <v>2.5</v>
      </c>
      <c r="L9" s="6">
        <f>0.7*K9/100*100000</f>
        <v>1750.0000000000002</v>
      </c>
      <c r="M9" s="6">
        <f>L9/J9*100</f>
        <v>8.75</v>
      </c>
      <c r="N9" s="6">
        <f>0.3*K9/100*100000</f>
        <v>750</v>
      </c>
      <c r="O9" s="8">
        <f>N9/J9*100</f>
        <v>3.75</v>
      </c>
    </row>
    <row r="10" spans="1:15">
      <c r="A10" s="5">
        <v>2</v>
      </c>
      <c r="B10" s="7">
        <f>B9+D9</f>
        <v>2050</v>
      </c>
      <c r="C10" s="8">
        <f t="shared" ref="C10:C73" si="0">B10/8000</f>
        <v>0.25624999999999998</v>
      </c>
      <c r="D10" s="6">
        <f t="shared" ref="D10:D73" si="1">0.2*C10/100*100000</f>
        <v>51.249999999999993</v>
      </c>
      <c r="E10" s="6">
        <f t="shared" ref="E10:E73" si="2">0.25*C10/100*100000</f>
        <v>64.062499999999986</v>
      </c>
      <c r="F10" s="8">
        <f t="shared" ref="F10:F73" si="3">E10/B10*100</f>
        <v>3.1249999999999991</v>
      </c>
      <c r="G10" s="8">
        <f t="shared" ref="G10:G73" si="4">(D10/B10)*100</f>
        <v>2.5</v>
      </c>
      <c r="I10" s="5">
        <v>2</v>
      </c>
      <c r="J10" s="7">
        <f>J9+L9</f>
        <v>21750</v>
      </c>
      <c r="K10" s="8">
        <f t="shared" ref="K10:K73" si="5">J10/8000</f>
        <v>2.71875</v>
      </c>
      <c r="L10" s="6">
        <f t="shared" ref="L10:L73" si="6">0.7*K10/100*100000</f>
        <v>1903.125</v>
      </c>
      <c r="M10" s="6">
        <f t="shared" ref="M10:M73" si="7">L10/J10*100</f>
        <v>8.75</v>
      </c>
      <c r="N10" s="6">
        <f t="shared" ref="N10:N73" si="8">0.3*K10/100*100000</f>
        <v>815.62499999999989</v>
      </c>
      <c r="O10" s="8">
        <f t="shared" ref="O10:O73" si="9">N10/J10*100</f>
        <v>3.7499999999999991</v>
      </c>
    </row>
    <row r="11" spans="1:15">
      <c r="A11" s="5">
        <v>3</v>
      </c>
      <c r="B11" s="7">
        <f t="shared" ref="B11:B74" si="10">B10+D10</f>
        <v>2101.25</v>
      </c>
      <c r="C11" s="8">
        <f t="shared" si="0"/>
        <v>0.26265624999999998</v>
      </c>
      <c r="D11" s="6">
        <f t="shared" si="1"/>
        <v>52.531250000000007</v>
      </c>
      <c r="E11" s="6">
        <f t="shared" si="2"/>
        <v>65.6640625</v>
      </c>
      <c r="F11" s="8">
        <f t="shared" si="3"/>
        <v>3.125</v>
      </c>
      <c r="G11" s="8">
        <f t="shared" si="4"/>
        <v>2.5000000000000004</v>
      </c>
      <c r="I11" s="5">
        <v>3</v>
      </c>
      <c r="J11" s="7">
        <f t="shared" ref="J11:J74" si="11">J10+L10</f>
        <v>23653.125</v>
      </c>
      <c r="K11" s="8">
        <f t="shared" si="5"/>
        <v>2.9566406249999999</v>
      </c>
      <c r="L11" s="6">
        <f t="shared" si="6"/>
        <v>2069.6484374999995</v>
      </c>
      <c r="M11" s="6">
        <f t="shared" si="7"/>
        <v>8.7499999999999982</v>
      </c>
      <c r="N11" s="6">
        <f t="shared" si="8"/>
        <v>886.99218749999989</v>
      </c>
      <c r="O11" s="8">
        <f t="shared" si="9"/>
        <v>3.75</v>
      </c>
    </row>
    <row r="12" spans="1:15">
      <c r="A12" s="5">
        <v>4</v>
      </c>
      <c r="B12" s="7">
        <f t="shared" si="10"/>
        <v>2153.78125</v>
      </c>
      <c r="C12" s="8">
        <f t="shared" si="0"/>
        <v>0.26922265625000003</v>
      </c>
      <c r="D12" s="6">
        <f t="shared" si="1"/>
        <v>53.84453125000001</v>
      </c>
      <c r="E12" s="6">
        <f t="shared" si="2"/>
        <v>67.305664062500014</v>
      </c>
      <c r="F12" s="8">
        <f t="shared" si="3"/>
        <v>3.1250000000000009</v>
      </c>
      <c r="G12" s="8">
        <f t="shared" si="4"/>
        <v>2.5000000000000004</v>
      </c>
      <c r="I12" s="5">
        <v>4</v>
      </c>
      <c r="J12" s="7">
        <f t="shared" si="11"/>
        <v>25722.7734375</v>
      </c>
      <c r="K12" s="8">
        <f t="shared" si="5"/>
        <v>3.2153466796874999</v>
      </c>
      <c r="L12" s="6">
        <f t="shared" si="6"/>
        <v>2250.7426757812495</v>
      </c>
      <c r="M12" s="6">
        <f t="shared" si="7"/>
        <v>8.7499999999999982</v>
      </c>
      <c r="N12" s="6">
        <f t="shared" si="8"/>
        <v>964.60400390625</v>
      </c>
      <c r="O12" s="8">
        <f t="shared" si="9"/>
        <v>3.75</v>
      </c>
    </row>
    <row r="13" spans="1:15">
      <c r="A13" s="5">
        <v>5</v>
      </c>
      <c r="B13" s="7">
        <f t="shared" si="10"/>
        <v>2207.6257812499998</v>
      </c>
      <c r="C13" s="8">
        <f t="shared" si="0"/>
        <v>0.27595322265625</v>
      </c>
      <c r="D13" s="6">
        <f t="shared" si="1"/>
        <v>55.190644531250001</v>
      </c>
      <c r="E13" s="6">
        <f t="shared" si="2"/>
        <v>68.988305664062494</v>
      </c>
      <c r="F13" s="8">
        <f t="shared" si="3"/>
        <v>3.125</v>
      </c>
      <c r="G13" s="8">
        <f t="shared" si="4"/>
        <v>2.5</v>
      </c>
      <c r="I13" s="5">
        <v>5</v>
      </c>
      <c r="J13" s="7">
        <f t="shared" si="11"/>
        <v>27973.51611328125</v>
      </c>
      <c r="K13" s="8">
        <f t="shared" si="5"/>
        <v>3.4966895141601562</v>
      </c>
      <c r="L13" s="6">
        <f t="shared" si="6"/>
        <v>2447.6826599121091</v>
      </c>
      <c r="M13" s="6">
        <f t="shared" si="7"/>
        <v>8.75</v>
      </c>
      <c r="N13" s="6">
        <f t="shared" si="8"/>
        <v>1049.0068542480469</v>
      </c>
      <c r="O13" s="8">
        <f t="shared" si="9"/>
        <v>3.75</v>
      </c>
    </row>
    <row r="14" spans="1:15">
      <c r="A14" s="5">
        <v>6</v>
      </c>
      <c r="B14" s="7">
        <f t="shared" si="10"/>
        <v>2262.81642578125</v>
      </c>
      <c r="C14" s="8">
        <f t="shared" si="0"/>
        <v>0.28285205322265627</v>
      </c>
      <c r="D14" s="6">
        <f t="shared" si="1"/>
        <v>56.57041064453125</v>
      </c>
      <c r="E14" s="6">
        <f t="shared" si="2"/>
        <v>70.713013305664077</v>
      </c>
      <c r="F14" s="8">
        <f t="shared" si="3"/>
        <v>3.1250000000000009</v>
      </c>
      <c r="G14" s="8">
        <f t="shared" si="4"/>
        <v>2.5</v>
      </c>
      <c r="I14" s="5">
        <v>6</v>
      </c>
      <c r="J14" s="7">
        <f t="shared" si="11"/>
        <v>30421.198773193359</v>
      </c>
      <c r="K14" s="8">
        <f t="shared" si="5"/>
        <v>3.8026498466491701</v>
      </c>
      <c r="L14" s="6">
        <f t="shared" si="6"/>
        <v>2661.8548926544186</v>
      </c>
      <c r="M14" s="6">
        <f t="shared" si="7"/>
        <v>8.75</v>
      </c>
      <c r="N14" s="6">
        <f t="shared" si="8"/>
        <v>1140.794953994751</v>
      </c>
      <c r="O14" s="8">
        <f t="shared" si="9"/>
        <v>3.7500000000000004</v>
      </c>
    </row>
    <row r="15" spans="1:15">
      <c r="A15" s="5">
        <v>7</v>
      </c>
      <c r="B15" s="7">
        <f t="shared" si="10"/>
        <v>2319.3868364257814</v>
      </c>
      <c r="C15" s="8">
        <f t="shared" si="0"/>
        <v>0.28992335455322266</v>
      </c>
      <c r="D15" s="6">
        <f t="shared" si="1"/>
        <v>57.984670910644532</v>
      </c>
      <c r="E15" s="6">
        <f t="shared" si="2"/>
        <v>72.480838638305656</v>
      </c>
      <c r="F15" s="8">
        <f t="shared" si="3"/>
        <v>3.1249999999999991</v>
      </c>
      <c r="G15" s="8">
        <f t="shared" si="4"/>
        <v>2.5</v>
      </c>
      <c r="I15" s="5">
        <v>7</v>
      </c>
      <c r="J15" s="7">
        <f t="shared" si="11"/>
        <v>33083.053665847779</v>
      </c>
      <c r="K15" s="8">
        <f t="shared" si="5"/>
        <v>4.1353817082309723</v>
      </c>
      <c r="L15" s="6">
        <f t="shared" si="6"/>
        <v>2894.7671957616808</v>
      </c>
      <c r="M15" s="6">
        <f t="shared" si="7"/>
        <v>8.75</v>
      </c>
      <c r="N15" s="6">
        <f t="shared" si="8"/>
        <v>1240.6145124692916</v>
      </c>
      <c r="O15" s="8">
        <f t="shared" si="9"/>
        <v>3.75</v>
      </c>
    </row>
    <row r="16" spans="1:15">
      <c r="A16" s="5">
        <v>8</v>
      </c>
      <c r="B16" s="7">
        <f t="shared" si="10"/>
        <v>2377.371507336426</v>
      </c>
      <c r="C16" s="8">
        <f t="shared" si="0"/>
        <v>0.29717143841705324</v>
      </c>
      <c r="D16" s="6">
        <f t="shared" si="1"/>
        <v>59.434287683410652</v>
      </c>
      <c r="E16" s="6">
        <f t="shared" si="2"/>
        <v>74.292859604263313</v>
      </c>
      <c r="F16" s="8">
        <f t="shared" si="3"/>
        <v>3.125</v>
      </c>
      <c r="G16" s="8">
        <f t="shared" si="4"/>
        <v>2.5</v>
      </c>
      <c r="I16" s="5">
        <v>8</v>
      </c>
      <c r="J16" s="7">
        <f t="shared" si="11"/>
        <v>35977.820861609463</v>
      </c>
      <c r="K16" s="8">
        <f t="shared" si="5"/>
        <v>4.4972276077011832</v>
      </c>
      <c r="L16" s="6">
        <f t="shared" si="6"/>
        <v>3148.0593253908278</v>
      </c>
      <c r="M16" s="6">
        <f t="shared" si="7"/>
        <v>8.75</v>
      </c>
      <c r="N16" s="6">
        <f t="shared" si="8"/>
        <v>1349.1682823103549</v>
      </c>
      <c r="O16" s="8">
        <f t="shared" si="9"/>
        <v>3.75</v>
      </c>
    </row>
    <row r="17" spans="1:15">
      <c r="A17" s="5">
        <v>9</v>
      </c>
      <c r="B17" s="7">
        <f t="shared" si="10"/>
        <v>2436.8057950198368</v>
      </c>
      <c r="C17" s="8">
        <f t="shared" si="0"/>
        <v>0.30460072437747959</v>
      </c>
      <c r="D17" s="6">
        <f t="shared" si="1"/>
        <v>60.920144875495915</v>
      </c>
      <c r="E17" s="6">
        <f t="shared" si="2"/>
        <v>76.150181094369898</v>
      </c>
      <c r="F17" s="8">
        <f t="shared" si="3"/>
        <v>3.125</v>
      </c>
      <c r="G17" s="8">
        <f t="shared" si="4"/>
        <v>2.5</v>
      </c>
      <c r="I17" s="5">
        <v>9</v>
      </c>
      <c r="J17" s="7">
        <f t="shared" si="11"/>
        <v>39125.880187000294</v>
      </c>
      <c r="K17" s="8">
        <f t="shared" si="5"/>
        <v>4.8907350233750364</v>
      </c>
      <c r="L17" s="6">
        <f t="shared" si="6"/>
        <v>3423.5145163625252</v>
      </c>
      <c r="M17" s="6">
        <f t="shared" si="7"/>
        <v>8.75</v>
      </c>
      <c r="N17" s="6">
        <f t="shared" si="8"/>
        <v>1467.2205070125108</v>
      </c>
      <c r="O17" s="8">
        <f t="shared" si="9"/>
        <v>3.7499999999999991</v>
      </c>
    </row>
    <row r="18" spans="1:15">
      <c r="A18" s="5">
        <v>10</v>
      </c>
      <c r="B18" s="7">
        <f t="shared" si="10"/>
        <v>2497.7259398953329</v>
      </c>
      <c r="C18" s="8">
        <f t="shared" si="0"/>
        <v>0.31221574248691664</v>
      </c>
      <c r="D18" s="6">
        <f t="shared" si="1"/>
        <v>62.443148497383326</v>
      </c>
      <c r="E18" s="6">
        <f t="shared" si="2"/>
        <v>78.053935621729153</v>
      </c>
      <c r="F18" s="8">
        <f t="shared" si="3"/>
        <v>3.125</v>
      </c>
      <c r="G18" s="8">
        <f t="shared" si="4"/>
        <v>2.5</v>
      </c>
      <c r="I18" s="5">
        <v>10</v>
      </c>
      <c r="J18" s="7">
        <f t="shared" si="11"/>
        <v>42549.394703362821</v>
      </c>
      <c r="K18" s="8">
        <f t="shared" si="5"/>
        <v>5.3186743379203527</v>
      </c>
      <c r="L18" s="6">
        <f t="shared" si="6"/>
        <v>3723.0720365442462</v>
      </c>
      <c r="M18" s="6">
        <f t="shared" si="7"/>
        <v>8.7499999999999982</v>
      </c>
      <c r="N18" s="6">
        <f t="shared" si="8"/>
        <v>1595.6023013761057</v>
      </c>
      <c r="O18" s="8">
        <f t="shared" si="9"/>
        <v>3.75</v>
      </c>
    </row>
    <row r="19" spans="1:15">
      <c r="A19" s="5">
        <v>11</v>
      </c>
      <c r="B19" s="7">
        <f t="shared" si="10"/>
        <v>2560.1690883927163</v>
      </c>
      <c r="C19" s="8">
        <f t="shared" si="0"/>
        <v>0.32002113604908955</v>
      </c>
      <c r="D19" s="6">
        <f t="shared" si="1"/>
        <v>64.004227209817913</v>
      </c>
      <c r="E19" s="6">
        <f t="shared" si="2"/>
        <v>80.005284012272384</v>
      </c>
      <c r="F19" s="8">
        <f t="shared" si="3"/>
        <v>3.125</v>
      </c>
      <c r="G19" s="8">
        <f t="shared" si="4"/>
        <v>2.5</v>
      </c>
      <c r="I19" s="5">
        <v>11</v>
      </c>
      <c r="J19" s="7">
        <f t="shared" si="11"/>
        <v>46272.466739907068</v>
      </c>
      <c r="K19" s="8">
        <f t="shared" si="5"/>
        <v>5.7840583424883834</v>
      </c>
      <c r="L19" s="6">
        <f t="shared" si="6"/>
        <v>4048.8408397418684</v>
      </c>
      <c r="M19" s="6">
        <f t="shared" si="7"/>
        <v>8.75</v>
      </c>
      <c r="N19" s="6">
        <f t="shared" si="8"/>
        <v>1735.2175027465148</v>
      </c>
      <c r="O19" s="8">
        <f t="shared" si="9"/>
        <v>3.7499999999999991</v>
      </c>
    </row>
    <row r="20" spans="1:15">
      <c r="A20" s="5">
        <v>12</v>
      </c>
      <c r="B20" s="7">
        <f t="shared" si="10"/>
        <v>2624.1733156025343</v>
      </c>
      <c r="C20" s="8">
        <f t="shared" si="0"/>
        <v>0.32802166445031677</v>
      </c>
      <c r="D20" s="6">
        <f t="shared" si="1"/>
        <v>65.604332890063361</v>
      </c>
      <c r="E20" s="6">
        <f t="shared" si="2"/>
        <v>82.005416112579198</v>
      </c>
      <c r="F20" s="8">
        <f t="shared" si="3"/>
        <v>3.125</v>
      </c>
      <c r="G20" s="8">
        <f t="shared" si="4"/>
        <v>2.5</v>
      </c>
      <c r="I20" s="5">
        <v>12</v>
      </c>
      <c r="J20" s="7">
        <f t="shared" si="11"/>
        <v>50321.307579648936</v>
      </c>
      <c r="K20" s="8">
        <f t="shared" si="5"/>
        <v>6.2901634474561172</v>
      </c>
      <c r="L20" s="6">
        <f t="shared" si="6"/>
        <v>4403.1144132192812</v>
      </c>
      <c r="M20" s="6">
        <f t="shared" si="7"/>
        <v>8.7499999999999982</v>
      </c>
      <c r="N20" s="6">
        <f t="shared" si="8"/>
        <v>1887.0490342368353</v>
      </c>
      <c r="O20" s="8">
        <f t="shared" si="9"/>
        <v>3.7500000000000004</v>
      </c>
    </row>
    <row r="21" spans="1:15">
      <c r="A21" s="5">
        <v>13</v>
      </c>
      <c r="B21" s="7">
        <f t="shared" si="10"/>
        <v>2689.7776484925976</v>
      </c>
      <c r="C21" s="8">
        <f t="shared" si="0"/>
        <v>0.33622220606157471</v>
      </c>
      <c r="D21" s="6">
        <f t="shared" si="1"/>
        <v>67.244441212314939</v>
      </c>
      <c r="E21" s="6">
        <f t="shared" si="2"/>
        <v>84.055551515393674</v>
      </c>
      <c r="F21" s="8">
        <f t="shared" si="3"/>
        <v>3.125</v>
      </c>
      <c r="G21" s="8">
        <f t="shared" si="4"/>
        <v>2.5</v>
      </c>
      <c r="I21" s="5">
        <v>13</v>
      </c>
      <c r="J21" s="7">
        <f t="shared" si="11"/>
        <v>54724.421992868214</v>
      </c>
      <c r="K21" s="8">
        <f t="shared" si="5"/>
        <v>6.840552749108527</v>
      </c>
      <c r="L21" s="6">
        <f t="shared" si="6"/>
        <v>4788.3869243759691</v>
      </c>
      <c r="M21" s="6">
        <f t="shared" si="7"/>
        <v>8.75</v>
      </c>
      <c r="N21" s="6">
        <f t="shared" si="8"/>
        <v>2052.1658247325577</v>
      </c>
      <c r="O21" s="8">
        <f t="shared" si="9"/>
        <v>3.7499999999999991</v>
      </c>
    </row>
    <row r="22" spans="1:15">
      <c r="A22" s="5">
        <v>14</v>
      </c>
      <c r="B22" s="7">
        <f t="shared" si="10"/>
        <v>2757.0220897049126</v>
      </c>
      <c r="C22" s="8">
        <f t="shared" si="0"/>
        <v>0.34462776121311406</v>
      </c>
      <c r="D22" s="6">
        <f t="shared" si="1"/>
        <v>68.925552242622814</v>
      </c>
      <c r="E22" s="6">
        <f t="shared" si="2"/>
        <v>86.156940303278517</v>
      </c>
      <c r="F22" s="8">
        <f t="shared" si="3"/>
        <v>3.125</v>
      </c>
      <c r="G22" s="8">
        <f t="shared" si="4"/>
        <v>2.5</v>
      </c>
      <c r="I22" s="5">
        <v>14</v>
      </c>
      <c r="J22" s="7">
        <f t="shared" si="11"/>
        <v>59512.808917244183</v>
      </c>
      <c r="K22" s="8">
        <f t="shared" si="5"/>
        <v>7.4391011146555233</v>
      </c>
      <c r="L22" s="6">
        <f t="shared" si="6"/>
        <v>5207.370780258866</v>
      </c>
      <c r="M22" s="6">
        <f t="shared" si="7"/>
        <v>8.75</v>
      </c>
      <c r="N22" s="6">
        <f t="shared" si="8"/>
        <v>2231.7303343966569</v>
      </c>
      <c r="O22" s="8">
        <f t="shared" si="9"/>
        <v>3.75</v>
      </c>
    </row>
    <row r="23" spans="1:15">
      <c r="A23" s="5">
        <v>15</v>
      </c>
      <c r="B23" s="7">
        <f t="shared" si="10"/>
        <v>2825.9476419475354</v>
      </c>
      <c r="C23" s="8">
        <f t="shared" si="0"/>
        <v>0.35324345524344192</v>
      </c>
      <c r="D23" s="6">
        <f t="shared" si="1"/>
        <v>70.648691048688391</v>
      </c>
      <c r="E23" s="6">
        <f t="shared" si="2"/>
        <v>88.310863810860482</v>
      </c>
      <c r="F23" s="8">
        <f t="shared" si="3"/>
        <v>3.125</v>
      </c>
      <c r="G23" s="8">
        <f t="shared" si="4"/>
        <v>2.5</v>
      </c>
      <c r="I23" s="5">
        <v>15</v>
      </c>
      <c r="J23" s="7">
        <f t="shared" si="11"/>
        <v>64720.179697503052</v>
      </c>
      <c r="K23" s="8">
        <f t="shared" si="5"/>
        <v>8.090022462187882</v>
      </c>
      <c r="L23" s="6">
        <f t="shared" si="6"/>
        <v>5663.0157235315173</v>
      </c>
      <c r="M23" s="6">
        <f t="shared" si="7"/>
        <v>8.75</v>
      </c>
      <c r="N23" s="6">
        <f t="shared" si="8"/>
        <v>2427.0067386563646</v>
      </c>
      <c r="O23" s="8">
        <f t="shared" si="9"/>
        <v>3.7500000000000004</v>
      </c>
    </row>
    <row r="24" spans="1:15">
      <c r="A24" s="5">
        <v>16</v>
      </c>
      <c r="B24" s="7">
        <f t="shared" si="10"/>
        <v>2896.5963329962237</v>
      </c>
      <c r="C24" s="8">
        <f t="shared" si="0"/>
        <v>0.36207454162452796</v>
      </c>
      <c r="D24" s="6">
        <f t="shared" si="1"/>
        <v>72.414908324905582</v>
      </c>
      <c r="E24" s="6">
        <f t="shared" si="2"/>
        <v>90.518635406131992</v>
      </c>
      <c r="F24" s="8">
        <f t="shared" si="3"/>
        <v>3.125</v>
      </c>
      <c r="G24" s="8">
        <f t="shared" si="4"/>
        <v>2.4999999999999996</v>
      </c>
      <c r="I24" s="5">
        <v>16</v>
      </c>
      <c r="J24" s="7">
        <f t="shared" si="11"/>
        <v>70383.195421034572</v>
      </c>
      <c r="K24" s="8">
        <f t="shared" si="5"/>
        <v>8.7978994276293214</v>
      </c>
      <c r="L24" s="6">
        <f t="shared" si="6"/>
        <v>6158.5295993405243</v>
      </c>
      <c r="M24" s="6">
        <f t="shared" si="7"/>
        <v>8.75</v>
      </c>
      <c r="N24" s="6">
        <f t="shared" si="8"/>
        <v>2639.3698282887967</v>
      </c>
      <c r="O24" s="8">
        <f t="shared" si="9"/>
        <v>3.7500000000000004</v>
      </c>
    </row>
    <row r="25" spans="1:15">
      <c r="A25" s="5">
        <v>17</v>
      </c>
      <c r="B25" s="7">
        <f t="shared" si="10"/>
        <v>2969.0112413211291</v>
      </c>
      <c r="C25" s="8">
        <f t="shared" si="0"/>
        <v>0.37112640516514112</v>
      </c>
      <c r="D25" s="6">
        <f t="shared" si="1"/>
        <v>74.225281033028224</v>
      </c>
      <c r="E25" s="6">
        <f t="shared" si="2"/>
        <v>92.781601291285284</v>
      </c>
      <c r="F25" s="8">
        <f t="shared" si="3"/>
        <v>3.125</v>
      </c>
      <c r="G25" s="8">
        <f t="shared" si="4"/>
        <v>2.5</v>
      </c>
      <c r="I25" s="5">
        <v>17</v>
      </c>
      <c r="J25" s="7">
        <f t="shared" si="11"/>
        <v>76541.725020375103</v>
      </c>
      <c r="K25" s="8">
        <f t="shared" si="5"/>
        <v>9.5677156275468871</v>
      </c>
      <c r="L25" s="6">
        <f t="shared" si="6"/>
        <v>6697.4009392828202</v>
      </c>
      <c r="M25" s="6">
        <f t="shared" si="7"/>
        <v>8.7499999999999982</v>
      </c>
      <c r="N25" s="6">
        <f t="shared" si="8"/>
        <v>2870.3146882640663</v>
      </c>
      <c r="O25" s="8">
        <f t="shared" si="9"/>
        <v>3.75</v>
      </c>
    </row>
    <row r="26" spans="1:15">
      <c r="A26" s="5">
        <v>18</v>
      </c>
      <c r="B26" s="7">
        <f t="shared" si="10"/>
        <v>3043.2365223541574</v>
      </c>
      <c r="C26" s="8">
        <f t="shared" si="0"/>
        <v>0.38040456529426969</v>
      </c>
      <c r="D26" s="6">
        <f t="shared" si="1"/>
        <v>76.080913058853952</v>
      </c>
      <c r="E26" s="6">
        <f t="shared" si="2"/>
        <v>95.101141323567433</v>
      </c>
      <c r="F26" s="8">
        <f t="shared" si="3"/>
        <v>3.1250000000000009</v>
      </c>
      <c r="G26" s="8">
        <f t="shared" si="4"/>
        <v>2.5000000000000004</v>
      </c>
      <c r="I26" s="5">
        <v>18</v>
      </c>
      <c r="J26" s="7">
        <f t="shared" si="11"/>
        <v>83239.125959657918</v>
      </c>
      <c r="K26" s="8">
        <f t="shared" si="5"/>
        <v>10.404890744957239</v>
      </c>
      <c r="L26" s="6">
        <f t="shared" si="6"/>
        <v>7283.4235214700675</v>
      </c>
      <c r="M26" s="6">
        <f t="shared" si="7"/>
        <v>8.75</v>
      </c>
      <c r="N26" s="6">
        <f t="shared" si="8"/>
        <v>3121.4672234871714</v>
      </c>
      <c r="O26" s="8">
        <f t="shared" si="9"/>
        <v>3.7499999999999991</v>
      </c>
    </row>
    <row r="27" spans="1:15">
      <c r="A27" s="5">
        <v>19</v>
      </c>
      <c r="B27" s="7">
        <f t="shared" si="10"/>
        <v>3119.3174354130115</v>
      </c>
      <c r="C27" s="8">
        <f t="shared" si="0"/>
        <v>0.38991467942662644</v>
      </c>
      <c r="D27" s="6">
        <f t="shared" si="1"/>
        <v>77.98293588532529</v>
      </c>
      <c r="E27" s="6">
        <f t="shared" si="2"/>
        <v>97.478669856656609</v>
      </c>
      <c r="F27" s="8">
        <f t="shared" si="3"/>
        <v>3.125</v>
      </c>
      <c r="G27" s="8">
        <f t="shared" si="4"/>
        <v>2.5</v>
      </c>
      <c r="I27" s="5">
        <v>19</v>
      </c>
      <c r="J27" s="7">
        <f t="shared" si="11"/>
        <v>90522.549481127993</v>
      </c>
      <c r="K27" s="8">
        <f t="shared" si="5"/>
        <v>11.315318685140999</v>
      </c>
      <c r="L27" s="6">
        <f t="shared" si="6"/>
        <v>7920.7230795986989</v>
      </c>
      <c r="M27" s="6">
        <f t="shared" si="7"/>
        <v>8.75</v>
      </c>
      <c r="N27" s="6">
        <f t="shared" si="8"/>
        <v>3394.5956055422998</v>
      </c>
      <c r="O27" s="8">
        <f t="shared" si="9"/>
        <v>3.75</v>
      </c>
    </row>
    <row r="28" spans="1:15">
      <c r="A28" s="5">
        <v>20</v>
      </c>
      <c r="B28" s="7">
        <f t="shared" si="10"/>
        <v>3197.3003712983368</v>
      </c>
      <c r="C28" s="8">
        <f t="shared" si="0"/>
        <v>0.3996625464122921</v>
      </c>
      <c r="D28" s="6">
        <f t="shared" si="1"/>
        <v>79.932509282458426</v>
      </c>
      <c r="E28" s="6">
        <f t="shared" si="2"/>
        <v>99.915636603073025</v>
      </c>
      <c r="F28" s="8">
        <f t="shared" si="3"/>
        <v>3.125</v>
      </c>
      <c r="G28" s="8">
        <f t="shared" si="4"/>
        <v>2.5</v>
      </c>
      <c r="I28" s="5">
        <v>20</v>
      </c>
      <c r="J28" s="7">
        <f t="shared" si="11"/>
        <v>98443.272560726691</v>
      </c>
      <c r="K28" s="8">
        <f t="shared" si="5"/>
        <v>12.305409070090837</v>
      </c>
      <c r="L28" s="6">
        <f t="shared" si="6"/>
        <v>8613.7863490635864</v>
      </c>
      <c r="M28" s="6">
        <f t="shared" si="7"/>
        <v>8.75</v>
      </c>
      <c r="N28" s="6">
        <f t="shared" si="8"/>
        <v>3691.6227210272509</v>
      </c>
      <c r="O28" s="8">
        <f t="shared" si="9"/>
        <v>3.75</v>
      </c>
    </row>
    <row r="29" spans="1:15">
      <c r="A29" s="5">
        <v>21</v>
      </c>
      <c r="B29" s="7">
        <f t="shared" si="10"/>
        <v>3277.2328805807952</v>
      </c>
      <c r="C29" s="8">
        <f t="shared" si="0"/>
        <v>0.40965411007259939</v>
      </c>
      <c r="D29" s="6">
        <f t="shared" si="1"/>
        <v>81.93082201451989</v>
      </c>
      <c r="E29" s="6">
        <f t="shared" si="2"/>
        <v>102.41352751814985</v>
      </c>
      <c r="F29" s="8">
        <f t="shared" si="3"/>
        <v>3.125</v>
      </c>
      <c r="G29" s="8">
        <f t="shared" si="4"/>
        <v>2.5000000000000004</v>
      </c>
      <c r="I29" s="5">
        <v>21</v>
      </c>
      <c r="J29" s="7">
        <f t="shared" si="11"/>
        <v>107057.05890979027</v>
      </c>
      <c r="K29" s="8">
        <f t="shared" si="5"/>
        <v>13.382132363723784</v>
      </c>
      <c r="L29" s="6">
        <f t="shared" si="6"/>
        <v>9367.492654606649</v>
      </c>
      <c r="M29" s="6">
        <f t="shared" si="7"/>
        <v>8.75</v>
      </c>
      <c r="N29" s="6">
        <f t="shared" si="8"/>
        <v>4014.6397091171348</v>
      </c>
      <c r="O29" s="8">
        <f t="shared" si="9"/>
        <v>3.75</v>
      </c>
    </row>
    <row r="30" spans="1:15">
      <c r="A30" s="5">
        <v>22</v>
      </c>
      <c r="B30" s="7">
        <f t="shared" si="10"/>
        <v>3359.163702595315</v>
      </c>
      <c r="C30" s="8">
        <f t="shared" si="0"/>
        <v>0.41989546282441437</v>
      </c>
      <c r="D30" s="6">
        <f t="shared" si="1"/>
        <v>83.97909256488289</v>
      </c>
      <c r="E30" s="6">
        <f t="shared" si="2"/>
        <v>104.9738657061036</v>
      </c>
      <c r="F30" s="8">
        <f t="shared" si="3"/>
        <v>3.125</v>
      </c>
      <c r="G30" s="8">
        <f t="shared" si="4"/>
        <v>2.5000000000000004</v>
      </c>
      <c r="I30" s="5">
        <v>22</v>
      </c>
      <c r="J30" s="7">
        <f t="shared" si="11"/>
        <v>116424.55156439691</v>
      </c>
      <c r="K30" s="8">
        <f t="shared" si="5"/>
        <v>14.553068945549613</v>
      </c>
      <c r="L30" s="6">
        <f t="shared" si="6"/>
        <v>10187.148261884729</v>
      </c>
      <c r="M30" s="6">
        <f t="shared" si="7"/>
        <v>8.75</v>
      </c>
      <c r="N30" s="6">
        <f t="shared" si="8"/>
        <v>4365.9206836648837</v>
      </c>
      <c r="O30" s="8">
        <f t="shared" si="9"/>
        <v>3.75</v>
      </c>
    </row>
    <row r="31" spans="1:15">
      <c r="A31" s="5">
        <v>23</v>
      </c>
      <c r="B31" s="7">
        <f t="shared" si="10"/>
        <v>3443.1427951601981</v>
      </c>
      <c r="C31" s="8">
        <f t="shared" si="0"/>
        <v>0.43039284939502476</v>
      </c>
      <c r="D31" s="6">
        <f t="shared" si="1"/>
        <v>86.078569879004959</v>
      </c>
      <c r="E31" s="6">
        <f t="shared" si="2"/>
        <v>107.59821234875618</v>
      </c>
      <c r="F31" s="8">
        <f t="shared" si="3"/>
        <v>3.1249999999999996</v>
      </c>
      <c r="G31" s="8">
        <f t="shared" si="4"/>
        <v>2.5</v>
      </c>
      <c r="I31" s="5">
        <v>23</v>
      </c>
      <c r="J31" s="7">
        <f t="shared" si="11"/>
        <v>126611.69982628163</v>
      </c>
      <c r="K31" s="8">
        <f t="shared" si="5"/>
        <v>15.826462478285205</v>
      </c>
      <c r="L31" s="6">
        <f t="shared" si="6"/>
        <v>11078.523734799643</v>
      </c>
      <c r="M31" s="6">
        <f t="shared" si="7"/>
        <v>8.75</v>
      </c>
      <c r="N31" s="6">
        <f t="shared" si="8"/>
        <v>4747.9387434855616</v>
      </c>
      <c r="O31" s="8">
        <f t="shared" si="9"/>
        <v>3.7500000000000004</v>
      </c>
    </row>
    <row r="32" spans="1:15">
      <c r="A32" s="5">
        <v>24</v>
      </c>
      <c r="B32" s="7">
        <f t="shared" si="10"/>
        <v>3529.2213650392032</v>
      </c>
      <c r="C32" s="8">
        <f t="shared" si="0"/>
        <v>0.44115267062990038</v>
      </c>
      <c r="D32" s="6">
        <f t="shared" si="1"/>
        <v>88.230534125980085</v>
      </c>
      <c r="E32" s="6">
        <f t="shared" si="2"/>
        <v>110.28816765747509</v>
      </c>
      <c r="F32" s="8">
        <f t="shared" si="3"/>
        <v>3.1249999999999996</v>
      </c>
      <c r="G32" s="8">
        <f t="shared" si="4"/>
        <v>2.5</v>
      </c>
      <c r="I32" s="5">
        <v>24</v>
      </c>
      <c r="J32" s="7">
        <f t="shared" si="11"/>
        <v>137690.22356108128</v>
      </c>
      <c r="K32" s="8">
        <f t="shared" si="5"/>
        <v>17.211277945135159</v>
      </c>
      <c r="L32" s="6">
        <f t="shared" si="6"/>
        <v>12047.89456159461</v>
      </c>
      <c r="M32" s="6">
        <f t="shared" si="7"/>
        <v>8.75</v>
      </c>
      <c r="N32" s="6">
        <f t="shared" si="8"/>
        <v>5163.3833835405467</v>
      </c>
      <c r="O32" s="8">
        <f t="shared" si="9"/>
        <v>3.7499999999999991</v>
      </c>
    </row>
    <row r="33" spans="1:15">
      <c r="A33" s="5">
        <v>25</v>
      </c>
      <c r="B33" s="7">
        <f t="shared" si="10"/>
        <v>3617.4518991651835</v>
      </c>
      <c r="C33" s="8">
        <f t="shared" si="0"/>
        <v>0.45218148739564795</v>
      </c>
      <c r="D33" s="6">
        <f t="shared" si="1"/>
        <v>90.436297479129593</v>
      </c>
      <c r="E33" s="6">
        <f t="shared" si="2"/>
        <v>113.04537184891198</v>
      </c>
      <c r="F33" s="8">
        <f t="shared" si="3"/>
        <v>3.125</v>
      </c>
      <c r="G33" s="8">
        <f t="shared" si="4"/>
        <v>2.5</v>
      </c>
      <c r="I33" s="5">
        <v>25</v>
      </c>
      <c r="J33" s="7">
        <f t="shared" si="11"/>
        <v>149738.11812267589</v>
      </c>
      <c r="K33" s="8">
        <f t="shared" si="5"/>
        <v>18.717264765334487</v>
      </c>
      <c r="L33" s="6">
        <f t="shared" si="6"/>
        <v>13102.08533573414</v>
      </c>
      <c r="M33" s="6">
        <f t="shared" si="7"/>
        <v>8.75</v>
      </c>
      <c r="N33" s="6">
        <f t="shared" si="8"/>
        <v>5615.1794296003454</v>
      </c>
      <c r="O33" s="8">
        <f t="shared" si="9"/>
        <v>3.75</v>
      </c>
    </row>
    <row r="34" spans="1:15">
      <c r="A34" s="5">
        <v>26</v>
      </c>
      <c r="B34" s="7">
        <f t="shared" si="10"/>
        <v>3707.8881966443132</v>
      </c>
      <c r="C34" s="8">
        <f t="shared" si="0"/>
        <v>0.46348602458053917</v>
      </c>
      <c r="D34" s="6">
        <f t="shared" si="1"/>
        <v>92.697204916107822</v>
      </c>
      <c r="E34" s="6">
        <f t="shared" si="2"/>
        <v>115.8715061451348</v>
      </c>
      <c r="F34" s="8">
        <f t="shared" si="3"/>
        <v>3.1250000000000009</v>
      </c>
      <c r="G34" s="8">
        <f t="shared" si="4"/>
        <v>2.5</v>
      </c>
      <c r="I34" s="5">
        <v>26</v>
      </c>
      <c r="J34" s="7">
        <f t="shared" si="11"/>
        <v>162840.20345841005</v>
      </c>
      <c r="K34" s="8">
        <f t="shared" si="5"/>
        <v>20.355025432301257</v>
      </c>
      <c r="L34" s="6">
        <f t="shared" si="6"/>
        <v>14248.517802610881</v>
      </c>
      <c r="M34" s="6">
        <f t="shared" si="7"/>
        <v>8.75</v>
      </c>
      <c r="N34" s="6">
        <f t="shared" si="8"/>
        <v>6106.5076296903771</v>
      </c>
      <c r="O34" s="8">
        <f t="shared" si="9"/>
        <v>3.7500000000000004</v>
      </c>
    </row>
    <row r="35" spans="1:15">
      <c r="A35" s="5">
        <v>27</v>
      </c>
      <c r="B35" s="7">
        <f t="shared" si="10"/>
        <v>3800.5854015604209</v>
      </c>
      <c r="C35" s="8">
        <f t="shared" si="0"/>
        <v>0.4750731751950526</v>
      </c>
      <c r="D35" s="6">
        <f t="shared" si="1"/>
        <v>95.014635039010528</v>
      </c>
      <c r="E35" s="6">
        <f t="shared" si="2"/>
        <v>118.76829379876315</v>
      </c>
      <c r="F35" s="8">
        <f t="shared" si="3"/>
        <v>3.125</v>
      </c>
      <c r="G35" s="8">
        <f t="shared" si="4"/>
        <v>2.5</v>
      </c>
      <c r="I35" s="5">
        <v>27</v>
      </c>
      <c r="J35" s="7">
        <f t="shared" si="11"/>
        <v>177088.72126102092</v>
      </c>
      <c r="K35" s="8">
        <f t="shared" si="5"/>
        <v>22.136090157627617</v>
      </c>
      <c r="L35" s="6">
        <f t="shared" si="6"/>
        <v>15495.263110339331</v>
      </c>
      <c r="M35" s="6">
        <f t="shared" si="7"/>
        <v>8.75</v>
      </c>
      <c r="N35" s="6">
        <f t="shared" si="8"/>
        <v>6640.827047288285</v>
      </c>
      <c r="O35" s="8">
        <f t="shared" si="9"/>
        <v>3.75</v>
      </c>
    </row>
    <row r="36" spans="1:15">
      <c r="A36" s="5">
        <v>28</v>
      </c>
      <c r="B36" s="7">
        <f t="shared" si="10"/>
        <v>3895.6000365994314</v>
      </c>
      <c r="C36" s="8">
        <f t="shared" si="0"/>
        <v>0.48695000457492893</v>
      </c>
      <c r="D36" s="6">
        <f t="shared" si="1"/>
        <v>97.390000914985777</v>
      </c>
      <c r="E36" s="6">
        <f t="shared" si="2"/>
        <v>121.73750114373223</v>
      </c>
      <c r="F36" s="8">
        <f t="shared" si="3"/>
        <v>3.125</v>
      </c>
      <c r="G36" s="8">
        <f t="shared" si="4"/>
        <v>2.5</v>
      </c>
      <c r="I36" s="5">
        <v>28</v>
      </c>
      <c r="J36" s="7">
        <f t="shared" si="11"/>
        <v>192583.98437136025</v>
      </c>
      <c r="K36" s="8">
        <f t="shared" si="5"/>
        <v>24.072998046420032</v>
      </c>
      <c r="L36" s="6">
        <f t="shared" si="6"/>
        <v>16851.09863249402</v>
      </c>
      <c r="M36" s="6">
        <f t="shared" si="7"/>
        <v>8.75</v>
      </c>
      <c r="N36" s="6">
        <f t="shared" si="8"/>
        <v>7221.8994139260094</v>
      </c>
      <c r="O36" s="8">
        <f t="shared" si="9"/>
        <v>3.75</v>
      </c>
    </row>
    <row r="37" spans="1:15">
      <c r="A37" s="5">
        <v>29</v>
      </c>
      <c r="B37" s="7">
        <f t="shared" si="10"/>
        <v>3992.9900375144171</v>
      </c>
      <c r="C37" s="8">
        <f t="shared" si="0"/>
        <v>0.49912375468930215</v>
      </c>
      <c r="D37" s="6">
        <f t="shared" si="1"/>
        <v>99.824750937860429</v>
      </c>
      <c r="E37" s="6">
        <f t="shared" si="2"/>
        <v>124.78093867232553</v>
      </c>
      <c r="F37" s="8">
        <f t="shared" si="3"/>
        <v>3.125</v>
      </c>
      <c r="G37" s="8">
        <f t="shared" si="4"/>
        <v>2.5</v>
      </c>
      <c r="I37" s="5">
        <v>29</v>
      </c>
      <c r="J37" s="7">
        <f t="shared" si="11"/>
        <v>209435.08300385426</v>
      </c>
      <c r="K37" s="8">
        <f t="shared" si="5"/>
        <v>26.179385375481782</v>
      </c>
      <c r="L37" s="6">
        <f t="shared" si="6"/>
        <v>18325.569762837247</v>
      </c>
      <c r="M37" s="6">
        <f t="shared" si="7"/>
        <v>8.75</v>
      </c>
      <c r="N37" s="6">
        <f t="shared" si="8"/>
        <v>7853.8156126445338</v>
      </c>
      <c r="O37" s="8">
        <f t="shared" si="9"/>
        <v>3.7499999999999991</v>
      </c>
    </row>
    <row r="38" spans="1:15">
      <c r="A38" s="5">
        <v>30</v>
      </c>
      <c r="B38" s="7">
        <f t="shared" si="10"/>
        <v>4092.8147884522773</v>
      </c>
      <c r="C38" s="8">
        <f t="shared" si="0"/>
        <v>0.51160184855653468</v>
      </c>
      <c r="D38" s="6">
        <f t="shared" si="1"/>
        <v>102.32036971130694</v>
      </c>
      <c r="E38" s="6">
        <f t="shared" si="2"/>
        <v>127.90046213913367</v>
      </c>
      <c r="F38" s="8">
        <f t="shared" si="3"/>
        <v>3.125</v>
      </c>
      <c r="G38" s="8">
        <f t="shared" si="4"/>
        <v>2.5</v>
      </c>
      <c r="I38" s="5">
        <v>30</v>
      </c>
      <c r="J38" s="7">
        <f t="shared" si="11"/>
        <v>227760.65276669152</v>
      </c>
      <c r="K38" s="8">
        <f t="shared" si="5"/>
        <v>28.47008159583644</v>
      </c>
      <c r="L38" s="6">
        <f t="shared" si="6"/>
        <v>19929.057117085504</v>
      </c>
      <c r="M38" s="6">
        <f t="shared" si="7"/>
        <v>8.7499999999999982</v>
      </c>
      <c r="N38" s="6">
        <f t="shared" si="8"/>
        <v>8541.0244787509309</v>
      </c>
      <c r="O38" s="8">
        <f t="shared" si="9"/>
        <v>3.75</v>
      </c>
    </row>
    <row r="39" spans="1:15">
      <c r="A39" s="5">
        <v>31</v>
      </c>
      <c r="B39" s="7">
        <f t="shared" si="10"/>
        <v>4195.1351581635845</v>
      </c>
      <c r="C39" s="8">
        <f t="shared" si="0"/>
        <v>0.52439189477044801</v>
      </c>
      <c r="D39" s="6">
        <f t="shared" si="1"/>
        <v>104.87837895408961</v>
      </c>
      <c r="E39" s="6">
        <f t="shared" si="2"/>
        <v>131.09797369261202</v>
      </c>
      <c r="F39" s="8">
        <f t="shared" si="3"/>
        <v>3.125</v>
      </c>
      <c r="G39" s="8">
        <f t="shared" si="4"/>
        <v>2.5</v>
      </c>
      <c r="I39" s="5">
        <v>31</v>
      </c>
      <c r="J39" s="7">
        <f t="shared" si="11"/>
        <v>247689.70988377702</v>
      </c>
      <c r="K39" s="8">
        <f t="shared" si="5"/>
        <v>30.961213735472128</v>
      </c>
      <c r="L39" s="6">
        <f t="shared" si="6"/>
        <v>21672.849614830488</v>
      </c>
      <c r="M39" s="6">
        <f t="shared" si="7"/>
        <v>8.75</v>
      </c>
      <c r="N39" s="6">
        <f t="shared" si="8"/>
        <v>9288.3641206416378</v>
      </c>
      <c r="O39" s="8">
        <f t="shared" si="9"/>
        <v>3.75</v>
      </c>
    </row>
    <row r="40" spans="1:15">
      <c r="A40" s="5">
        <v>32</v>
      </c>
      <c r="B40" s="7">
        <f t="shared" si="10"/>
        <v>4300.0135371176739</v>
      </c>
      <c r="C40" s="8">
        <f t="shared" si="0"/>
        <v>0.53750169213970922</v>
      </c>
      <c r="D40" s="6">
        <f t="shared" si="1"/>
        <v>107.50033842794186</v>
      </c>
      <c r="E40" s="6">
        <f t="shared" si="2"/>
        <v>134.37542303492731</v>
      </c>
      <c r="F40" s="8">
        <f t="shared" si="3"/>
        <v>3.125</v>
      </c>
      <c r="G40" s="8">
        <f t="shared" si="4"/>
        <v>2.5</v>
      </c>
      <c r="I40" s="5">
        <v>32</v>
      </c>
      <c r="J40" s="7">
        <f t="shared" si="11"/>
        <v>269362.55949860753</v>
      </c>
      <c r="K40" s="8">
        <f t="shared" si="5"/>
        <v>33.670319937325942</v>
      </c>
      <c r="L40" s="6">
        <f t="shared" si="6"/>
        <v>23569.22395612816</v>
      </c>
      <c r="M40" s="6">
        <f t="shared" si="7"/>
        <v>8.75</v>
      </c>
      <c r="N40" s="6">
        <f t="shared" si="8"/>
        <v>10101.095981197781</v>
      </c>
      <c r="O40" s="8">
        <f t="shared" si="9"/>
        <v>3.7499999999999991</v>
      </c>
    </row>
    <row r="41" spans="1:15">
      <c r="A41" s="5">
        <v>33</v>
      </c>
      <c r="B41" s="7">
        <f t="shared" si="10"/>
        <v>4407.5138755456155</v>
      </c>
      <c r="C41" s="8">
        <f t="shared" si="0"/>
        <v>0.55093923444320192</v>
      </c>
      <c r="D41" s="6">
        <f t="shared" si="1"/>
        <v>110.18784688864038</v>
      </c>
      <c r="E41" s="6">
        <f t="shared" si="2"/>
        <v>137.73480861080048</v>
      </c>
      <c r="F41" s="8">
        <f t="shared" si="3"/>
        <v>3.125</v>
      </c>
      <c r="G41" s="8">
        <f t="shared" si="4"/>
        <v>2.5</v>
      </c>
      <c r="I41" s="5">
        <v>33</v>
      </c>
      <c r="J41" s="7">
        <f t="shared" si="11"/>
        <v>292931.78345473571</v>
      </c>
      <c r="K41" s="8">
        <f t="shared" si="5"/>
        <v>36.616472931841962</v>
      </c>
      <c r="L41" s="6">
        <f t="shared" si="6"/>
        <v>25631.531052289371</v>
      </c>
      <c r="M41" s="6">
        <f t="shared" si="7"/>
        <v>8.75</v>
      </c>
      <c r="N41" s="6">
        <f t="shared" si="8"/>
        <v>10984.941879552589</v>
      </c>
      <c r="O41" s="8">
        <f t="shared" si="9"/>
        <v>3.75</v>
      </c>
    </row>
    <row r="42" spans="1:15">
      <c r="A42" s="5">
        <v>34</v>
      </c>
      <c r="B42" s="7">
        <f t="shared" si="10"/>
        <v>4517.7017224342562</v>
      </c>
      <c r="C42" s="8">
        <f t="shared" si="0"/>
        <v>0.56471271530428202</v>
      </c>
      <c r="D42" s="6">
        <f t="shared" si="1"/>
        <v>112.94254306085641</v>
      </c>
      <c r="E42" s="6">
        <f t="shared" si="2"/>
        <v>141.17817882607051</v>
      </c>
      <c r="F42" s="8">
        <f t="shared" si="3"/>
        <v>3.125</v>
      </c>
      <c r="G42" s="8">
        <f t="shared" si="4"/>
        <v>2.5</v>
      </c>
      <c r="I42" s="5">
        <v>34</v>
      </c>
      <c r="J42" s="7">
        <f t="shared" si="11"/>
        <v>318563.31450702506</v>
      </c>
      <c r="K42" s="8">
        <f t="shared" si="5"/>
        <v>39.82041431337813</v>
      </c>
      <c r="L42" s="6">
        <f t="shared" si="6"/>
        <v>27874.290019364689</v>
      </c>
      <c r="M42" s="6">
        <f t="shared" si="7"/>
        <v>8.75</v>
      </c>
      <c r="N42" s="6">
        <f t="shared" si="8"/>
        <v>11946.124294013438</v>
      </c>
      <c r="O42" s="8">
        <f t="shared" si="9"/>
        <v>3.7499999999999991</v>
      </c>
    </row>
    <row r="43" spans="1:15">
      <c r="A43" s="5">
        <v>35</v>
      </c>
      <c r="B43" s="7">
        <f t="shared" si="10"/>
        <v>4630.6442654951124</v>
      </c>
      <c r="C43" s="8">
        <f t="shared" si="0"/>
        <v>0.57883053318688904</v>
      </c>
      <c r="D43" s="6">
        <f t="shared" si="1"/>
        <v>115.76610663737782</v>
      </c>
      <c r="E43" s="6">
        <f t="shared" si="2"/>
        <v>144.70763329672226</v>
      </c>
      <c r="F43" s="8">
        <f t="shared" si="3"/>
        <v>3.125</v>
      </c>
      <c r="G43" s="8">
        <f t="shared" si="4"/>
        <v>2.5</v>
      </c>
      <c r="I43" s="5">
        <v>35</v>
      </c>
      <c r="J43" s="7">
        <f t="shared" si="11"/>
        <v>346437.60452638974</v>
      </c>
      <c r="K43" s="8">
        <f t="shared" si="5"/>
        <v>43.304700565798719</v>
      </c>
      <c r="L43" s="6">
        <f t="shared" si="6"/>
        <v>30313.290396059099</v>
      </c>
      <c r="M43" s="6">
        <f t="shared" si="7"/>
        <v>8.75</v>
      </c>
      <c r="N43" s="6">
        <f t="shared" si="8"/>
        <v>12991.410169739615</v>
      </c>
      <c r="O43" s="8">
        <f t="shared" si="9"/>
        <v>3.75</v>
      </c>
    </row>
    <row r="44" spans="1:15">
      <c r="A44" s="5">
        <v>36</v>
      </c>
      <c r="B44" s="7">
        <f t="shared" si="10"/>
        <v>4746.41037213249</v>
      </c>
      <c r="C44" s="8">
        <f t="shared" si="0"/>
        <v>0.59330129651656127</v>
      </c>
      <c r="D44" s="6">
        <f t="shared" si="1"/>
        <v>118.66025930331226</v>
      </c>
      <c r="E44" s="6">
        <f t="shared" si="2"/>
        <v>148.32532412914031</v>
      </c>
      <c r="F44" s="8">
        <f t="shared" si="3"/>
        <v>3.125</v>
      </c>
      <c r="G44" s="8">
        <f t="shared" si="4"/>
        <v>2.5</v>
      </c>
      <c r="I44" s="5">
        <v>36</v>
      </c>
      <c r="J44" s="7">
        <f t="shared" si="11"/>
        <v>376750.89492244885</v>
      </c>
      <c r="K44" s="8">
        <f t="shared" si="5"/>
        <v>47.093861865306103</v>
      </c>
      <c r="L44" s="6">
        <f t="shared" si="6"/>
        <v>32965.703305714269</v>
      </c>
      <c r="M44" s="6">
        <f t="shared" si="7"/>
        <v>8.7499999999999982</v>
      </c>
      <c r="N44" s="6">
        <f t="shared" si="8"/>
        <v>14128.15855959183</v>
      </c>
      <c r="O44" s="8">
        <f t="shared" si="9"/>
        <v>3.7499999999999991</v>
      </c>
    </row>
    <row r="45" spans="1:15">
      <c r="A45" s="5">
        <v>37</v>
      </c>
      <c r="B45" s="7">
        <f t="shared" si="10"/>
        <v>4865.0706314358022</v>
      </c>
      <c r="C45" s="8">
        <f t="shared" si="0"/>
        <v>0.60813382892947532</v>
      </c>
      <c r="D45" s="6">
        <f t="shared" si="1"/>
        <v>121.62676578589507</v>
      </c>
      <c r="E45" s="6">
        <f t="shared" si="2"/>
        <v>152.03345723236885</v>
      </c>
      <c r="F45" s="8">
        <f t="shared" si="3"/>
        <v>3.1250000000000009</v>
      </c>
      <c r="G45" s="8">
        <f t="shared" si="4"/>
        <v>2.5000000000000004</v>
      </c>
      <c r="I45" s="5">
        <v>37</v>
      </c>
      <c r="J45" s="7">
        <f t="shared" si="11"/>
        <v>409716.59822816309</v>
      </c>
      <c r="K45" s="8">
        <f t="shared" si="5"/>
        <v>51.214574778520387</v>
      </c>
      <c r="L45" s="6">
        <f t="shared" si="6"/>
        <v>35850.202344964266</v>
      </c>
      <c r="M45" s="6">
        <f t="shared" si="7"/>
        <v>8.75</v>
      </c>
      <c r="N45" s="6">
        <f t="shared" si="8"/>
        <v>15364.372433556115</v>
      </c>
      <c r="O45" s="8">
        <f t="shared" si="9"/>
        <v>3.75</v>
      </c>
    </row>
    <row r="46" spans="1:15">
      <c r="A46" s="5">
        <v>38</v>
      </c>
      <c r="B46" s="7">
        <f t="shared" si="10"/>
        <v>4986.6973972216974</v>
      </c>
      <c r="C46" s="8">
        <f t="shared" si="0"/>
        <v>0.62333717465271221</v>
      </c>
      <c r="D46" s="6">
        <f t="shared" si="1"/>
        <v>124.66743493054244</v>
      </c>
      <c r="E46" s="6">
        <f t="shared" si="2"/>
        <v>155.83429366317804</v>
      </c>
      <c r="F46" s="8">
        <f t="shared" si="3"/>
        <v>3.125</v>
      </c>
      <c r="G46" s="8">
        <f t="shared" si="4"/>
        <v>2.5</v>
      </c>
      <c r="I46" s="5">
        <v>38</v>
      </c>
      <c r="J46" s="7">
        <f t="shared" si="11"/>
        <v>445566.80057312734</v>
      </c>
      <c r="K46" s="8">
        <f t="shared" si="5"/>
        <v>55.695850071640919</v>
      </c>
      <c r="L46" s="6">
        <f t="shared" si="6"/>
        <v>38987.095050148637</v>
      </c>
      <c r="M46" s="6">
        <f t="shared" si="7"/>
        <v>8.7499999999999982</v>
      </c>
      <c r="N46" s="6">
        <f t="shared" si="8"/>
        <v>16708.755021492278</v>
      </c>
      <c r="O46" s="8">
        <f t="shared" si="9"/>
        <v>3.7500000000000004</v>
      </c>
    </row>
    <row r="47" spans="1:15">
      <c r="A47" s="5">
        <v>39</v>
      </c>
      <c r="B47" s="7">
        <f t="shared" si="10"/>
        <v>5111.3648321522396</v>
      </c>
      <c r="C47" s="8">
        <f t="shared" si="0"/>
        <v>0.63892060401902995</v>
      </c>
      <c r="D47" s="6">
        <f t="shared" si="1"/>
        <v>127.78412080380599</v>
      </c>
      <c r="E47" s="6">
        <f t="shared" si="2"/>
        <v>159.73015100475749</v>
      </c>
      <c r="F47" s="8">
        <f t="shared" si="3"/>
        <v>3.125</v>
      </c>
      <c r="G47" s="8">
        <f t="shared" si="4"/>
        <v>2.5</v>
      </c>
      <c r="I47" s="5">
        <v>39</v>
      </c>
      <c r="J47" s="7">
        <f t="shared" si="11"/>
        <v>484553.89562327601</v>
      </c>
      <c r="K47" s="8">
        <f t="shared" si="5"/>
        <v>60.569236952909499</v>
      </c>
      <c r="L47" s="6">
        <f t="shared" si="6"/>
        <v>42398.465867036648</v>
      </c>
      <c r="M47" s="6">
        <f t="shared" si="7"/>
        <v>8.75</v>
      </c>
      <c r="N47" s="6">
        <f t="shared" si="8"/>
        <v>18170.77108587285</v>
      </c>
      <c r="O47" s="8">
        <f t="shared" si="9"/>
        <v>3.75</v>
      </c>
    </row>
    <row r="48" spans="1:15">
      <c r="A48" s="5">
        <v>40</v>
      </c>
      <c r="B48" s="7">
        <f t="shared" si="10"/>
        <v>5239.1489529560458</v>
      </c>
      <c r="C48" s="8">
        <f t="shared" si="0"/>
        <v>0.65489361911950572</v>
      </c>
      <c r="D48" s="6">
        <f t="shared" si="1"/>
        <v>130.97872382390116</v>
      </c>
      <c r="E48" s="6">
        <f t="shared" si="2"/>
        <v>163.72340477987643</v>
      </c>
      <c r="F48" s="8">
        <f t="shared" si="3"/>
        <v>3.125</v>
      </c>
      <c r="G48" s="8">
        <f t="shared" si="4"/>
        <v>2.5000000000000004</v>
      </c>
      <c r="I48" s="5">
        <v>40</v>
      </c>
      <c r="J48" s="7">
        <f t="shared" si="11"/>
        <v>526952.36149031261</v>
      </c>
      <c r="K48" s="8">
        <f t="shared" si="5"/>
        <v>65.869045186289071</v>
      </c>
      <c r="L48" s="6">
        <f t="shared" si="6"/>
        <v>46108.331630402346</v>
      </c>
      <c r="M48" s="6">
        <f t="shared" si="7"/>
        <v>8.7499999999999982</v>
      </c>
      <c r="N48" s="6">
        <f t="shared" si="8"/>
        <v>19760.713555886723</v>
      </c>
      <c r="O48" s="8">
        <f t="shared" si="9"/>
        <v>3.75</v>
      </c>
    </row>
    <row r="49" spans="1:15">
      <c r="A49" s="5">
        <v>41</v>
      </c>
      <c r="B49" s="7">
        <f t="shared" si="10"/>
        <v>5370.1276767799473</v>
      </c>
      <c r="C49" s="8">
        <f t="shared" si="0"/>
        <v>0.67126595959749336</v>
      </c>
      <c r="D49" s="6">
        <f t="shared" si="1"/>
        <v>134.25319191949868</v>
      </c>
      <c r="E49" s="6">
        <f t="shared" si="2"/>
        <v>167.81648989937335</v>
      </c>
      <c r="F49" s="8">
        <f t="shared" si="3"/>
        <v>3.125</v>
      </c>
      <c r="G49" s="8">
        <f t="shared" si="4"/>
        <v>2.5</v>
      </c>
      <c r="I49" s="5">
        <v>41</v>
      </c>
      <c r="J49" s="7">
        <f t="shared" si="11"/>
        <v>573060.69312071498</v>
      </c>
      <c r="K49" s="8">
        <f t="shared" si="5"/>
        <v>71.632586640089372</v>
      </c>
      <c r="L49" s="6">
        <f t="shared" si="6"/>
        <v>50142.81064806255</v>
      </c>
      <c r="M49" s="6">
        <f t="shared" si="7"/>
        <v>8.7499999999999982</v>
      </c>
      <c r="N49" s="6">
        <f t="shared" si="8"/>
        <v>21489.775992026811</v>
      </c>
      <c r="O49" s="8">
        <f t="shared" si="9"/>
        <v>3.75</v>
      </c>
    </row>
    <row r="50" spans="1:15">
      <c r="A50" s="5">
        <v>42</v>
      </c>
      <c r="B50" s="7">
        <f t="shared" si="10"/>
        <v>5504.3808686994462</v>
      </c>
      <c r="C50" s="8">
        <f t="shared" si="0"/>
        <v>0.68804760858743075</v>
      </c>
      <c r="D50" s="6">
        <f t="shared" si="1"/>
        <v>137.60952171748616</v>
      </c>
      <c r="E50" s="6">
        <f t="shared" si="2"/>
        <v>172.01190214685769</v>
      </c>
      <c r="F50" s="8">
        <f t="shared" si="3"/>
        <v>3.125</v>
      </c>
      <c r="G50" s="8">
        <f t="shared" si="4"/>
        <v>2.5</v>
      </c>
      <c r="I50" s="5">
        <v>42</v>
      </c>
      <c r="J50" s="7">
        <f t="shared" si="11"/>
        <v>623203.50376877747</v>
      </c>
      <c r="K50" s="8">
        <f t="shared" si="5"/>
        <v>77.90043797109719</v>
      </c>
      <c r="L50" s="6">
        <f t="shared" si="6"/>
        <v>54530.306579768032</v>
      </c>
      <c r="M50" s="6">
        <f t="shared" si="7"/>
        <v>8.75</v>
      </c>
      <c r="N50" s="6">
        <f t="shared" si="8"/>
        <v>23370.131391329156</v>
      </c>
      <c r="O50" s="8">
        <f t="shared" si="9"/>
        <v>3.75</v>
      </c>
    </row>
    <row r="51" spans="1:15">
      <c r="A51" s="5">
        <v>43</v>
      </c>
      <c r="B51" s="7">
        <f t="shared" si="10"/>
        <v>5641.9903904169323</v>
      </c>
      <c r="C51" s="8">
        <f t="shared" si="0"/>
        <v>0.70524879880211655</v>
      </c>
      <c r="D51" s="6">
        <f t="shared" si="1"/>
        <v>141.04975976042329</v>
      </c>
      <c r="E51" s="6">
        <f t="shared" si="2"/>
        <v>176.31219970052913</v>
      </c>
      <c r="F51" s="8">
        <f t="shared" si="3"/>
        <v>3.125</v>
      </c>
      <c r="G51" s="8">
        <f t="shared" si="4"/>
        <v>2.4999999999999996</v>
      </c>
      <c r="I51" s="5">
        <v>43</v>
      </c>
      <c r="J51" s="7">
        <f t="shared" si="11"/>
        <v>677733.81034854555</v>
      </c>
      <c r="K51" s="8">
        <f t="shared" si="5"/>
        <v>84.7167262935682</v>
      </c>
      <c r="L51" s="6">
        <f t="shared" si="6"/>
        <v>59301.708405497731</v>
      </c>
      <c r="M51" s="6">
        <f t="shared" si="7"/>
        <v>8.75</v>
      </c>
      <c r="N51" s="6">
        <f t="shared" si="8"/>
        <v>25415.017888070455</v>
      </c>
      <c r="O51" s="8">
        <f t="shared" si="9"/>
        <v>3.75</v>
      </c>
    </row>
    <row r="52" spans="1:15">
      <c r="A52" s="5">
        <v>44</v>
      </c>
      <c r="B52" s="7">
        <f t="shared" si="10"/>
        <v>5783.0401501773558</v>
      </c>
      <c r="C52" s="8">
        <f t="shared" si="0"/>
        <v>0.72288001877216945</v>
      </c>
      <c r="D52" s="6">
        <f t="shared" si="1"/>
        <v>144.57600375443388</v>
      </c>
      <c r="E52" s="6">
        <f t="shared" si="2"/>
        <v>180.72000469304237</v>
      </c>
      <c r="F52" s="8">
        <f t="shared" si="3"/>
        <v>3.125</v>
      </c>
      <c r="G52" s="8">
        <f t="shared" si="4"/>
        <v>2.5</v>
      </c>
      <c r="I52" s="5">
        <v>44</v>
      </c>
      <c r="J52" s="7">
        <f t="shared" si="11"/>
        <v>737035.51875404327</v>
      </c>
      <c r="K52" s="8">
        <f t="shared" si="5"/>
        <v>92.129439844255415</v>
      </c>
      <c r="L52" s="6">
        <f t="shared" si="6"/>
        <v>64490.60789097879</v>
      </c>
      <c r="M52" s="6">
        <f t="shared" si="7"/>
        <v>8.75</v>
      </c>
      <c r="N52" s="6">
        <f t="shared" si="8"/>
        <v>27638.831953276625</v>
      </c>
      <c r="O52" s="8">
        <f t="shared" si="9"/>
        <v>3.7500000000000004</v>
      </c>
    </row>
    <row r="53" spans="1:15">
      <c r="A53" s="5">
        <v>45</v>
      </c>
      <c r="B53" s="7">
        <f t="shared" si="10"/>
        <v>5927.61615393179</v>
      </c>
      <c r="C53" s="8">
        <f t="shared" si="0"/>
        <v>0.7409520192414738</v>
      </c>
      <c r="D53" s="6">
        <f t="shared" si="1"/>
        <v>148.19040384829478</v>
      </c>
      <c r="E53" s="6">
        <f t="shared" si="2"/>
        <v>185.23800481036844</v>
      </c>
      <c r="F53" s="8">
        <f t="shared" si="3"/>
        <v>3.125</v>
      </c>
      <c r="G53" s="8">
        <f t="shared" si="4"/>
        <v>2.5000000000000004</v>
      </c>
      <c r="I53" s="5">
        <v>45</v>
      </c>
      <c r="J53" s="7">
        <f t="shared" si="11"/>
        <v>801526.12664502207</v>
      </c>
      <c r="K53" s="8">
        <f t="shared" si="5"/>
        <v>100.19076583062775</v>
      </c>
      <c r="L53" s="6">
        <f t="shared" si="6"/>
        <v>70133.536081439423</v>
      </c>
      <c r="M53" s="6">
        <f t="shared" si="7"/>
        <v>8.75</v>
      </c>
      <c r="N53" s="6">
        <f t="shared" si="8"/>
        <v>30057.229749188326</v>
      </c>
      <c r="O53" s="8">
        <f t="shared" si="9"/>
        <v>3.75</v>
      </c>
    </row>
    <row r="54" spans="1:15">
      <c r="A54" s="5">
        <v>46</v>
      </c>
      <c r="B54" s="7">
        <f t="shared" si="10"/>
        <v>6075.8065577800844</v>
      </c>
      <c r="C54" s="8">
        <f t="shared" si="0"/>
        <v>0.75947581972251055</v>
      </c>
      <c r="D54" s="6">
        <f t="shared" si="1"/>
        <v>151.89516394450212</v>
      </c>
      <c r="E54" s="6">
        <f t="shared" si="2"/>
        <v>189.86895493062764</v>
      </c>
      <c r="F54" s="8">
        <f t="shared" si="3"/>
        <v>3.125</v>
      </c>
      <c r="G54" s="8">
        <f t="shared" si="4"/>
        <v>2.5</v>
      </c>
      <c r="I54" s="5">
        <v>46</v>
      </c>
      <c r="J54" s="7">
        <f t="shared" si="11"/>
        <v>871659.66272646154</v>
      </c>
      <c r="K54" s="8">
        <f t="shared" si="5"/>
        <v>108.95745784080769</v>
      </c>
      <c r="L54" s="6">
        <f t="shared" si="6"/>
        <v>76270.220488565392</v>
      </c>
      <c r="M54" s="6">
        <f t="shared" si="7"/>
        <v>8.75</v>
      </c>
      <c r="N54" s="6">
        <f t="shared" si="8"/>
        <v>32687.237352242304</v>
      </c>
      <c r="O54" s="8">
        <f t="shared" si="9"/>
        <v>3.75</v>
      </c>
    </row>
    <row r="55" spans="1:15">
      <c r="A55" s="5">
        <v>47</v>
      </c>
      <c r="B55" s="7">
        <f t="shared" si="10"/>
        <v>6227.7017217245866</v>
      </c>
      <c r="C55" s="8">
        <f t="shared" si="0"/>
        <v>0.77846271521557331</v>
      </c>
      <c r="D55" s="6">
        <f t="shared" si="1"/>
        <v>155.69254304311468</v>
      </c>
      <c r="E55" s="6">
        <f t="shared" si="2"/>
        <v>194.61567880389333</v>
      </c>
      <c r="F55" s="8">
        <f t="shared" si="3"/>
        <v>3.125</v>
      </c>
      <c r="G55" s="8">
        <f t="shared" si="4"/>
        <v>2.5</v>
      </c>
      <c r="I55" s="5">
        <v>47</v>
      </c>
      <c r="J55" s="7">
        <f t="shared" si="11"/>
        <v>947929.88321502693</v>
      </c>
      <c r="K55" s="8">
        <f t="shared" si="5"/>
        <v>118.49123540187837</v>
      </c>
      <c r="L55" s="6">
        <f t="shared" si="6"/>
        <v>82943.864781314856</v>
      </c>
      <c r="M55" s="6">
        <f t="shared" si="7"/>
        <v>8.75</v>
      </c>
      <c r="N55" s="6">
        <f t="shared" si="8"/>
        <v>35547.37062056351</v>
      </c>
      <c r="O55" s="8">
        <f t="shared" si="9"/>
        <v>3.75</v>
      </c>
    </row>
    <row r="56" spans="1:15">
      <c r="A56" s="5">
        <v>48</v>
      </c>
      <c r="B56" s="7">
        <f t="shared" si="10"/>
        <v>6383.3942647677013</v>
      </c>
      <c r="C56" s="8">
        <f t="shared" si="0"/>
        <v>0.79792428309596264</v>
      </c>
      <c r="D56" s="6">
        <f t="shared" si="1"/>
        <v>159.58485661919252</v>
      </c>
      <c r="E56" s="6">
        <f t="shared" si="2"/>
        <v>199.48107077399067</v>
      </c>
      <c r="F56" s="8">
        <f t="shared" si="3"/>
        <v>3.125</v>
      </c>
      <c r="G56" s="8">
        <f t="shared" si="4"/>
        <v>2.5</v>
      </c>
      <c r="I56" s="5">
        <v>48</v>
      </c>
      <c r="J56" s="7">
        <f t="shared" si="11"/>
        <v>1030873.7479963418</v>
      </c>
      <c r="K56" s="8">
        <f t="shared" si="5"/>
        <v>128.85921849954272</v>
      </c>
      <c r="L56" s="6">
        <f t="shared" si="6"/>
        <v>90201.452949679908</v>
      </c>
      <c r="M56" s="6">
        <f t="shared" si="7"/>
        <v>8.75</v>
      </c>
      <c r="N56" s="6">
        <f t="shared" si="8"/>
        <v>38657.765549862816</v>
      </c>
      <c r="O56" s="8">
        <f t="shared" si="9"/>
        <v>3.75</v>
      </c>
    </row>
    <row r="57" spans="1:15">
      <c r="A57" s="5">
        <v>49</v>
      </c>
      <c r="B57" s="7">
        <f t="shared" si="10"/>
        <v>6542.9791213868939</v>
      </c>
      <c r="C57" s="8">
        <f t="shared" si="0"/>
        <v>0.81787239017336177</v>
      </c>
      <c r="D57" s="6">
        <f t="shared" si="1"/>
        <v>163.57447803467235</v>
      </c>
      <c r="E57" s="6">
        <f t="shared" si="2"/>
        <v>204.46809754334043</v>
      </c>
      <c r="F57" s="8">
        <f t="shared" si="3"/>
        <v>3.125</v>
      </c>
      <c r="G57" s="8">
        <f t="shared" si="4"/>
        <v>2.5</v>
      </c>
      <c r="I57" s="5">
        <v>49</v>
      </c>
      <c r="J57" s="7">
        <f t="shared" si="11"/>
        <v>1121075.2009460216</v>
      </c>
      <c r="K57" s="8">
        <f t="shared" si="5"/>
        <v>140.1344001182527</v>
      </c>
      <c r="L57" s="6">
        <f t="shared" si="6"/>
        <v>98094.080082776884</v>
      </c>
      <c r="M57" s="6">
        <f t="shared" si="7"/>
        <v>8.75</v>
      </c>
      <c r="N57" s="6">
        <f t="shared" si="8"/>
        <v>42040.320035475808</v>
      </c>
      <c r="O57" s="8">
        <f t="shared" si="9"/>
        <v>3.75</v>
      </c>
    </row>
    <row r="58" spans="1:15">
      <c r="A58" s="5">
        <v>50</v>
      </c>
      <c r="B58" s="7">
        <f t="shared" si="10"/>
        <v>6706.5535994215661</v>
      </c>
      <c r="C58" s="8">
        <f t="shared" si="0"/>
        <v>0.83831919992769577</v>
      </c>
      <c r="D58" s="6">
        <f t="shared" si="1"/>
        <v>167.66383998553917</v>
      </c>
      <c r="E58" s="6">
        <f t="shared" si="2"/>
        <v>209.57979998192394</v>
      </c>
      <c r="F58" s="8">
        <f t="shared" si="3"/>
        <v>3.125</v>
      </c>
      <c r="G58" s="8">
        <f t="shared" si="4"/>
        <v>2.5</v>
      </c>
      <c r="I58" s="5">
        <v>50</v>
      </c>
      <c r="J58" s="7">
        <f t="shared" si="11"/>
        <v>1219169.2810287985</v>
      </c>
      <c r="K58" s="8">
        <f t="shared" si="5"/>
        <v>152.39616012859983</v>
      </c>
      <c r="L58" s="6">
        <f t="shared" si="6"/>
        <v>106677.31209001987</v>
      </c>
      <c r="M58" s="6">
        <f t="shared" si="7"/>
        <v>8.75</v>
      </c>
      <c r="N58" s="6">
        <f t="shared" si="8"/>
        <v>45718.848038579948</v>
      </c>
      <c r="O58" s="8">
        <f t="shared" si="9"/>
        <v>3.7500000000000004</v>
      </c>
    </row>
    <row r="59" spans="1:15">
      <c r="A59" s="5">
        <v>51</v>
      </c>
      <c r="B59" s="7">
        <f t="shared" si="10"/>
        <v>6874.2174394071053</v>
      </c>
      <c r="C59" s="8">
        <f t="shared" si="0"/>
        <v>0.85927717992588815</v>
      </c>
      <c r="D59" s="6">
        <f t="shared" si="1"/>
        <v>171.85543598517765</v>
      </c>
      <c r="E59" s="6">
        <f t="shared" si="2"/>
        <v>214.81929498147204</v>
      </c>
      <c r="F59" s="8">
        <f t="shared" si="3"/>
        <v>3.125</v>
      </c>
      <c r="G59" s="8">
        <f t="shared" si="4"/>
        <v>2.5</v>
      </c>
      <c r="I59" s="5">
        <v>51</v>
      </c>
      <c r="J59" s="7">
        <f t="shared" si="11"/>
        <v>1325846.5931188185</v>
      </c>
      <c r="K59" s="8">
        <f t="shared" si="5"/>
        <v>165.7308241398523</v>
      </c>
      <c r="L59" s="6">
        <f t="shared" si="6"/>
        <v>116011.57689789661</v>
      </c>
      <c r="M59" s="6">
        <f t="shared" si="7"/>
        <v>8.75</v>
      </c>
      <c r="N59" s="6">
        <f t="shared" si="8"/>
        <v>49719.247241955694</v>
      </c>
      <c r="O59" s="8">
        <f t="shared" si="9"/>
        <v>3.75</v>
      </c>
    </row>
    <row r="60" spans="1:15">
      <c r="A60" s="5">
        <v>52</v>
      </c>
      <c r="B60" s="7">
        <f t="shared" si="10"/>
        <v>7046.0728753922831</v>
      </c>
      <c r="C60" s="8">
        <f t="shared" si="0"/>
        <v>0.88075910942403535</v>
      </c>
      <c r="D60" s="6">
        <f t="shared" si="1"/>
        <v>176.15182188480708</v>
      </c>
      <c r="E60" s="6">
        <f t="shared" si="2"/>
        <v>220.18977735600885</v>
      </c>
      <c r="F60" s="8">
        <f t="shared" si="3"/>
        <v>3.125</v>
      </c>
      <c r="G60" s="8">
        <f t="shared" si="4"/>
        <v>2.5</v>
      </c>
      <c r="I60" s="5">
        <v>52</v>
      </c>
      <c r="J60" s="7">
        <f t="shared" si="11"/>
        <v>1441858.1700167151</v>
      </c>
      <c r="K60" s="8">
        <f t="shared" si="5"/>
        <v>180.23227125208939</v>
      </c>
      <c r="L60" s="6">
        <f t="shared" si="6"/>
        <v>126162.58987646256</v>
      </c>
      <c r="M60" s="6">
        <f t="shared" si="7"/>
        <v>8.75</v>
      </c>
      <c r="N60" s="6">
        <f t="shared" si="8"/>
        <v>54069.681375626809</v>
      </c>
      <c r="O60" s="8">
        <f t="shared" si="9"/>
        <v>3.75</v>
      </c>
    </row>
    <row r="61" spans="1:15">
      <c r="A61" s="5">
        <v>53</v>
      </c>
      <c r="B61" s="7">
        <f t="shared" si="10"/>
        <v>7222.2246972770899</v>
      </c>
      <c r="C61" s="8">
        <f t="shared" si="0"/>
        <v>0.90277808715963626</v>
      </c>
      <c r="D61" s="6">
        <f t="shared" si="1"/>
        <v>180.55561743192729</v>
      </c>
      <c r="E61" s="6">
        <f t="shared" si="2"/>
        <v>225.69452178990906</v>
      </c>
      <c r="F61" s="8">
        <f t="shared" si="3"/>
        <v>3.125</v>
      </c>
      <c r="G61" s="8">
        <f t="shared" si="4"/>
        <v>2.5000000000000004</v>
      </c>
      <c r="I61" s="5">
        <v>53</v>
      </c>
      <c r="J61" s="7">
        <f t="shared" si="11"/>
        <v>1568020.7598931775</v>
      </c>
      <c r="K61" s="8">
        <f t="shared" si="5"/>
        <v>196.00259498664718</v>
      </c>
      <c r="L61" s="6">
        <f t="shared" si="6"/>
        <v>137201.81649065303</v>
      </c>
      <c r="M61" s="6">
        <f t="shared" si="7"/>
        <v>8.75</v>
      </c>
      <c r="N61" s="6">
        <f t="shared" si="8"/>
        <v>58800.778495994156</v>
      </c>
      <c r="O61" s="8">
        <f t="shared" si="9"/>
        <v>3.75</v>
      </c>
    </row>
    <row r="62" spans="1:15">
      <c r="A62" s="5">
        <v>54</v>
      </c>
      <c r="B62" s="7">
        <f t="shared" si="10"/>
        <v>7402.7803147090171</v>
      </c>
      <c r="C62" s="8">
        <f t="shared" si="0"/>
        <v>0.92534753933862712</v>
      </c>
      <c r="D62" s="6">
        <f t="shared" si="1"/>
        <v>185.06950786772543</v>
      </c>
      <c r="E62" s="6">
        <f t="shared" si="2"/>
        <v>231.33688483465681</v>
      </c>
      <c r="F62" s="8">
        <f t="shared" si="3"/>
        <v>3.1250000000000009</v>
      </c>
      <c r="G62" s="8">
        <f t="shared" si="4"/>
        <v>2.5</v>
      </c>
      <c r="I62" s="5">
        <v>54</v>
      </c>
      <c r="J62" s="7">
        <f t="shared" si="11"/>
        <v>1705222.5763838305</v>
      </c>
      <c r="K62" s="8">
        <f t="shared" si="5"/>
        <v>213.15282204797882</v>
      </c>
      <c r="L62" s="6">
        <f t="shared" si="6"/>
        <v>149206.97543358518</v>
      </c>
      <c r="M62" s="6">
        <f t="shared" si="7"/>
        <v>8.75</v>
      </c>
      <c r="N62" s="6">
        <f t="shared" si="8"/>
        <v>63945.846614393646</v>
      </c>
      <c r="O62" s="8">
        <f t="shared" si="9"/>
        <v>3.75</v>
      </c>
    </row>
    <row r="63" spans="1:15">
      <c r="A63" s="5">
        <v>55</v>
      </c>
      <c r="B63" s="7">
        <f t="shared" si="10"/>
        <v>7587.8498225767426</v>
      </c>
      <c r="C63" s="8">
        <f t="shared" si="0"/>
        <v>0.94848122782209277</v>
      </c>
      <c r="D63" s="6">
        <f t="shared" si="1"/>
        <v>189.69624556441855</v>
      </c>
      <c r="E63" s="6">
        <f t="shared" si="2"/>
        <v>237.1203069555232</v>
      </c>
      <c r="F63" s="8">
        <f t="shared" si="3"/>
        <v>3.125</v>
      </c>
      <c r="G63" s="8">
        <f t="shared" si="4"/>
        <v>2.5</v>
      </c>
      <c r="I63" s="5">
        <v>55</v>
      </c>
      <c r="J63" s="7">
        <f t="shared" si="11"/>
        <v>1854429.5518174157</v>
      </c>
      <c r="K63" s="8">
        <f t="shared" si="5"/>
        <v>231.80369397717698</v>
      </c>
      <c r="L63" s="6">
        <f t="shared" si="6"/>
        <v>162262.58578402389</v>
      </c>
      <c r="M63" s="6">
        <f t="shared" si="7"/>
        <v>8.75</v>
      </c>
      <c r="N63" s="6">
        <f t="shared" si="8"/>
        <v>69541.108193153093</v>
      </c>
      <c r="O63" s="8">
        <f t="shared" si="9"/>
        <v>3.75</v>
      </c>
    </row>
    <row r="64" spans="1:15">
      <c r="A64" s="5">
        <v>56</v>
      </c>
      <c r="B64" s="7">
        <f t="shared" si="10"/>
        <v>7777.5460681411614</v>
      </c>
      <c r="C64" s="8">
        <f t="shared" si="0"/>
        <v>0.97219325851764515</v>
      </c>
      <c r="D64" s="6">
        <f t="shared" si="1"/>
        <v>194.43865170352902</v>
      </c>
      <c r="E64" s="6">
        <f t="shared" si="2"/>
        <v>243.04831462941129</v>
      </c>
      <c r="F64" s="8">
        <f t="shared" si="3"/>
        <v>3.125</v>
      </c>
      <c r="G64" s="8">
        <f t="shared" si="4"/>
        <v>2.5</v>
      </c>
      <c r="I64" s="5">
        <v>56</v>
      </c>
      <c r="J64" s="7">
        <f t="shared" si="11"/>
        <v>2016692.1376014396</v>
      </c>
      <c r="K64" s="8">
        <f t="shared" si="5"/>
        <v>252.08651720017994</v>
      </c>
      <c r="L64" s="6">
        <f t="shared" si="6"/>
        <v>176460.56204012595</v>
      </c>
      <c r="M64" s="6">
        <f t="shared" si="7"/>
        <v>8.75</v>
      </c>
      <c r="N64" s="6">
        <f t="shared" si="8"/>
        <v>75625.955160053985</v>
      </c>
      <c r="O64" s="8">
        <f t="shared" si="9"/>
        <v>3.75</v>
      </c>
    </row>
    <row r="65" spans="1:15">
      <c r="A65" s="5">
        <v>57</v>
      </c>
      <c r="B65" s="7">
        <f t="shared" si="10"/>
        <v>7971.9847198446905</v>
      </c>
      <c r="C65" s="8">
        <f t="shared" si="0"/>
        <v>0.99649808998058631</v>
      </c>
      <c r="D65" s="6">
        <f t="shared" si="1"/>
        <v>199.29961799611729</v>
      </c>
      <c r="E65" s="6">
        <f t="shared" si="2"/>
        <v>249.12452249514658</v>
      </c>
      <c r="F65" s="8">
        <f t="shared" si="3"/>
        <v>3.125</v>
      </c>
      <c r="G65" s="8">
        <f t="shared" si="4"/>
        <v>2.5000000000000004</v>
      </c>
      <c r="I65" s="5">
        <v>57</v>
      </c>
      <c r="J65" s="7">
        <f t="shared" si="11"/>
        <v>2193152.6996415658</v>
      </c>
      <c r="K65" s="8">
        <f t="shared" si="5"/>
        <v>274.14408745519574</v>
      </c>
      <c r="L65" s="6">
        <f t="shared" si="6"/>
        <v>191900.861218637</v>
      </c>
      <c r="M65" s="6">
        <f t="shared" si="7"/>
        <v>8.75</v>
      </c>
      <c r="N65" s="6">
        <f t="shared" si="8"/>
        <v>82243.226236558738</v>
      </c>
      <c r="O65" s="8">
        <f t="shared" si="9"/>
        <v>3.7500000000000013</v>
      </c>
    </row>
    <row r="66" spans="1:15">
      <c r="A66" s="5">
        <v>58</v>
      </c>
      <c r="B66" s="7">
        <f t="shared" si="10"/>
        <v>8171.2843378408079</v>
      </c>
      <c r="C66" s="8">
        <f t="shared" si="0"/>
        <v>1.021410542230101</v>
      </c>
      <c r="D66" s="6">
        <f t="shared" si="1"/>
        <v>204.2821084460202</v>
      </c>
      <c r="E66" s="6">
        <f t="shared" si="2"/>
        <v>255.35263555752525</v>
      </c>
      <c r="F66" s="8">
        <f t="shared" si="3"/>
        <v>3.125</v>
      </c>
      <c r="G66" s="8">
        <f t="shared" si="4"/>
        <v>2.5</v>
      </c>
      <c r="I66" s="5">
        <v>58</v>
      </c>
      <c r="J66" s="7">
        <f t="shared" si="11"/>
        <v>2385053.5608602026</v>
      </c>
      <c r="K66" s="8">
        <f t="shared" si="5"/>
        <v>298.13169510752533</v>
      </c>
      <c r="L66" s="6">
        <f t="shared" si="6"/>
        <v>208692.18657526773</v>
      </c>
      <c r="M66" s="6">
        <f t="shared" si="7"/>
        <v>8.75</v>
      </c>
      <c r="N66" s="6">
        <f t="shared" si="8"/>
        <v>89439.508532257591</v>
      </c>
      <c r="O66" s="8">
        <f t="shared" si="9"/>
        <v>3.75</v>
      </c>
    </row>
    <row r="67" spans="1:15">
      <c r="A67" s="5">
        <v>59</v>
      </c>
      <c r="B67" s="7">
        <f t="shared" si="10"/>
        <v>8375.5664462868281</v>
      </c>
      <c r="C67" s="8">
        <f t="shared" si="0"/>
        <v>1.0469458057858536</v>
      </c>
      <c r="D67" s="6">
        <f t="shared" si="1"/>
        <v>209.38916115717075</v>
      </c>
      <c r="E67" s="6">
        <f t="shared" si="2"/>
        <v>261.73645144646343</v>
      </c>
      <c r="F67" s="8">
        <f t="shared" si="3"/>
        <v>3.1250000000000009</v>
      </c>
      <c r="G67" s="8">
        <f t="shared" si="4"/>
        <v>2.5000000000000004</v>
      </c>
      <c r="I67" s="5">
        <v>59</v>
      </c>
      <c r="J67" s="7">
        <f t="shared" si="11"/>
        <v>2593745.7474354706</v>
      </c>
      <c r="K67" s="8">
        <f t="shared" si="5"/>
        <v>324.21821842943382</v>
      </c>
      <c r="L67" s="6">
        <f t="shared" si="6"/>
        <v>226952.75290060363</v>
      </c>
      <c r="M67" s="6">
        <f t="shared" si="7"/>
        <v>8.7499999999999982</v>
      </c>
      <c r="N67" s="6">
        <f t="shared" si="8"/>
        <v>97265.465528830158</v>
      </c>
      <c r="O67" s="8">
        <f t="shared" si="9"/>
        <v>3.7500000000000004</v>
      </c>
    </row>
    <row r="68" spans="1:15">
      <c r="A68" s="5">
        <v>60</v>
      </c>
      <c r="B68" s="7">
        <f t="shared" si="10"/>
        <v>8584.9556074439988</v>
      </c>
      <c r="C68" s="8">
        <f t="shared" si="0"/>
        <v>1.0731194509304998</v>
      </c>
      <c r="D68" s="6">
        <f t="shared" si="1"/>
        <v>214.62389018609994</v>
      </c>
      <c r="E68" s="6">
        <f t="shared" si="2"/>
        <v>268.27986273262491</v>
      </c>
      <c r="F68" s="8">
        <f t="shared" si="3"/>
        <v>3.1249999999999991</v>
      </c>
      <c r="G68" s="8">
        <f t="shared" si="4"/>
        <v>2.5</v>
      </c>
      <c r="I68" s="5">
        <v>60</v>
      </c>
      <c r="J68" s="7">
        <f t="shared" si="11"/>
        <v>2820698.5003360743</v>
      </c>
      <c r="K68" s="8">
        <f t="shared" si="5"/>
        <v>352.58731254200927</v>
      </c>
      <c r="L68" s="6">
        <f t="shared" si="6"/>
        <v>246811.11877940648</v>
      </c>
      <c r="M68" s="6">
        <f t="shared" si="7"/>
        <v>8.75</v>
      </c>
      <c r="N68" s="6">
        <f t="shared" si="8"/>
        <v>105776.19376260276</v>
      </c>
      <c r="O68" s="8">
        <f t="shared" si="9"/>
        <v>3.7499999999999991</v>
      </c>
    </row>
    <row r="69" spans="1:15">
      <c r="A69" s="5">
        <v>61</v>
      </c>
      <c r="B69" s="7">
        <f t="shared" si="10"/>
        <v>8799.5794976300986</v>
      </c>
      <c r="C69" s="8">
        <f t="shared" si="0"/>
        <v>1.0999474372037623</v>
      </c>
      <c r="D69" s="6">
        <f t="shared" si="1"/>
        <v>219.98948744075247</v>
      </c>
      <c r="E69" s="6">
        <f t="shared" si="2"/>
        <v>274.98685930094058</v>
      </c>
      <c r="F69" s="8">
        <f t="shared" si="3"/>
        <v>3.125</v>
      </c>
      <c r="G69" s="8">
        <f t="shared" si="4"/>
        <v>2.5</v>
      </c>
      <c r="I69" s="5">
        <v>61</v>
      </c>
      <c r="J69" s="7">
        <f t="shared" si="11"/>
        <v>3067509.6191154807</v>
      </c>
      <c r="K69" s="8">
        <f t="shared" si="5"/>
        <v>383.43870238943509</v>
      </c>
      <c r="L69" s="6">
        <f t="shared" si="6"/>
        <v>268407.09167260455</v>
      </c>
      <c r="M69" s="6">
        <f t="shared" si="7"/>
        <v>8.75</v>
      </c>
      <c r="N69" s="6">
        <f t="shared" si="8"/>
        <v>115031.61071683052</v>
      </c>
      <c r="O69" s="8">
        <f t="shared" si="9"/>
        <v>3.75</v>
      </c>
    </row>
    <row r="70" spans="1:15">
      <c r="A70" s="5">
        <v>62</v>
      </c>
      <c r="B70" s="7">
        <f t="shared" si="10"/>
        <v>9019.5689850708513</v>
      </c>
      <c r="C70" s="8">
        <f t="shared" si="0"/>
        <v>1.1274461231338564</v>
      </c>
      <c r="D70" s="6">
        <f t="shared" si="1"/>
        <v>225.48922462677129</v>
      </c>
      <c r="E70" s="6">
        <f t="shared" si="2"/>
        <v>281.8615307834641</v>
      </c>
      <c r="F70" s="8">
        <f t="shared" si="3"/>
        <v>3.125</v>
      </c>
      <c r="G70" s="8">
        <f t="shared" si="4"/>
        <v>2.5</v>
      </c>
      <c r="I70" s="5">
        <v>62</v>
      </c>
      <c r="J70" s="7">
        <f t="shared" si="11"/>
        <v>3335916.7107880851</v>
      </c>
      <c r="K70" s="8">
        <f t="shared" si="5"/>
        <v>416.98958884851066</v>
      </c>
      <c r="L70" s="6">
        <f t="shared" si="6"/>
        <v>291892.71219395747</v>
      </c>
      <c r="M70" s="6">
        <f t="shared" si="7"/>
        <v>8.75</v>
      </c>
      <c r="N70" s="6">
        <f t="shared" si="8"/>
        <v>125096.8766545532</v>
      </c>
      <c r="O70" s="8">
        <f t="shared" si="9"/>
        <v>3.75</v>
      </c>
    </row>
    <row r="71" spans="1:15">
      <c r="A71" s="5">
        <v>63</v>
      </c>
      <c r="B71" s="7">
        <f t="shared" si="10"/>
        <v>9245.0582096976232</v>
      </c>
      <c r="C71" s="8">
        <f t="shared" si="0"/>
        <v>1.1556322762122029</v>
      </c>
      <c r="D71" s="6">
        <f t="shared" si="1"/>
        <v>231.12645524244056</v>
      </c>
      <c r="E71" s="6">
        <f t="shared" si="2"/>
        <v>288.90806905305072</v>
      </c>
      <c r="F71" s="8">
        <f t="shared" si="3"/>
        <v>3.125</v>
      </c>
      <c r="G71" s="8">
        <f t="shared" si="4"/>
        <v>2.5</v>
      </c>
      <c r="I71" s="5">
        <v>63</v>
      </c>
      <c r="J71" s="7">
        <f t="shared" si="11"/>
        <v>3627809.4229820427</v>
      </c>
      <c r="K71" s="8">
        <f t="shared" si="5"/>
        <v>453.47617787275533</v>
      </c>
      <c r="L71" s="6">
        <f t="shared" si="6"/>
        <v>317433.32451092871</v>
      </c>
      <c r="M71" s="6">
        <f t="shared" si="7"/>
        <v>8.75</v>
      </c>
      <c r="N71" s="6">
        <f t="shared" si="8"/>
        <v>136042.85336182656</v>
      </c>
      <c r="O71" s="8">
        <f t="shared" si="9"/>
        <v>3.7499999999999991</v>
      </c>
    </row>
    <row r="72" spans="1:15">
      <c r="A72" s="5">
        <v>64</v>
      </c>
      <c r="B72" s="7">
        <f t="shared" si="10"/>
        <v>9476.1846649400632</v>
      </c>
      <c r="C72" s="8">
        <f t="shared" si="0"/>
        <v>1.184523083117508</v>
      </c>
      <c r="D72" s="6">
        <f t="shared" si="1"/>
        <v>236.9046166235016</v>
      </c>
      <c r="E72" s="6">
        <f t="shared" si="2"/>
        <v>296.13077077937703</v>
      </c>
      <c r="F72" s="8">
        <f t="shared" si="3"/>
        <v>3.1250000000000009</v>
      </c>
      <c r="G72" s="8">
        <f t="shared" si="4"/>
        <v>2.5</v>
      </c>
      <c r="I72" s="5">
        <v>64</v>
      </c>
      <c r="J72" s="7">
        <f t="shared" si="11"/>
        <v>3945242.7474929714</v>
      </c>
      <c r="K72" s="8">
        <f t="shared" si="5"/>
        <v>493.15534343662142</v>
      </c>
      <c r="L72" s="6">
        <f t="shared" si="6"/>
        <v>345208.74040563492</v>
      </c>
      <c r="M72" s="6">
        <f t="shared" si="7"/>
        <v>8.7499999999999982</v>
      </c>
      <c r="N72" s="6">
        <f t="shared" si="8"/>
        <v>147946.60303098641</v>
      </c>
      <c r="O72" s="8">
        <f t="shared" si="9"/>
        <v>3.75</v>
      </c>
    </row>
    <row r="73" spans="1:15">
      <c r="A73" s="5">
        <v>65</v>
      </c>
      <c r="B73" s="7">
        <f t="shared" si="10"/>
        <v>9713.0892815635652</v>
      </c>
      <c r="C73" s="8">
        <f t="shared" si="0"/>
        <v>1.2141361601954457</v>
      </c>
      <c r="D73" s="6">
        <f t="shared" si="1"/>
        <v>242.82723203908913</v>
      </c>
      <c r="E73" s="6">
        <f t="shared" si="2"/>
        <v>303.53404004886141</v>
      </c>
      <c r="F73" s="8">
        <f t="shared" si="3"/>
        <v>3.125</v>
      </c>
      <c r="G73" s="8">
        <f t="shared" si="4"/>
        <v>2.5</v>
      </c>
      <c r="I73" s="5">
        <v>65</v>
      </c>
      <c r="J73" s="7">
        <f t="shared" si="11"/>
        <v>4290451.4878986059</v>
      </c>
      <c r="K73" s="8">
        <f t="shared" si="5"/>
        <v>536.3064359873257</v>
      </c>
      <c r="L73" s="6">
        <f t="shared" si="6"/>
        <v>375414.50519112794</v>
      </c>
      <c r="M73" s="6">
        <f t="shared" si="7"/>
        <v>8.7499999999999982</v>
      </c>
      <c r="N73" s="6">
        <f t="shared" si="8"/>
        <v>160891.9307961977</v>
      </c>
      <c r="O73" s="8">
        <f t="shared" si="9"/>
        <v>3.75</v>
      </c>
    </row>
    <row r="74" spans="1:15">
      <c r="A74" s="5">
        <v>66</v>
      </c>
      <c r="B74" s="7">
        <f t="shared" si="10"/>
        <v>9955.916513602655</v>
      </c>
      <c r="C74" s="8">
        <f t="shared" ref="C74:C137" si="12">B74/8000</f>
        <v>1.244489564200332</v>
      </c>
      <c r="D74" s="6">
        <f t="shared" ref="D74:D137" si="13">0.2*C74/100*100000</f>
        <v>248.8979128400664</v>
      </c>
      <c r="E74" s="6">
        <f t="shared" ref="E74:E137" si="14">0.25*C74/100*100000</f>
        <v>311.12239105008297</v>
      </c>
      <c r="F74" s="8">
        <f t="shared" ref="F74:F137" si="15">E74/B74*100</f>
        <v>3.125</v>
      </c>
      <c r="G74" s="8">
        <f t="shared" ref="G74:G137" si="16">(D74/B74)*100</f>
        <v>2.5</v>
      </c>
      <c r="I74" s="5">
        <v>66</v>
      </c>
      <c r="J74" s="7">
        <f t="shared" si="11"/>
        <v>4665865.9930897336</v>
      </c>
      <c r="K74" s="8">
        <f t="shared" ref="K74:K128" si="17">J74/8000</f>
        <v>583.23324913621673</v>
      </c>
      <c r="L74" s="6">
        <f t="shared" ref="L74:L128" si="18">0.7*K74/100*100000</f>
        <v>408263.27439535171</v>
      </c>
      <c r="M74" s="6">
        <f t="shared" ref="M74:M128" si="19">L74/J74*100</f>
        <v>8.75</v>
      </c>
      <c r="N74" s="6">
        <f t="shared" ref="N74:N128" si="20">0.3*K74/100*100000</f>
        <v>174969.97474086503</v>
      </c>
      <c r="O74" s="8">
        <f t="shared" ref="O74:O128" si="21">N74/J74*100</f>
        <v>3.7500000000000004</v>
      </c>
    </row>
    <row r="75" spans="1:15">
      <c r="A75" s="5">
        <v>67</v>
      </c>
      <c r="B75" s="7">
        <f t="shared" ref="B75:B138" si="22">B74+D74</f>
        <v>10204.814426442721</v>
      </c>
      <c r="C75" s="8">
        <f t="shared" si="12"/>
        <v>1.2756018033053402</v>
      </c>
      <c r="D75" s="6">
        <f t="shared" si="13"/>
        <v>255.12036066106808</v>
      </c>
      <c r="E75" s="6">
        <f t="shared" si="14"/>
        <v>318.90045082633509</v>
      </c>
      <c r="F75" s="8">
        <f t="shared" si="15"/>
        <v>3.1250000000000009</v>
      </c>
      <c r="G75" s="8">
        <f t="shared" si="16"/>
        <v>2.5000000000000004</v>
      </c>
      <c r="I75" s="5">
        <v>67</v>
      </c>
      <c r="J75" s="7">
        <f t="shared" ref="J75:J128" si="23">J74+L74</f>
        <v>5074129.2674850849</v>
      </c>
      <c r="K75" s="8">
        <f t="shared" si="17"/>
        <v>634.26615843563559</v>
      </c>
      <c r="L75" s="6">
        <f t="shared" si="18"/>
        <v>443986.31090494496</v>
      </c>
      <c r="M75" s="6">
        <f t="shared" si="19"/>
        <v>8.75</v>
      </c>
      <c r="N75" s="6">
        <f t="shared" si="20"/>
        <v>190279.84753069066</v>
      </c>
      <c r="O75" s="8">
        <f t="shared" si="21"/>
        <v>3.75</v>
      </c>
    </row>
    <row r="76" spans="1:15">
      <c r="A76" s="5">
        <v>68</v>
      </c>
      <c r="B76" s="7">
        <f t="shared" si="22"/>
        <v>10459.93478710379</v>
      </c>
      <c r="C76" s="8">
        <f t="shared" si="12"/>
        <v>1.3074918483879738</v>
      </c>
      <c r="D76" s="6">
        <f t="shared" si="13"/>
        <v>261.49836967759478</v>
      </c>
      <c r="E76" s="6">
        <f t="shared" si="14"/>
        <v>326.87296209699343</v>
      </c>
      <c r="F76" s="8">
        <f t="shared" si="15"/>
        <v>3.125</v>
      </c>
      <c r="G76" s="8">
        <f t="shared" si="16"/>
        <v>2.5000000000000004</v>
      </c>
      <c r="I76" s="5">
        <v>68</v>
      </c>
      <c r="J76" s="7">
        <f t="shared" si="23"/>
        <v>5518115.5783900302</v>
      </c>
      <c r="K76" s="8">
        <f t="shared" si="17"/>
        <v>689.76444729875379</v>
      </c>
      <c r="L76" s="6">
        <f t="shared" si="18"/>
        <v>482835.11310912762</v>
      </c>
      <c r="M76" s="6">
        <f t="shared" si="19"/>
        <v>8.75</v>
      </c>
      <c r="N76" s="6">
        <f t="shared" si="20"/>
        <v>206929.33418962613</v>
      </c>
      <c r="O76" s="8">
        <f t="shared" si="21"/>
        <v>3.75</v>
      </c>
    </row>
    <row r="77" spans="1:15">
      <c r="A77" s="5">
        <v>69</v>
      </c>
      <c r="B77" s="7">
        <f t="shared" si="22"/>
        <v>10721.433156781384</v>
      </c>
      <c r="C77" s="8">
        <f t="shared" si="12"/>
        <v>1.340179144597673</v>
      </c>
      <c r="D77" s="6">
        <f t="shared" si="13"/>
        <v>268.03582891953459</v>
      </c>
      <c r="E77" s="6">
        <f t="shared" si="14"/>
        <v>335.04478614941826</v>
      </c>
      <c r="F77" s="8">
        <f t="shared" si="15"/>
        <v>3.125</v>
      </c>
      <c r="G77" s="8">
        <f t="shared" si="16"/>
        <v>2.5</v>
      </c>
      <c r="I77" s="5">
        <v>69</v>
      </c>
      <c r="J77" s="7">
        <f t="shared" si="23"/>
        <v>6000950.6914991578</v>
      </c>
      <c r="K77" s="8">
        <f t="shared" si="17"/>
        <v>750.11883643739475</v>
      </c>
      <c r="L77" s="6">
        <f t="shared" si="18"/>
        <v>525083.1855061762</v>
      </c>
      <c r="M77" s="6">
        <f t="shared" si="19"/>
        <v>8.7499999999999982</v>
      </c>
      <c r="N77" s="6">
        <f t="shared" si="20"/>
        <v>225035.65093121841</v>
      </c>
      <c r="O77" s="8">
        <f t="shared" si="21"/>
        <v>3.75</v>
      </c>
    </row>
    <row r="78" spans="1:15">
      <c r="A78" s="5">
        <v>70</v>
      </c>
      <c r="B78" s="7">
        <f t="shared" si="22"/>
        <v>10989.468985700918</v>
      </c>
      <c r="C78" s="8">
        <f t="shared" si="12"/>
        <v>1.3736836232126148</v>
      </c>
      <c r="D78" s="6">
        <f t="shared" si="13"/>
        <v>274.73672464252297</v>
      </c>
      <c r="E78" s="6">
        <f t="shared" si="14"/>
        <v>343.42090580315374</v>
      </c>
      <c r="F78" s="8">
        <f t="shared" si="15"/>
        <v>3.1250000000000009</v>
      </c>
      <c r="G78" s="8">
        <f t="shared" si="16"/>
        <v>2.5</v>
      </c>
      <c r="I78" s="5">
        <v>70</v>
      </c>
      <c r="J78" s="7">
        <f t="shared" si="23"/>
        <v>6526033.877005334</v>
      </c>
      <c r="K78" s="8">
        <f t="shared" si="17"/>
        <v>815.75423462566675</v>
      </c>
      <c r="L78" s="6">
        <f t="shared" si="18"/>
        <v>571027.96423796669</v>
      </c>
      <c r="M78" s="6">
        <f t="shared" si="19"/>
        <v>8.75</v>
      </c>
      <c r="N78" s="6">
        <f t="shared" si="20"/>
        <v>244726.2703877</v>
      </c>
      <c r="O78" s="8">
        <f t="shared" si="21"/>
        <v>3.75</v>
      </c>
    </row>
    <row r="79" spans="1:15">
      <c r="A79" s="5">
        <v>71</v>
      </c>
      <c r="B79" s="7">
        <f t="shared" si="22"/>
        <v>11264.205710343442</v>
      </c>
      <c r="C79" s="8">
        <f t="shared" si="12"/>
        <v>1.4080257137929302</v>
      </c>
      <c r="D79" s="6">
        <f t="shared" si="13"/>
        <v>281.60514275858606</v>
      </c>
      <c r="E79" s="6">
        <f t="shared" si="14"/>
        <v>352.00642844823255</v>
      </c>
      <c r="F79" s="8">
        <f t="shared" si="15"/>
        <v>3.125</v>
      </c>
      <c r="G79" s="8">
        <f t="shared" si="16"/>
        <v>2.5</v>
      </c>
      <c r="I79" s="5">
        <v>71</v>
      </c>
      <c r="J79" s="7">
        <f t="shared" si="23"/>
        <v>7097061.8412433006</v>
      </c>
      <c r="K79" s="8">
        <f t="shared" si="17"/>
        <v>887.13273015541256</v>
      </c>
      <c r="L79" s="6">
        <f t="shared" si="18"/>
        <v>620992.9111087888</v>
      </c>
      <c r="M79" s="6">
        <f t="shared" si="19"/>
        <v>8.75</v>
      </c>
      <c r="N79" s="6">
        <f t="shared" si="20"/>
        <v>266139.81904662377</v>
      </c>
      <c r="O79" s="8">
        <f t="shared" si="21"/>
        <v>3.75</v>
      </c>
    </row>
    <row r="80" spans="1:15">
      <c r="A80" s="5">
        <v>72</v>
      </c>
      <c r="B80" s="7">
        <f t="shared" si="22"/>
        <v>11545.810853102028</v>
      </c>
      <c r="C80" s="8">
        <f t="shared" si="12"/>
        <v>1.4432263566377534</v>
      </c>
      <c r="D80" s="6">
        <f t="shared" si="13"/>
        <v>288.64527132755069</v>
      </c>
      <c r="E80" s="6">
        <f t="shared" si="14"/>
        <v>360.80658915943837</v>
      </c>
      <c r="F80" s="8">
        <f t="shared" si="15"/>
        <v>3.125</v>
      </c>
      <c r="G80" s="8">
        <f t="shared" si="16"/>
        <v>2.5</v>
      </c>
      <c r="I80" s="5">
        <v>72</v>
      </c>
      <c r="J80" s="7">
        <f t="shared" si="23"/>
        <v>7718054.7523520896</v>
      </c>
      <c r="K80" s="8">
        <f t="shared" si="17"/>
        <v>964.75684404401125</v>
      </c>
      <c r="L80" s="6">
        <f t="shared" si="18"/>
        <v>675329.79083080788</v>
      </c>
      <c r="M80" s="6">
        <f t="shared" si="19"/>
        <v>8.75</v>
      </c>
      <c r="N80" s="6">
        <f t="shared" si="20"/>
        <v>289427.05321320338</v>
      </c>
      <c r="O80" s="8">
        <f t="shared" si="21"/>
        <v>3.7500000000000004</v>
      </c>
    </row>
    <row r="81" spans="1:15">
      <c r="A81" s="5">
        <v>73</v>
      </c>
      <c r="B81" s="7">
        <f t="shared" si="22"/>
        <v>11834.456124429578</v>
      </c>
      <c r="C81" s="8">
        <f t="shared" si="12"/>
        <v>1.4793070155536974</v>
      </c>
      <c r="D81" s="6">
        <f t="shared" si="13"/>
        <v>295.8614031107395</v>
      </c>
      <c r="E81" s="6">
        <f t="shared" si="14"/>
        <v>369.82675388842438</v>
      </c>
      <c r="F81" s="8">
        <f t="shared" si="15"/>
        <v>3.1250000000000009</v>
      </c>
      <c r="G81" s="8">
        <f t="shared" si="16"/>
        <v>2.5000000000000004</v>
      </c>
      <c r="I81" s="5">
        <v>73</v>
      </c>
      <c r="J81" s="7">
        <f t="shared" si="23"/>
        <v>8393384.5431828983</v>
      </c>
      <c r="K81" s="8">
        <f t="shared" si="17"/>
        <v>1049.1730678978622</v>
      </c>
      <c r="L81" s="6">
        <f t="shared" si="18"/>
        <v>734421.14752850344</v>
      </c>
      <c r="M81" s="6">
        <f t="shared" si="19"/>
        <v>8.7499999999999982</v>
      </c>
      <c r="N81" s="6">
        <f t="shared" si="20"/>
        <v>314751.92036935862</v>
      </c>
      <c r="O81" s="8">
        <f t="shared" si="21"/>
        <v>3.7499999999999991</v>
      </c>
    </row>
    <row r="82" spans="1:15">
      <c r="A82" s="5">
        <v>74</v>
      </c>
      <c r="B82" s="7">
        <f t="shared" si="22"/>
        <v>12130.317527540317</v>
      </c>
      <c r="C82" s="8">
        <f t="shared" si="12"/>
        <v>1.5162896909425396</v>
      </c>
      <c r="D82" s="6">
        <f t="shared" si="13"/>
        <v>303.25793818850792</v>
      </c>
      <c r="E82" s="6">
        <f t="shared" si="14"/>
        <v>379.07242273563492</v>
      </c>
      <c r="F82" s="8">
        <f t="shared" si="15"/>
        <v>3.125</v>
      </c>
      <c r="G82" s="8">
        <f t="shared" si="16"/>
        <v>2.5</v>
      </c>
      <c r="I82" s="5">
        <v>74</v>
      </c>
      <c r="J82" s="7">
        <f t="shared" si="23"/>
        <v>9127805.6907114014</v>
      </c>
      <c r="K82" s="8">
        <f t="shared" si="17"/>
        <v>1140.9757113389251</v>
      </c>
      <c r="L82" s="6">
        <f t="shared" si="18"/>
        <v>798682.99793724751</v>
      </c>
      <c r="M82" s="6">
        <f t="shared" si="19"/>
        <v>8.7499999999999982</v>
      </c>
      <c r="N82" s="6">
        <f t="shared" si="20"/>
        <v>342292.71340167755</v>
      </c>
      <c r="O82" s="8">
        <f t="shared" si="21"/>
        <v>3.75</v>
      </c>
    </row>
    <row r="83" spans="1:15">
      <c r="A83" s="5">
        <v>75</v>
      </c>
      <c r="B83" s="7">
        <f t="shared" si="22"/>
        <v>12433.575465728825</v>
      </c>
      <c r="C83" s="8">
        <f t="shared" si="12"/>
        <v>1.5541969332161032</v>
      </c>
      <c r="D83" s="6">
        <f t="shared" si="13"/>
        <v>310.83938664322062</v>
      </c>
      <c r="E83" s="6">
        <f t="shared" si="14"/>
        <v>388.54923330402579</v>
      </c>
      <c r="F83" s="8">
        <f t="shared" si="15"/>
        <v>3.125</v>
      </c>
      <c r="G83" s="8">
        <f t="shared" si="16"/>
        <v>2.5</v>
      </c>
      <c r="I83" s="5">
        <v>75</v>
      </c>
      <c r="J83" s="7">
        <f t="shared" si="23"/>
        <v>9926488.6886486486</v>
      </c>
      <c r="K83" s="8">
        <f t="shared" si="17"/>
        <v>1240.8110860810812</v>
      </c>
      <c r="L83" s="6">
        <f t="shared" si="18"/>
        <v>868567.7602567568</v>
      </c>
      <c r="M83" s="6">
        <f t="shared" si="19"/>
        <v>8.75</v>
      </c>
      <c r="N83" s="6">
        <f t="shared" si="20"/>
        <v>372243.32582432439</v>
      </c>
      <c r="O83" s="8">
        <f t="shared" si="21"/>
        <v>3.7500000000000004</v>
      </c>
    </row>
    <row r="84" spans="1:15">
      <c r="A84" s="5">
        <v>76</v>
      </c>
      <c r="B84" s="7">
        <f t="shared" si="22"/>
        <v>12744.414852372045</v>
      </c>
      <c r="C84" s="8">
        <f t="shared" si="12"/>
        <v>1.5930518565465057</v>
      </c>
      <c r="D84" s="6">
        <f t="shared" si="13"/>
        <v>318.61037130930112</v>
      </c>
      <c r="E84" s="6">
        <f t="shared" si="14"/>
        <v>398.26296413662647</v>
      </c>
      <c r="F84" s="8">
        <f t="shared" si="15"/>
        <v>3.1250000000000009</v>
      </c>
      <c r="G84" s="8">
        <f t="shared" si="16"/>
        <v>2.5</v>
      </c>
      <c r="I84" s="5">
        <v>76</v>
      </c>
      <c r="J84" s="7">
        <f t="shared" si="23"/>
        <v>10795056.448905405</v>
      </c>
      <c r="K84" s="8">
        <f t="shared" si="17"/>
        <v>1349.3820561131756</v>
      </c>
      <c r="L84" s="6">
        <f t="shared" si="18"/>
        <v>944567.43927922298</v>
      </c>
      <c r="M84" s="6">
        <f t="shared" si="19"/>
        <v>8.75</v>
      </c>
      <c r="N84" s="6">
        <f t="shared" si="20"/>
        <v>404814.61683395272</v>
      </c>
      <c r="O84" s="8">
        <f t="shared" si="21"/>
        <v>3.7500000000000004</v>
      </c>
    </row>
    <row r="85" spans="1:15">
      <c r="A85" s="5">
        <v>77</v>
      </c>
      <c r="B85" s="7">
        <f t="shared" si="22"/>
        <v>13063.025223681347</v>
      </c>
      <c r="C85" s="8">
        <f t="shared" si="12"/>
        <v>1.6328781529601684</v>
      </c>
      <c r="D85" s="6">
        <f t="shared" si="13"/>
        <v>326.57563059203369</v>
      </c>
      <c r="E85" s="6">
        <f t="shared" si="14"/>
        <v>408.21953824004208</v>
      </c>
      <c r="F85" s="8">
        <f t="shared" si="15"/>
        <v>3.125</v>
      </c>
      <c r="G85" s="8">
        <f t="shared" si="16"/>
        <v>2.5</v>
      </c>
      <c r="I85" s="5">
        <v>77</v>
      </c>
      <c r="J85" s="7">
        <f t="shared" si="23"/>
        <v>11739623.888184628</v>
      </c>
      <c r="K85" s="8">
        <f t="shared" si="17"/>
        <v>1467.4529860230784</v>
      </c>
      <c r="L85" s="6">
        <f t="shared" si="18"/>
        <v>1027217.090216155</v>
      </c>
      <c r="M85" s="6">
        <f t="shared" si="19"/>
        <v>8.75</v>
      </c>
      <c r="N85" s="6">
        <f t="shared" si="20"/>
        <v>440235.89580692351</v>
      </c>
      <c r="O85" s="8">
        <f t="shared" si="21"/>
        <v>3.75</v>
      </c>
    </row>
    <row r="86" spans="1:15">
      <c r="A86" s="5">
        <v>78</v>
      </c>
      <c r="B86" s="7">
        <f t="shared" si="22"/>
        <v>13389.60085427338</v>
      </c>
      <c r="C86" s="8">
        <f t="shared" si="12"/>
        <v>1.6737001067841726</v>
      </c>
      <c r="D86" s="6">
        <f t="shared" si="13"/>
        <v>334.74002135683457</v>
      </c>
      <c r="E86" s="6">
        <f t="shared" si="14"/>
        <v>418.42502669604318</v>
      </c>
      <c r="F86" s="8">
        <f t="shared" si="15"/>
        <v>3.1250000000000009</v>
      </c>
      <c r="G86" s="8">
        <f t="shared" si="16"/>
        <v>2.5000000000000004</v>
      </c>
      <c r="I86" s="5">
        <v>78</v>
      </c>
      <c r="J86" s="7">
        <f t="shared" si="23"/>
        <v>12766840.978400782</v>
      </c>
      <c r="K86" s="8">
        <f t="shared" si="17"/>
        <v>1595.8551223000977</v>
      </c>
      <c r="L86" s="6">
        <f t="shared" si="18"/>
        <v>1117098.5856100684</v>
      </c>
      <c r="M86" s="6">
        <f t="shared" si="19"/>
        <v>8.75</v>
      </c>
      <c r="N86" s="6">
        <f t="shared" si="20"/>
        <v>478756.53669002932</v>
      </c>
      <c r="O86" s="8">
        <f t="shared" si="21"/>
        <v>3.75</v>
      </c>
    </row>
    <row r="87" spans="1:15">
      <c r="A87" s="5">
        <v>79</v>
      </c>
      <c r="B87" s="7">
        <f t="shared" si="22"/>
        <v>13724.340875630214</v>
      </c>
      <c r="C87" s="8">
        <f t="shared" si="12"/>
        <v>1.7155426094537767</v>
      </c>
      <c r="D87" s="6">
        <f t="shared" si="13"/>
        <v>343.10852189075536</v>
      </c>
      <c r="E87" s="6">
        <f t="shared" si="14"/>
        <v>428.88565236344419</v>
      </c>
      <c r="F87" s="8">
        <f t="shared" si="15"/>
        <v>3.125</v>
      </c>
      <c r="G87" s="8">
        <f t="shared" si="16"/>
        <v>2.5</v>
      </c>
      <c r="I87" s="5">
        <v>79</v>
      </c>
      <c r="J87" s="7">
        <f t="shared" si="23"/>
        <v>13883939.564010851</v>
      </c>
      <c r="K87" s="8">
        <f t="shared" si="17"/>
        <v>1735.4924455013563</v>
      </c>
      <c r="L87" s="6">
        <f t="shared" si="18"/>
        <v>1214844.7118509493</v>
      </c>
      <c r="M87" s="6">
        <f t="shared" si="19"/>
        <v>8.75</v>
      </c>
      <c r="N87" s="6">
        <f t="shared" si="20"/>
        <v>520647.73365040688</v>
      </c>
      <c r="O87" s="8">
        <f t="shared" si="21"/>
        <v>3.75</v>
      </c>
    </row>
    <row r="88" spans="1:15">
      <c r="A88" s="5">
        <v>80</v>
      </c>
      <c r="B88" s="7">
        <f t="shared" si="22"/>
        <v>14067.44939752097</v>
      </c>
      <c r="C88" s="8">
        <f t="shared" si="12"/>
        <v>1.7584311746901213</v>
      </c>
      <c r="D88" s="6">
        <f t="shared" si="13"/>
        <v>351.68623493802431</v>
      </c>
      <c r="E88" s="6">
        <f t="shared" si="14"/>
        <v>439.60779367253031</v>
      </c>
      <c r="F88" s="8">
        <f t="shared" si="15"/>
        <v>3.125</v>
      </c>
      <c r="G88" s="8">
        <f t="shared" si="16"/>
        <v>2.5000000000000004</v>
      </c>
      <c r="I88" s="5">
        <v>80</v>
      </c>
      <c r="J88" s="7">
        <f t="shared" si="23"/>
        <v>15098784.2758618</v>
      </c>
      <c r="K88" s="8">
        <f t="shared" si="17"/>
        <v>1887.3480344827249</v>
      </c>
      <c r="L88" s="6">
        <f t="shared" si="18"/>
        <v>1321143.6241379073</v>
      </c>
      <c r="M88" s="6">
        <f t="shared" si="19"/>
        <v>8.75</v>
      </c>
      <c r="N88" s="6">
        <f t="shared" si="20"/>
        <v>566204.41034481744</v>
      </c>
      <c r="O88" s="8">
        <f t="shared" si="21"/>
        <v>3.75</v>
      </c>
    </row>
    <row r="89" spans="1:15">
      <c r="A89" s="5">
        <v>81</v>
      </c>
      <c r="B89" s="7">
        <f t="shared" si="22"/>
        <v>14419.135632458994</v>
      </c>
      <c r="C89" s="8">
        <f t="shared" si="12"/>
        <v>1.8023919540573743</v>
      </c>
      <c r="D89" s="6">
        <f t="shared" si="13"/>
        <v>360.47839081147487</v>
      </c>
      <c r="E89" s="6">
        <f t="shared" si="14"/>
        <v>450.59798851434351</v>
      </c>
      <c r="F89" s="8">
        <f t="shared" si="15"/>
        <v>3.1249999999999996</v>
      </c>
      <c r="G89" s="8">
        <f t="shared" si="16"/>
        <v>2.5</v>
      </c>
      <c r="I89" s="5">
        <v>81</v>
      </c>
      <c r="J89" s="7">
        <f t="shared" si="23"/>
        <v>16419927.899999708</v>
      </c>
      <c r="K89" s="8">
        <f t="shared" si="17"/>
        <v>2052.4909874999635</v>
      </c>
      <c r="L89" s="6">
        <f t="shared" si="18"/>
        <v>1436743.6912499743</v>
      </c>
      <c r="M89" s="6">
        <f t="shared" si="19"/>
        <v>8.75</v>
      </c>
      <c r="N89" s="6">
        <f t="shared" si="20"/>
        <v>615747.29624998907</v>
      </c>
      <c r="O89" s="8">
        <f t="shared" si="21"/>
        <v>3.75</v>
      </c>
    </row>
    <row r="90" spans="1:15">
      <c r="A90" s="5">
        <v>82</v>
      </c>
      <c r="B90" s="7">
        <f t="shared" si="22"/>
        <v>14779.614023270469</v>
      </c>
      <c r="C90" s="8">
        <f t="shared" si="12"/>
        <v>1.8474517529088086</v>
      </c>
      <c r="D90" s="6">
        <f t="shared" si="13"/>
        <v>369.49035058176173</v>
      </c>
      <c r="E90" s="6">
        <f t="shared" si="14"/>
        <v>461.86293822720211</v>
      </c>
      <c r="F90" s="8">
        <f t="shared" si="15"/>
        <v>3.1249999999999996</v>
      </c>
      <c r="G90" s="8">
        <f t="shared" si="16"/>
        <v>2.5</v>
      </c>
      <c r="I90" s="5">
        <v>82</v>
      </c>
      <c r="J90" s="7">
        <f t="shared" si="23"/>
        <v>17856671.591249682</v>
      </c>
      <c r="K90" s="8">
        <f t="shared" si="17"/>
        <v>2232.08394890621</v>
      </c>
      <c r="L90" s="6">
        <f t="shared" si="18"/>
        <v>1562458.7642343468</v>
      </c>
      <c r="M90" s="6">
        <f t="shared" si="19"/>
        <v>8.7499999999999982</v>
      </c>
      <c r="N90" s="6">
        <f t="shared" si="20"/>
        <v>669625.18467186298</v>
      </c>
      <c r="O90" s="8">
        <f t="shared" si="21"/>
        <v>3.7499999999999991</v>
      </c>
    </row>
    <row r="91" spans="1:15">
      <c r="A91" s="5">
        <v>83</v>
      </c>
      <c r="B91" s="7">
        <f t="shared" si="22"/>
        <v>15149.104373852231</v>
      </c>
      <c r="C91" s="8">
        <f t="shared" si="12"/>
        <v>1.8936380467315288</v>
      </c>
      <c r="D91" s="6">
        <f t="shared" si="13"/>
        <v>378.72760934630577</v>
      </c>
      <c r="E91" s="6">
        <f t="shared" si="14"/>
        <v>473.40951168288217</v>
      </c>
      <c r="F91" s="8">
        <f t="shared" si="15"/>
        <v>3.1249999999999996</v>
      </c>
      <c r="G91" s="8">
        <f t="shared" si="16"/>
        <v>2.5</v>
      </c>
      <c r="I91" s="5">
        <v>83</v>
      </c>
      <c r="J91" s="7">
        <f t="shared" si="23"/>
        <v>19419130.355484027</v>
      </c>
      <c r="K91" s="8">
        <f t="shared" si="17"/>
        <v>2427.3912944355034</v>
      </c>
      <c r="L91" s="6">
        <f t="shared" si="18"/>
        <v>1699173.9061048524</v>
      </c>
      <c r="M91" s="6">
        <f t="shared" si="19"/>
        <v>8.75</v>
      </c>
      <c r="N91" s="6">
        <f t="shared" si="20"/>
        <v>728217.38833065098</v>
      </c>
      <c r="O91" s="8">
        <f t="shared" si="21"/>
        <v>3.75</v>
      </c>
    </row>
    <row r="92" spans="1:15">
      <c r="A92" s="5">
        <v>84</v>
      </c>
      <c r="B92" s="7">
        <f t="shared" si="22"/>
        <v>15527.831983198537</v>
      </c>
      <c r="C92" s="8">
        <f t="shared" si="12"/>
        <v>1.9409789978998171</v>
      </c>
      <c r="D92" s="6">
        <f t="shared" si="13"/>
        <v>388.19579957996342</v>
      </c>
      <c r="E92" s="6">
        <f t="shared" si="14"/>
        <v>485.24474947495429</v>
      </c>
      <c r="F92" s="8">
        <f t="shared" si="15"/>
        <v>3.125</v>
      </c>
      <c r="G92" s="8">
        <f t="shared" si="16"/>
        <v>2.5</v>
      </c>
      <c r="I92" s="5">
        <v>84</v>
      </c>
      <c r="J92" s="7">
        <f t="shared" si="23"/>
        <v>21118304.261588879</v>
      </c>
      <c r="K92" s="8">
        <f t="shared" si="17"/>
        <v>2639.7880326986096</v>
      </c>
      <c r="L92" s="6">
        <f t="shared" si="18"/>
        <v>1847851.6228890268</v>
      </c>
      <c r="M92" s="6">
        <f t="shared" si="19"/>
        <v>8.75</v>
      </c>
      <c r="N92" s="6">
        <f t="shared" si="20"/>
        <v>791936.40980958287</v>
      </c>
      <c r="O92" s="8">
        <f t="shared" si="21"/>
        <v>3.75</v>
      </c>
    </row>
    <row r="93" spans="1:15">
      <c r="A93" s="5">
        <v>85</v>
      </c>
      <c r="B93" s="7">
        <f t="shared" si="22"/>
        <v>15916.027782778501</v>
      </c>
      <c r="C93" s="8">
        <f t="shared" si="12"/>
        <v>1.9895034728473127</v>
      </c>
      <c r="D93" s="6">
        <f t="shared" si="13"/>
        <v>397.90069456946253</v>
      </c>
      <c r="E93" s="6">
        <f t="shared" si="14"/>
        <v>497.37586821182822</v>
      </c>
      <c r="F93" s="8">
        <f t="shared" si="15"/>
        <v>3.1250000000000009</v>
      </c>
      <c r="G93" s="8">
        <f t="shared" si="16"/>
        <v>2.5</v>
      </c>
      <c r="I93" s="5">
        <v>85</v>
      </c>
      <c r="J93" s="7">
        <f t="shared" si="23"/>
        <v>22966155.884477906</v>
      </c>
      <c r="K93" s="8">
        <f t="shared" si="17"/>
        <v>2870.7694855597383</v>
      </c>
      <c r="L93" s="6">
        <f t="shared" si="18"/>
        <v>2009538.6398918165</v>
      </c>
      <c r="M93" s="6">
        <f t="shared" si="19"/>
        <v>8.75</v>
      </c>
      <c r="N93" s="6">
        <f t="shared" si="20"/>
        <v>861230.84566792136</v>
      </c>
      <c r="O93" s="8">
        <f t="shared" si="21"/>
        <v>3.7499999999999991</v>
      </c>
    </row>
    <row r="94" spans="1:15">
      <c r="A94" s="5">
        <v>86</v>
      </c>
      <c r="B94" s="7">
        <f t="shared" si="22"/>
        <v>16313.928477347963</v>
      </c>
      <c r="C94" s="8">
        <f t="shared" si="12"/>
        <v>2.0392410596684956</v>
      </c>
      <c r="D94" s="6">
        <f t="shared" si="13"/>
        <v>407.84821193369913</v>
      </c>
      <c r="E94" s="6">
        <f t="shared" si="14"/>
        <v>509.81026491712385</v>
      </c>
      <c r="F94" s="8">
        <f t="shared" si="15"/>
        <v>3.125</v>
      </c>
      <c r="G94" s="8">
        <f t="shared" si="16"/>
        <v>2.5000000000000004</v>
      </c>
      <c r="I94" s="5">
        <v>86</v>
      </c>
      <c r="J94" s="7">
        <f t="shared" si="23"/>
        <v>24975694.524369724</v>
      </c>
      <c r="K94" s="8">
        <f t="shared" si="17"/>
        <v>3121.9618155462153</v>
      </c>
      <c r="L94" s="6">
        <f t="shared" si="18"/>
        <v>2185373.2708823504</v>
      </c>
      <c r="M94" s="6">
        <f t="shared" si="19"/>
        <v>8.7499999999999982</v>
      </c>
      <c r="N94" s="6">
        <f t="shared" si="20"/>
        <v>936588.54466386465</v>
      </c>
      <c r="O94" s="8">
        <f t="shared" si="21"/>
        <v>3.75</v>
      </c>
    </row>
    <row r="95" spans="1:15">
      <c r="A95" s="5">
        <v>87</v>
      </c>
      <c r="B95" s="7">
        <f t="shared" si="22"/>
        <v>16721.776689281662</v>
      </c>
      <c r="C95" s="8">
        <f t="shared" si="12"/>
        <v>2.0902220861602077</v>
      </c>
      <c r="D95" s="6">
        <f t="shared" si="13"/>
        <v>418.04441723204161</v>
      </c>
      <c r="E95" s="6">
        <f t="shared" si="14"/>
        <v>522.55552154005193</v>
      </c>
      <c r="F95" s="8">
        <f t="shared" si="15"/>
        <v>3.125</v>
      </c>
      <c r="G95" s="8">
        <f t="shared" si="16"/>
        <v>2.5000000000000004</v>
      </c>
      <c r="I95" s="5">
        <v>87</v>
      </c>
      <c r="J95" s="7">
        <f t="shared" si="23"/>
        <v>27161067.795252074</v>
      </c>
      <c r="K95" s="8">
        <f t="shared" si="17"/>
        <v>3395.1334744065093</v>
      </c>
      <c r="L95" s="6">
        <f t="shared" si="18"/>
        <v>2376593.4320845562</v>
      </c>
      <c r="M95" s="6">
        <f t="shared" si="19"/>
        <v>8.75</v>
      </c>
      <c r="N95" s="6">
        <f t="shared" si="20"/>
        <v>1018540.0423219529</v>
      </c>
      <c r="O95" s="8">
        <f t="shared" si="21"/>
        <v>3.7500000000000004</v>
      </c>
    </row>
    <row r="96" spans="1:15">
      <c r="A96" s="5">
        <v>88</v>
      </c>
      <c r="B96" s="7">
        <f t="shared" si="22"/>
        <v>17139.821106513704</v>
      </c>
      <c r="C96" s="8">
        <f t="shared" si="12"/>
        <v>2.142477638314213</v>
      </c>
      <c r="D96" s="6">
        <f t="shared" si="13"/>
        <v>428.49552766284262</v>
      </c>
      <c r="E96" s="6">
        <f t="shared" si="14"/>
        <v>535.61940957855325</v>
      </c>
      <c r="F96" s="8">
        <f t="shared" si="15"/>
        <v>3.125</v>
      </c>
      <c r="G96" s="8">
        <f t="shared" si="16"/>
        <v>2.5</v>
      </c>
      <c r="I96" s="5">
        <v>88</v>
      </c>
      <c r="J96" s="7">
        <f t="shared" si="23"/>
        <v>29537661.22733663</v>
      </c>
      <c r="K96" s="8">
        <f t="shared" si="17"/>
        <v>3692.2076534170787</v>
      </c>
      <c r="L96" s="6">
        <f t="shared" si="18"/>
        <v>2584545.3573919549</v>
      </c>
      <c r="M96" s="6">
        <f t="shared" si="19"/>
        <v>8.75</v>
      </c>
      <c r="N96" s="6">
        <f t="shared" si="20"/>
        <v>1107662.2960251234</v>
      </c>
      <c r="O96" s="8">
        <f t="shared" si="21"/>
        <v>3.7499999999999991</v>
      </c>
    </row>
    <row r="97" spans="1:15">
      <c r="A97" s="5">
        <v>89</v>
      </c>
      <c r="B97" s="7">
        <f t="shared" si="22"/>
        <v>17568.316634176546</v>
      </c>
      <c r="C97" s="8">
        <f t="shared" si="12"/>
        <v>2.1960395792720684</v>
      </c>
      <c r="D97" s="6">
        <f t="shared" si="13"/>
        <v>439.20791585441373</v>
      </c>
      <c r="E97" s="6">
        <f t="shared" si="14"/>
        <v>549.00989481801707</v>
      </c>
      <c r="F97" s="8">
        <f t="shared" si="15"/>
        <v>3.125</v>
      </c>
      <c r="G97" s="8">
        <f t="shared" si="16"/>
        <v>2.5000000000000004</v>
      </c>
      <c r="I97" s="5">
        <v>89</v>
      </c>
      <c r="J97" s="7">
        <f t="shared" si="23"/>
        <v>32122206.584728584</v>
      </c>
      <c r="K97" s="8">
        <f t="shared" si="17"/>
        <v>4015.2758230910731</v>
      </c>
      <c r="L97" s="6">
        <f t="shared" si="18"/>
        <v>2810693.0761637511</v>
      </c>
      <c r="M97" s="6">
        <f t="shared" si="19"/>
        <v>8.75</v>
      </c>
      <c r="N97" s="6">
        <f t="shared" si="20"/>
        <v>1204582.7469273221</v>
      </c>
      <c r="O97" s="8">
        <f t="shared" si="21"/>
        <v>3.7500000000000004</v>
      </c>
    </row>
    <row r="98" spans="1:15">
      <c r="A98" s="5">
        <v>90</v>
      </c>
      <c r="B98" s="7">
        <f t="shared" si="22"/>
        <v>18007.524550030961</v>
      </c>
      <c r="C98" s="8">
        <f t="shared" si="12"/>
        <v>2.2509405687538702</v>
      </c>
      <c r="D98" s="6">
        <f t="shared" si="13"/>
        <v>450.18811375077405</v>
      </c>
      <c r="E98" s="6">
        <f t="shared" si="14"/>
        <v>562.73514218846753</v>
      </c>
      <c r="F98" s="8">
        <f t="shared" si="15"/>
        <v>3.125</v>
      </c>
      <c r="G98" s="8">
        <f t="shared" si="16"/>
        <v>2.5</v>
      </c>
      <c r="I98" s="5">
        <v>90</v>
      </c>
      <c r="J98" s="7">
        <f t="shared" si="23"/>
        <v>34932899.660892338</v>
      </c>
      <c r="K98" s="8">
        <f t="shared" si="17"/>
        <v>4366.6124576115426</v>
      </c>
      <c r="L98" s="6">
        <f t="shared" si="18"/>
        <v>3056628.7203280795</v>
      </c>
      <c r="M98" s="6">
        <f t="shared" si="19"/>
        <v>8.75</v>
      </c>
      <c r="N98" s="6">
        <f t="shared" si="20"/>
        <v>1309983.7372834627</v>
      </c>
      <c r="O98" s="8">
        <f t="shared" si="21"/>
        <v>3.75</v>
      </c>
    </row>
    <row r="99" spans="1:15">
      <c r="A99" s="5">
        <v>91</v>
      </c>
      <c r="B99" s="7">
        <f t="shared" si="22"/>
        <v>18457.712663781735</v>
      </c>
      <c r="C99" s="8">
        <f t="shared" si="12"/>
        <v>2.3072140829727168</v>
      </c>
      <c r="D99" s="6">
        <f t="shared" si="13"/>
        <v>461.44281659454339</v>
      </c>
      <c r="E99" s="6">
        <f t="shared" si="14"/>
        <v>576.80352074317921</v>
      </c>
      <c r="F99" s="8">
        <f t="shared" si="15"/>
        <v>3.125</v>
      </c>
      <c r="G99" s="8">
        <f t="shared" si="16"/>
        <v>2.5</v>
      </c>
      <c r="I99" s="5">
        <v>91</v>
      </c>
      <c r="J99" s="7">
        <f t="shared" si="23"/>
        <v>37989528.381220415</v>
      </c>
      <c r="K99" s="8">
        <f t="shared" si="17"/>
        <v>4748.6910476525518</v>
      </c>
      <c r="L99" s="6">
        <f t="shared" si="18"/>
        <v>3324083.733356786</v>
      </c>
      <c r="M99" s="6">
        <f t="shared" si="19"/>
        <v>8.75</v>
      </c>
      <c r="N99" s="6">
        <f t="shared" si="20"/>
        <v>1424607.3142957655</v>
      </c>
      <c r="O99" s="8">
        <f t="shared" si="21"/>
        <v>3.75</v>
      </c>
    </row>
    <row r="100" spans="1:15">
      <c r="A100" s="5">
        <v>92</v>
      </c>
      <c r="B100" s="7">
        <f t="shared" si="22"/>
        <v>18919.155480376277</v>
      </c>
      <c r="C100" s="8">
        <f t="shared" si="12"/>
        <v>2.3648944350470349</v>
      </c>
      <c r="D100" s="6">
        <f t="shared" si="13"/>
        <v>472.978887009407</v>
      </c>
      <c r="E100" s="6">
        <f t="shared" si="14"/>
        <v>591.22360876175867</v>
      </c>
      <c r="F100" s="8">
        <f t="shared" si="15"/>
        <v>3.125</v>
      </c>
      <c r="G100" s="8">
        <f t="shared" si="16"/>
        <v>2.5000000000000004</v>
      </c>
      <c r="I100" s="5">
        <v>92</v>
      </c>
      <c r="J100" s="7">
        <f t="shared" si="23"/>
        <v>41313612.114577204</v>
      </c>
      <c r="K100" s="8">
        <f t="shared" si="17"/>
        <v>5164.2015143221506</v>
      </c>
      <c r="L100" s="6">
        <f t="shared" si="18"/>
        <v>3614941.0600255053</v>
      </c>
      <c r="M100" s="6">
        <f t="shared" si="19"/>
        <v>8.75</v>
      </c>
      <c r="N100" s="6">
        <f t="shared" si="20"/>
        <v>1549260.454296645</v>
      </c>
      <c r="O100" s="8">
        <f t="shared" si="21"/>
        <v>3.75</v>
      </c>
    </row>
    <row r="101" spans="1:15">
      <c r="A101" s="5">
        <v>93</v>
      </c>
      <c r="B101" s="7">
        <f t="shared" si="22"/>
        <v>19392.134367385683</v>
      </c>
      <c r="C101" s="8">
        <f t="shared" si="12"/>
        <v>2.4240167959232104</v>
      </c>
      <c r="D101" s="6">
        <f t="shared" si="13"/>
        <v>484.80335918464215</v>
      </c>
      <c r="E101" s="6">
        <f t="shared" si="14"/>
        <v>606.00419898080258</v>
      </c>
      <c r="F101" s="8">
        <f t="shared" si="15"/>
        <v>3.125</v>
      </c>
      <c r="G101" s="8">
        <f t="shared" si="16"/>
        <v>2.5000000000000004</v>
      </c>
      <c r="I101" s="5">
        <v>93</v>
      </c>
      <c r="J101" s="7">
        <f t="shared" si="23"/>
        <v>44928553.17460271</v>
      </c>
      <c r="K101" s="8">
        <f t="shared" si="17"/>
        <v>5616.069146825339</v>
      </c>
      <c r="L101" s="6">
        <f t="shared" si="18"/>
        <v>3931248.4027777365</v>
      </c>
      <c r="M101" s="6">
        <f t="shared" si="19"/>
        <v>8.75</v>
      </c>
      <c r="N101" s="6">
        <f t="shared" si="20"/>
        <v>1684820.7440476017</v>
      </c>
      <c r="O101" s="8">
        <f t="shared" si="21"/>
        <v>3.75</v>
      </c>
    </row>
    <row r="102" spans="1:15">
      <c r="A102" s="5">
        <v>94</v>
      </c>
      <c r="B102" s="7">
        <f t="shared" si="22"/>
        <v>19876.937726570326</v>
      </c>
      <c r="C102" s="8">
        <f t="shared" si="12"/>
        <v>2.4846172158212907</v>
      </c>
      <c r="D102" s="6">
        <f t="shared" si="13"/>
        <v>496.92344316425823</v>
      </c>
      <c r="E102" s="6">
        <f t="shared" si="14"/>
        <v>621.15430395532269</v>
      </c>
      <c r="F102" s="8">
        <f t="shared" si="15"/>
        <v>3.125</v>
      </c>
      <c r="G102" s="8">
        <f t="shared" si="16"/>
        <v>2.5000000000000004</v>
      </c>
      <c r="I102" s="5">
        <v>94</v>
      </c>
      <c r="J102" s="7">
        <f t="shared" si="23"/>
        <v>48859801.577380449</v>
      </c>
      <c r="K102" s="8">
        <f t="shared" si="17"/>
        <v>6107.4751971725564</v>
      </c>
      <c r="L102" s="6">
        <f t="shared" si="18"/>
        <v>4275232.6380207902</v>
      </c>
      <c r="M102" s="6">
        <f t="shared" si="19"/>
        <v>8.7500000000000018</v>
      </c>
      <c r="N102" s="6">
        <f t="shared" si="20"/>
        <v>1832242.5591517671</v>
      </c>
      <c r="O102" s="8">
        <f t="shared" si="21"/>
        <v>3.7500000000000004</v>
      </c>
    </row>
    <row r="103" spans="1:15">
      <c r="A103" s="5">
        <v>95</v>
      </c>
      <c r="B103" s="7">
        <f t="shared" si="22"/>
        <v>20373.861169734584</v>
      </c>
      <c r="C103" s="8">
        <f t="shared" si="12"/>
        <v>2.5467326462168232</v>
      </c>
      <c r="D103" s="6">
        <f t="shared" si="13"/>
        <v>509.34652924336467</v>
      </c>
      <c r="E103" s="6">
        <f t="shared" si="14"/>
        <v>636.68316155420587</v>
      </c>
      <c r="F103" s="8">
        <f t="shared" si="15"/>
        <v>3.1250000000000009</v>
      </c>
      <c r="G103" s="8">
        <f t="shared" si="16"/>
        <v>2.5000000000000004</v>
      </c>
      <c r="I103" s="5">
        <v>95</v>
      </c>
      <c r="J103" s="7">
        <f t="shared" si="23"/>
        <v>53135034.21540124</v>
      </c>
      <c r="K103" s="8">
        <f t="shared" si="17"/>
        <v>6641.879276925155</v>
      </c>
      <c r="L103" s="6">
        <f t="shared" si="18"/>
        <v>4649315.4938476086</v>
      </c>
      <c r="M103" s="6">
        <f t="shared" si="19"/>
        <v>8.75</v>
      </c>
      <c r="N103" s="6">
        <f t="shared" si="20"/>
        <v>1992563.7830775464</v>
      </c>
      <c r="O103" s="8">
        <f t="shared" si="21"/>
        <v>3.75</v>
      </c>
    </row>
    <row r="104" spans="1:15">
      <c r="A104" s="5">
        <v>96</v>
      </c>
      <c r="B104" s="7">
        <f t="shared" si="22"/>
        <v>20883.207698977949</v>
      </c>
      <c r="C104" s="8">
        <f t="shared" si="12"/>
        <v>2.6104009623722435</v>
      </c>
      <c r="D104" s="6">
        <f t="shared" si="13"/>
        <v>522.08019247444872</v>
      </c>
      <c r="E104" s="6">
        <f t="shared" si="14"/>
        <v>652.6002405930609</v>
      </c>
      <c r="F104" s="8">
        <f t="shared" si="15"/>
        <v>3.125</v>
      </c>
      <c r="G104" s="8">
        <f t="shared" si="16"/>
        <v>2.5</v>
      </c>
      <c r="I104" s="5">
        <v>96</v>
      </c>
      <c r="J104" s="7">
        <f t="shared" si="23"/>
        <v>57784349.709248848</v>
      </c>
      <c r="K104" s="8">
        <f t="shared" si="17"/>
        <v>7223.0437136561059</v>
      </c>
      <c r="L104" s="6">
        <f t="shared" si="18"/>
        <v>5056130.5995592736</v>
      </c>
      <c r="M104" s="6">
        <f t="shared" si="19"/>
        <v>8.75</v>
      </c>
      <c r="N104" s="6">
        <f t="shared" si="20"/>
        <v>2166913.1140968315</v>
      </c>
      <c r="O104" s="8">
        <f t="shared" si="21"/>
        <v>3.75</v>
      </c>
    </row>
    <row r="105" spans="1:15">
      <c r="A105" s="5">
        <v>97</v>
      </c>
      <c r="B105" s="7">
        <f t="shared" si="22"/>
        <v>21405.287891452397</v>
      </c>
      <c r="C105" s="8">
        <f t="shared" si="12"/>
        <v>2.6756609864315495</v>
      </c>
      <c r="D105" s="6">
        <f t="shared" si="13"/>
        <v>535.13219728630986</v>
      </c>
      <c r="E105" s="6">
        <f t="shared" si="14"/>
        <v>668.91524660788741</v>
      </c>
      <c r="F105" s="8">
        <f t="shared" si="15"/>
        <v>3.125</v>
      </c>
      <c r="G105" s="8">
        <f t="shared" si="16"/>
        <v>2.5</v>
      </c>
      <c r="I105" s="5">
        <v>97</v>
      </c>
      <c r="J105" s="7">
        <f t="shared" si="23"/>
        <v>62840480.308808118</v>
      </c>
      <c r="K105" s="8">
        <f t="shared" si="17"/>
        <v>7855.0600386010146</v>
      </c>
      <c r="L105" s="6">
        <f t="shared" si="18"/>
        <v>5498542.0270207096</v>
      </c>
      <c r="M105" s="6">
        <f t="shared" si="19"/>
        <v>8.75</v>
      </c>
      <c r="N105" s="6">
        <f t="shared" si="20"/>
        <v>2356518.0115803042</v>
      </c>
      <c r="O105" s="8">
        <f t="shared" si="21"/>
        <v>3.75</v>
      </c>
    </row>
    <row r="106" spans="1:15">
      <c r="A106" s="5">
        <v>98</v>
      </c>
      <c r="B106" s="7">
        <f t="shared" si="22"/>
        <v>21940.420088738709</v>
      </c>
      <c r="C106" s="8">
        <f t="shared" si="12"/>
        <v>2.7425525110923386</v>
      </c>
      <c r="D106" s="6">
        <f t="shared" si="13"/>
        <v>548.51050221846776</v>
      </c>
      <c r="E106" s="6">
        <f t="shared" si="14"/>
        <v>685.63812777308465</v>
      </c>
      <c r="F106" s="8">
        <f t="shared" si="15"/>
        <v>3.125</v>
      </c>
      <c r="G106" s="8">
        <f t="shared" si="16"/>
        <v>2.5</v>
      </c>
      <c r="I106" s="5">
        <v>98</v>
      </c>
      <c r="J106" s="7">
        <f t="shared" si="23"/>
        <v>68339022.335828826</v>
      </c>
      <c r="K106" s="8">
        <f t="shared" si="17"/>
        <v>8542.3777919786025</v>
      </c>
      <c r="L106" s="6">
        <f t="shared" si="18"/>
        <v>5979664.4543850217</v>
      </c>
      <c r="M106" s="6">
        <f t="shared" si="19"/>
        <v>8.75</v>
      </c>
      <c r="N106" s="6">
        <f t="shared" si="20"/>
        <v>2562713.3375935806</v>
      </c>
      <c r="O106" s="8">
        <f t="shared" si="21"/>
        <v>3.7499999999999991</v>
      </c>
    </row>
    <row r="107" spans="1:15">
      <c r="A107" s="5">
        <v>99</v>
      </c>
      <c r="B107" s="7">
        <f t="shared" si="22"/>
        <v>22488.930590957178</v>
      </c>
      <c r="C107" s="8">
        <f t="shared" si="12"/>
        <v>2.8111163238696473</v>
      </c>
      <c r="D107" s="6">
        <f t="shared" si="13"/>
        <v>562.22326477392949</v>
      </c>
      <c r="E107" s="6">
        <f t="shared" si="14"/>
        <v>702.7790809674118</v>
      </c>
      <c r="F107" s="8">
        <f t="shared" si="15"/>
        <v>3.125</v>
      </c>
      <c r="G107" s="8">
        <f t="shared" si="16"/>
        <v>2.5</v>
      </c>
      <c r="I107" s="5">
        <v>99</v>
      </c>
      <c r="J107" s="7">
        <f t="shared" si="23"/>
        <v>74318686.790213853</v>
      </c>
      <c r="K107" s="8">
        <f t="shared" si="17"/>
        <v>9289.8358487767309</v>
      </c>
      <c r="L107" s="6">
        <f t="shared" si="18"/>
        <v>6502885.094143711</v>
      </c>
      <c r="M107" s="6">
        <f t="shared" si="19"/>
        <v>8.7499999999999982</v>
      </c>
      <c r="N107" s="6">
        <f t="shared" si="20"/>
        <v>2786950.7546330192</v>
      </c>
      <c r="O107" s="8">
        <f t="shared" si="21"/>
        <v>3.75</v>
      </c>
    </row>
    <row r="108" spans="1:15">
      <c r="A108" s="5">
        <v>100</v>
      </c>
      <c r="B108" s="7">
        <f t="shared" si="22"/>
        <v>23051.153855731107</v>
      </c>
      <c r="C108" s="8">
        <f t="shared" si="12"/>
        <v>2.8813942319663886</v>
      </c>
      <c r="D108" s="6">
        <f t="shared" si="13"/>
        <v>576.27884639327772</v>
      </c>
      <c r="E108" s="6">
        <f t="shared" si="14"/>
        <v>720.34855799159709</v>
      </c>
      <c r="F108" s="8">
        <f t="shared" si="15"/>
        <v>3.125</v>
      </c>
      <c r="G108" s="8">
        <f t="shared" si="16"/>
        <v>2.5</v>
      </c>
      <c r="I108" s="5">
        <v>100</v>
      </c>
      <c r="J108" s="7">
        <f t="shared" si="23"/>
        <v>80821571.884357572</v>
      </c>
      <c r="K108" s="8">
        <f t="shared" si="17"/>
        <v>10102.696485544697</v>
      </c>
      <c r="L108" s="6">
        <f t="shared" si="18"/>
        <v>7071887.5398812871</v>
      </c>
      <c r="M108" s="6">
        <f t="shared" si="19"/>
        <v>8.75</v>
      </c>
      <c r="N108" s="6">
        <f t="shared" si="20"/>
        <v>3030808.9456634088</v>
      </c>
      <c r="O108" s="8">
        <f t="shared" si="21"/>
        <v>3.75</v>
      </c>
    </row>
    <row r="109" spans="1:15">
      <c r="A109" s="5">
        <v>101</v>
      </c>
      <c r="B109" s="7">
        <f t="shared" si="22"/>
        <v>23627.432702124384</v>
      </c>
      <c r="C109" s="8">
        <f t="shared" si="12"/>
        <v>2.953429087765548</v>
      </c>
      <c r="D109" s="6">
        <f t="shared" si="13"/>
        <v>590.6858175531097</v>
      </c>
      <c r="E109" s="6">
        <f t="shared" si="14"/>
        <v>738.35727194138701</v>
      </c>
      <c r="F109" s="8">
        <f t="shared" si="15"/>
        <v>3.125</v>
      </c>
      <c r="G109" s="8">
        <f t="shared" si="16"/>
        <v>2.5000000000000004</v>
      </c>
      <c r="I109" s="5">
        <v>101</v>
      </c>
      <c r="J109" s="7">
        <f t="shared" si="23"/>
        <v>87893459.424238861</v>
      </c>
      <c r="K109" s="8">
        <f t="shared" si="17"/>
        <v>10986.682428029857</v>
      </c>
      <c r="L109" s="6">
        <f t="shared" si="18"/>
        <v>7690677.6996208988</v>
      </c>
      <c r="M109" s="6">
        <f t="shared" si="19"/>
        <v>8.7499999999999982</v>
      </c>
      <c r="N109" s="6">
        <f t="shared" si="20"/>
        <v>3296004.7284089569</v>
      </c>
      <c r="O109" s="8">
        <f t="shared" si="21"/>
        <v>3.75</v>
      </c>
    </row>
    <row r="110" spans="1:15">
      <c r="A110" s="5">
        <v>102</v>
      </c>
      <c r="B110" s="7">
        <f t="shared" si="22"/>
        <v>24218.118519677493</v>
      </c>
      <c r="C110" s="8">
        <f t="shared" si="12"/>
        <v>3.0272648149596866</v>
      </c>
      <c r="D110" s="6">
        <f t="shared" si="13"/>
        <v>605.4529629919374</v>
      </c>
      <c r="E110" s="6">
        <f t="shared" si="14"/>
        <v>756.81620373992166</v>
      </c>
      <c r="F110" s="8">
        <f t="shared" si="15"/>
        <v>3.125</v>
      </c>
      <c r="G110" s="8">
        <f t="shared" si="16"/>
        <v>2.5</v>
      </c>
      <c r="I110" s="5">
        <v>102</v>
      </c>
      <c r="J110" s="7">
        <f t="shared" si="23"/>
        <v>95584137.123859763</v>
      </c>
      <c r="K110" s="8">
        <f t="shared" si="17"/>
        <v>11948.01714048247</v>
      </c>
      <c r="L110" s="6">
        <f t="shared" si="18"/>
        <v>8363611.9983377289</v>
      </c>
      <c r="M110" s="6">
        <f t="shared" si="19"/>
        <v>8.75</v>
      </c>
      <c r="N110" s="6">
        <f t="shared" si="20"/>
        <v>3584405.142144741</v>
      </c>
      <c r="O110" s="8">
        <f t="shared" si="21"/>
        <v>3.75</v>
      </c>
    </row>
    <row r="111" spans="1:15">
      <c r="A111" s="5">
        <v>103</v>
      </c>
      <c r="B111" s="7">
        <f t="shared" si="22"/>
        <v>24823.571482669431</v>
      </c>
      <c r="C111" s="8">
        <f t="shared" si="12"/>
        <v>3.1029464353336791</v>
      </c>
      <c r="D111" s="6">
        <f t="shared" si="13"/>
        <v>620.58928706673589</v>
      </c>
      <c r="E111" s="6">
        <f t="shared" si="14"/>
        <v>775.73660883341972</v>
      </c>
      <c r="F111" s="8">
        <f t="shared" si="15"/>
        <v>3.125</v>
      </c>
      <c r="G111" s="8">
        <f t="shared" si="16"/>
        <v>2.5000000000000004</v>
      </c>
      <c r="I111" s="5">
        <v>103</v>
      </c>
      <c r="J111" s="7">
        <f t="shared" si="23"/>
        <v>103947749.12219749</v>
      </c>
      <c r="K111" s="8">
        <f t="shared" si="17"/>
        <v>12993.468640274687</v>
      </c>
      <c r="L111" s="6">
        <f t="shared" si="18"/>
        <v>9095428.0481922794</v>
      </c>
      <c r="M111" s="6">
        <f t="shared" si="19"/>
        <v>8.7499999999999982</v>
      </c>
      <c r="N111" s="6">
        <f t="shared" si="20"/>
        <v>3898040.5920824064</v>
      </c>
      <c r="O111" s="8">
        <f t="shared" si="21"/>
        <v>3.7500000000000004</v>
      </c>
    </row>
    <row r="112" spans="1:15">
      <c r="A112" s="5">
        <v>104</v>
      </c>
      <c r="B112" s="7">
        <f t="shared" si="22"/>
        <v>25444.160769736169</v>
      </c>
      <c r="C112" s="8">
        <f t="shared" si="12"/>
        <v>3.180520096217021</v>
      </c>
      <c r="D112" s="6">
        <f t="shared" si="13"/>
        <v>636.1040192434042</v>
      </c>
      <c r="E112" s="6">
        <f t="shared" si="14"/>
        <v>795.13002405425527</v>
      </c>
      <c r="F112" s="8">
        <f t="shared" si="15"/>
        <v>3.125</v>
      </c>
      <c r="G112" s="8">
        <f t="shared" si="16"/>
        <v>2.5</v>
      </c>
      <c r="I112" s="5">
        <v>104</v>
      </c>
      <c r="J112" s="7">
        <f t="shared" si="23"/>
        <v>113043177.17038977</v>
      </c>
      <c r="K112" s="8">
        <f t="shared" si="17"/>
        <v>14130.397146298721</v>
      </c>
      <c r="L112" s="6">
        <f t="shared" si="18"/>
        <v>9891278.0024091043</v>
      </c>
      <c r="M112" s="6">
        <f t="shared" si="19"/>
        <v>8.75</v>
      </c>
      <c r="N112" s="6">
        <f t="shared" si="20"/>
        <v>4239119.1438896153</v>
      </c>
      <c r="O112" s="8">
        <f t="shared" si="21"/>
        <v>3.7499999999999991</v>
      </c>
    </row>
    <row r="113" spans="1:15">
      <c r="A113" s="5">
        <v>105</v>
      </c>
      <c r="B113" s="7">
        <f t="shared" si="22"/>
        <v>26080.264788979573</v>
      </c>
      <c r="C113" s="8">
        <f t="shared" si="12"/>
        <v>3.2600330986224466</v>
      </c>
      <c r="D113" s="6">
        <f t="shared" si="13"/>
        <v>652.00661972448938</v>
      </c>
      <c r="E113" s="6">
        <f t="shared" si="14"/>
        <v>815.00827465561167</v>
      </c>
      <c r="F113" s="8">
        <f t="shared" si="15"/>
        <v>3.125</v>
      </c>
      <c r="G113" s="8">
        <f t="shared" si="16"/>
        <v>2.5</v>
      </c>
      <c r="I113" s="5">
        <v>105</v>
      </c>
      <c r="J113" s="7">
        <f t="shared" si="23"/>
        <v>122934455.17279887</v>
      </c>
      <c r="K113" s="8">
        <f t="shared" si="17"/>
        <v>15366.806896599859</v>
      </c>
      <c r="L113" s="6">
        <f t="shared" si="18"/>
        <v>10756764.827619901</v>
      </c>
      <c r="M113" s="6">
        <f t="shared" si="19"/>
        <v>8.75</v>
      </c>
      <c r="N113" s="6">
        <f t="shared" si="20"/>
        <v>4610042.0689799581</v>
      </c>
      <c r="O113" s="8">
        <f t="shared" si="21"/>
        <v>3.7500000000000004</v>
      </c>
    </row>
    <row r="114" spans="1:15">
      <c r="A114" s="5">
        <v>106</v>
      </c>
      <c r="B114" s="7">
        <f t="shared" si="22"/>
        <v>26732.271408704062</v>
      </c>
      <c r="C114" s="8">
        <f t="shared" si="12"/>
        <v>3.3415339260880077</v>
      </c>
      <c r="D114" s="6">
        <f t="shared" si="13"/>
        <v>668.3067852176016</v>
      </c>
      <c r="E114" s="6">
        <f t="shared" si="14"/>
        <v>835.38348152200194</v>
      </c>
      <c r="F114" s="8">
        <f t="shared" si="15"/>
        <v>3.125</v>
      </c>
      <c r="G114" s="8">
        <f t="shared" si="16"/>
        <v>2.5</v>
      </c>
      <c r="I114" s="5">
        <v>106</v>
      </c>
      <c r="J114" s="7">
        <f t="shared" si="23"/>
        <v>133691220.00041877</v>
      </c>
      <c r="K114" s="8">
        <f t="shared" si="17"/>
        <v>16711.402500052347</v>
      </c>
      <c r="L114" s="6">
        <f t="shared" si="18"/>
        <v>11697981.750036642</v>
      </c>
      <c r="M114" s="6">
        <f t="shared" si="19"/>
        <v>8.75</v>
      </c>
      <c r="N114" s="6">
        <f t="shared" si="20"/>
        <v>5013420.750015703</v>
      </c>
      <c r="O114" s="8">
        <f t="shared" si="21"/>
        <v>3.7499999999999991</v>
      </c>
    </row>
    <row r="115" spans="1:15">
      <c r="A115" s="5">
        <v>107</v>
      </c>
      <c r="B115" s="7">
        <f t="shared" si="22"/>
        <v>27400.578193921665</v>
      </c>
      <c r="C115" s="8">
        <f t="shared" si="12"/>
        <v>3.425072274240208</v>
      </c>
      <c r="D115" s="6">
        <f t="shared" si="13"/>
        <v>685.01445484804174</v>
      </c>
      <c r="E115" s="6">
        <f t="shared" si="14"/>
        <v>856.26806856005203</v>
      </c>
      <c r="F115" s="8">
        <f t="shared" si="15"/>
        <v>3.125</v>
      </c>
      <c r="G115" s="8">
        <f t="shared" si="16"/>
        <v>2.5000000000000004</v>
      </c>
      <c r="I115" s="5">
        <v>107</v>
      </c>
      <c r="J115" s="7">
        <f t="shared" si="23"/>
        <v>145389201.75045541</v>
      </c>
      <c r="K115" s="8">
        <f t="shared" si="17"/>
        <v>18173.650218806924</v>
      </c>
      <c r="L115" s="6">
        <f t="shared" si="18"/>
        <v>12721555.153164847</v>
      </c>
      <c r="M115" s="6">
        <f t="shared" si="19"/>
        <v>8.75</v>
      </c>
      <c r="N115" s="6">
        <f t="shared" si="20"/>
        <v>5452095.0656420775</v>
      </c>
      <c r="O115" s="8">
        <f t="shared" si="21"/>
        <v>3.75</v>
      </c>
    </row>
    <row r="116" spans="1:15">
      <c r="A116" s="5">
        <v>108</v>
      </c>
      <c r="B116" s="7">
        <f t="shared" si="22"/>
        <v>28085.592648769707</v>
      </c>
      <c r="C116" s="8">
        <f t="shared" si="12"/>
        <v>3.5106990810962135</v>
      </c>
      <c r="D116" s="6">
        <f t="shared" si="13"/>
        <v>702.13981621924268</v>
      </c>
      <c r="E116" s="6">
        <f t="shared" si="14"/>
        <v>877.67477027405334</v>
      </c>
      <c r="F116" s="8">
        <f t="shared" si="15"/>
        <v>3.125</v>
      </c>
      <c r="G116" s="8">
        <f t="shared" si="16"/>
        <v>2.5</v>
      </c>
      <c r="I116" s="5">
        <v>108</v>
      </c>
      <c r="J116" s="7">
        <f t="shared" si="23"/>
        <v>158110756.90362024</v>
      </c>
      <c r="K116" s="8">
        <f t="shared" si="17"/>
        <v>19763.844612952529</v>
      </c>
      <c r="L116" s="6">
        <f t="shared" si="18"/>
        <v>13834691.229066769</v>
      </c>
      <c r="M116" s="6">
        <f t="shared" si="19"/>
        <v>8.7499999999999982</v>
      </c>
      <c r="N116" s="6">
        <f t="shared" si="20"/>
        <v>5929153.3838857589</v>
      </c>
      <c r="O116" s="8">
        <f t="shared" si="21"/>
        <v>3.75</v>
      </c>
    </row>
    <row r="117" spans="1:15">
      <c r="A117" s="5">
        <v>109</v>
      </c>
      <c r="B117" s="7">
        <f t="shared" si="22"/>
        <v>28787.732464988949</v>
      </c>
      <c r="C117" s="8">
        <f t="shared" si="12"/>
        <v>3.5984665581236186</v>
      </c>
      <c r="D117" s="6">
        <f t="shared" si="13"/>
        <v>719.69331162472372</v>
      </c>
      <c r="E117" s="6">
        <f t="shared" si="14"/>
        <v>899.61663953090454</v>
      </c>
      <c r="F117" s="8">
        <f t="shared" si="15"/>
        <v>3.1249999999999996</v>
      </c>
      <c r="G117" s="8">
        <f t="shared" si="16"/>
        <v>2.5</v>
      </c>
      <c r="I117" s="5">
        <v>109</v>
      </c>
      <c r="J117" s="7">
        <f t="shared" si="23"/>
        <v>171945448.132687</v>
      </c>
      <c r="K117" s="8">
        <f t="shared" si="17"/>
        <v>21493.181016585877</v>
      </c>
      <c r="L117" s="6">
        <f t="shared" si="18"/>
        <v>15045226.711610112</v>
      </c>
      <c r="M117" s="6">
        <f t="shared" si="19"/>
        <v>8.75</v>
      </c>
      <c r="N117" s="6">
        <f t="shared" si="20"/>
        <v>6447954.3049757639</v>
      </c>
      <c r="O117" s="8">
        <f t="shared" si="21"/>
        <v>3.7500000000000004</v>
      </c>
    </row>
    <row r="118" spans="1:15">
      <c r="A118" s="5">
        <v>110</v>
      </c>
      <c r="B118" s="7">
        <f t="shared" si="22"/>
        <v>29507.425776613672</v>
      </c>
      <c r="C118" s="8">
        <f t="shared" si="12"/>
        <v>3.6884282220767091</v>
      </c>
      <c r="D118" s="6">
        <f t="shared" si="13"/>
        <v>737.68564441534193</v>
      </c>
      <c r="E118" s="6">
        <f t="shared" si="14"/>
        <v>922.10705551917727</v>
      </c>
      <c r="F118" s="8">
        <f t="shared" si="15"/>
        <v>3.125</v>
      </c>
      <c r="G118" s="8">
        <f t="shared" si="16"/>
        <v>2.5000000000000004</v>
      </c>
      <c r="I118" s="5">
        <v>110</v>
      </c>
      <c r="J118" s="7">
        <f t="shared" si="23"/>
        <v>186990674.84429711</v>
      </c>
      <c r="K118" s="8">
        <f t="shared" si="17"/>
        <v>23373.834355537139</v>
      </c>
      <c r="L118" s="6">
        <f t="shared" si="18"/>
        <v>16361684.048875997</v>
      </c>
      <c r="M118" s="6">
        <f t="shared" si="19"/>
        <v>8.75</v>
      </c>
      <c r="N118" s="6">
        <f t="shared" si="20"/>
        <v>7012150.3066611411</v>
      </c>
      <c r="O118" s="8">
        <f t="shared" si="21"/>
        <v>3.75</v>
      </c>
    </row>
    <row r="119" spans="1:15">
      <c r="A119" s="5">
        <v>111</v>
      </c>
      <c r="B119" s="7">
        <f t="shared" si="22"/>
        <v>30245.111421029014</v>
      </c>
      <c r="C119" s="8">
        <f t="shared" si="12"/>
        <v>3.780638927628627</v>
      </c>
      <c r="D119" s="6">
        <f t="shared" si="13"/>
        <v>756.12778552572547</v>
      </c>
      <c r="E119" s="6">
        <f t="shared" si="14"/>
        <v>945.1597319071567</v>
      </c>
      <c r="F119" s="8">
        <f t="shared" si="15"/>
        <v>3.125</v>
      </c>
      <c r="G119" s="8">
        <f t="shared" si="16"/>
        <v>2.5000000000000004</v>
      </c>
      <c r="I119" s="5">
        <v>111</v>
      </c>
      <c r="J119" s="7">
        <f t="shared" si="23"/>
        <v>203352358.8931731</v>
      </c>
      <c r="K119" s="8">
        <f t="shared" si="17"/>
        <v>25419.044861646638</v>
      </c>
      <c r="L119" s="6">
        <f t="shared" si="18"/>
        <v>17793331.403152645</v>
      </c>
      <c r="M119" s="6">
        <f t="shared" si="19"/>
        <v>8.75</v>
      </c>
      <c r="N119" s="6">
        <f t="shared" si="20"/>
        <v>7625713.4584939918</v>
      </c>
      <c r="O119" s="8">
        <f t="shared" si="21"/>
        <v>3.7500000000000004</v>
      </c>
    </row>
    <row r="120" spans="1:15">
      <c r="A120" s="5">
        <v>112</v>
      </c>
      <c r="B120" s="7">
        <f t="shared" si="22"/>
        <v>31001.239206554739</v>
      </c>
      <c r="C120" s="8">
        <f t="shared" si="12"/>
        <v>3.8751549008193424</v>
      </c>
      <c r="D120" s="6">
        <f t="shared" si="13"/>
        <v>775.03098016386855</v>
      </c>
      <c r="E120" s="6">
        <f t="shared" si="14"/>
        <v>968.78872520483549</v>
      </c>
      <c r="F120" s="8">
        <f t="shared" si="15"/>
        <v>3.1249999999999996</v>
      </c>
      <c r="G120" s="8">
        <f t="shared" si="16"/>
        <v>2.5</v>
      </c>
      <c r="I120" s="5">
        <v>112</v>
      </c>
      <c r="J120" s="7">
        <f t="shared" si="23"/>
        <v>221145690.29632574</v>
      </c>
      <c r="K120" s="8">
        <f t="shared" si="17"/>
        <v>27643.211287040718</v>
      </c>
      <c r="L120" s="6">
        <f t="shared" si="18"/>
        <v>19350247.900928501</v>
      </c>
      <c r="M120" s="6">
        <f t="shared" si="19"/>
        <v>8.75</v>
      </c>
      <c r="N120" s="6">
        <f t="shared" si="20"/>
        <v>8292963.3861122141</v>
      </c>
      <c r="O120" s="8">
        <f t="shared" si="21"/>
        <v>3.7499999999999991</v>
      </c>
    </row>
    <row r="121" spans="1:15">
      <c r="A121" s="5">
        <v>113</v>
      </c>
      <c r="B121" s="7">
        <f t="shared" si="22"/>
        <v>31776.270186718608</v>
      </c>
      <c r="C121" s="8">
        <f t="shared" si="12"/>
        <v>3.9720337733398261</v>
      </c>
      <c r="D121" s="6">
        <f t="shared" si="13"/>
        <v>794.40675466796517</v>
      </c>
      <c r="E121" s="6">
        <f t="shared" si="14"/>
        <v>993.0084433349565</v>
      </c>
      <c r="F121" s="8">
        <f t="shared" si="15"/>
        <v>3.125</v>
      </c>
      <c r="G121" s="8">
        <f t="shared" si="16"/>
        <v>2.5</v>
      </c>
      <c r="I121" s="5">
        <v>113</v>
      </c>
      <c r="J121" s="7">
        <f t="shared" si="23"/>
        <v>240495938.19725424</v>
      </c>
      <c r="K121" s="8">
        <f t="shared" si="17"/>
        <v>30061.992274656779</v>
      </c>
      <c r="L121" s="6">
        <f t="shared" si="18"/>
        <v>21043394.592259746</v>
      </c>
      <c r="M121" s="6">
        <f t="shared" si="19"/>
        <v>8.75</v>
      </c>
      <c r="N121" s="6">
        <f t="shared" si="20"/>
        <v>9018597.682397034</v>
      </c>
      <c r="O121" s="8">
        <f t="shared" si="21"/>
        <v>3.75</v>
      </c>
    </row>
    <row r="122" spans="1:15">
      <c r="A122" s="5">
        <v>114</v>
      </c>
      <c r="B122" s="7">
        <f t="shared" si="22"/>
        <v>32570.676941386573</v>
      </c>
      <c r="C122" s="8">
        <f t="shared" si="12"/>
        <v>4.0713346176733216</v>
      </c>
      <c r="D122" s="6">
        <f t="shared" si="13"/>
        <v>814.26692353466433</v>
      </c>
      <c r="E122" s="6">
        <f t="shared" si="14"/>
        <v>1017.8336544183304</v>
      </c>
      <c r="F122" s="8">
        <f t="shared" si="15"/>
        <v>3.125</v>
      </c>
      <c r="G122" s="8">
        <f t="shared" si="16"/>
        <v>2.5</v>
      </c>
      <c r="I122" s="5">
        <v>114</v>
      </c>
      <c r="J122" s="7">
        <f t="shared" si="23"/>
        <v>261539332.78951398</v>
      </c>
      <c r="K122" s="8">
        <f t="shared" si="17"/>
        <v>32692.416598689248</v>
      </c>
      <c r="L122" s="6">
        <f t="shared" si="18"/>
        <v>22884691.619082473</v>
      </c>
      <c r="M122" s="6">
        <f t="shared" si="19"/>
        <v>8.75</v>
      </c>
      <c r="N122" s="6">
        <f t="shared" si="20"/>
        <v>9807724.9796067737</v>
      </c>
      <c r="O122" s="8">
        <f t="shared" si="21"/>
        <v>3.75</v>
      </c>
    </row>
    <row r="123" spans="1:15">
      <c r="A123" s="5">
        <v>115</v>
      </c>
      <c r="B123" s="7">
        <f t="shared" si="22"/>
        <v>33384.943864921239</v>
      </c>
      <c r="C123" s="8">
        <f t="shared" si="12"/>
        <v>4.173117983115155</v>
      </c>
      <c r="D123" s="6">
        <f t="shared" si="13"/>
        <v>834.62359662303118</v>
      </c>
      <c r="E123" s="6">
        <f t="shared" si="14"/>
        <v>1043.2794957787887</v>
      </c>
      <c r="F123" s="8">
        <f t="shared" si="15"/>
        <v>3.125</v>
      </c>
      <c r="G123" s="8">
        <f t="shared" si="16"/>
        <v>2.5000000000000004</v>
      </c>
      <c r="I123" s="5">
        <v>115</v>
      </c>
      <c r="J123" s="7">
        <f t="shared" si="23"/>
        <v>284424024.40859646</v>
      </c>
      <c r="K123" s="8">
        <f t="shared" si="17"/>
        <v>35553.003051074556</v>
      </c>
      <c r="L123" s="6">
        <f t="shared" si="18"/>
        <v>24887102.13575219</v>
      </c>
      <c r="M123" s="6">
        <f t="shared" si="19"/>
        <v>8.75</v>
      </c>
      <c r="N123" s="6">
        <f t="shared" si="20"/>
        <v>10665900.915322367</v>
      </c>
      <c r="O123" s="8">
        <f t="shared" si="21"/>
        <v>3.75</v>
      </c>
    </row>
    <row r="124" spans="1:15">
      <c r="A124" s="5">
        <v>116</v>
      </c>
      <c r="B124" s="7">
        <f t="shared" si="22"/>
        <v>34219.567461544269</v>
      </c>
      <c r="C124" s="8">
        <f t="shared" si="12"/>
        <v>4.2774459326930341</v>
      </c>
      <c r="D124" s="6">
        <f t="shared" si="13"/>
        <v>855.48918653860687</v>
      </c>
      <c r="E124" s="6">
        <f t="shared" si="14"/>
        <v>1069.3614831732584</v>
      </c>
      <c r="F124" s="8">
        <f t="shared" si="15"/>
        <v>3.125</v>
      </c>
      <c r="G124" s="8">
        <f t="shared" si="16"/>
        <v>2.5000000000000004</v>
      </c>
      <c r="I124" s="5">
        <v>116</v>
      </c>
      <c r="J124" s="7">
        <f t="shared" si="23"/>
        <v>309311126.54434866</v>
      </c>
      <c r="K124" s="8">
        <f t="shared" si="17"/>
        <v>38663.890818043583</v>
      </c>
      <c r="L124" s="6">
        <f t="shared" si="18"/>
        <v>27064723.57263051</v>
      </c>
      <c r="M124" s="6">
        <f t="shared" si="19"/>
        <v>8.75</v>
      </c>
      <c r="N124" s="6">
        <f t="shared" si="20"/>
        <v>11599167.245413074</v>
      </c>
      <c r="O124" s="8">
        <f t="shared" si="21"/>
        <v>3.75</v>
      </c>
    </row>
    <row r="125" spans="1:15">
      <c r="A125" s="5">
        <v>117</v>
      </c>
      <c r="B125" s="7">
        <f t="shared" si="22"/>
        <v>35075.056648082878</v>
      </c>
      <c r="C125" s="8">
        <f t="shared" si="12"/>
        <v>4.3843820810103598</v>
      </c>
      <c r="D125" s="6">
        <f t="shared" si="13"/>
        <v>876.87641620207194</v>
      </c>
      <c r="E125" s="6">
        <f t="shared" si="14"/>
        <v>1096.0955202525899</v>
      </c>
      <c r="F125" s="8">
        <f t="shared" si="15"/>
        <v>3.125</v>
      </c>
      <c r="G125" s="8">
        <f t="shared" si="16"/>
        <v>2.5</v>
      </c>
      <c r="I125" s="5">
        <v>117</v>
      </c>
      <c r="J125" s="7">
        <f t="shared" si="23"/>
        <v>336375850.11697918</v>
      </c>
      <c r="K125" s="8">
        <f t="shared" si="17"/>
        <v>42046.981264622395</v>
      </c>
      <c r="L125" s="6">
        <f t="shared" si="18"/>
        <v>29432886.885235678</v>
      </c>
      <c r="M125" s="6">
        <f t="shared" si="19"/>
        <v>8.75</v>
      </c>
      <c r="N125" s="6">
        <f t="shared" si="20"/>
        <v>12614094.379386717</v>
      </c>
      <c r="O125" s="8">
        <f t="shared" si="21"/>
        <v>3.7499999999999991</v>
      </c>
    </row>
    <row r="126" spans="1:15">
      <c r="A126" s="5">
        <v>118</v>
      </c>
      <c r="B126" s="7">
        <f t="shared" si="22"/>
        <v>35951.933064284953</v>
      </c>
      <c r="C126" s="8">
        <f t="shared" si="12"/>
        <v>4.4939916330356189</v>
      </c>
      <c r="D126" s="6">
        <f t="shared" si="13"/>
        <v>898.79832660712373</v>
      </c>
      <c r="E126" s="6">
        <f t="shared" si="14"/>
        <v>1123.4979082589048</v>
      </c>
      <c r="F126" s="8">
        <f t="shared" si="15"/>
        <v>3.125</v>
      </c>
      <c r="G126" s="8">
        <f t="shared" si="16"/>
        <v>2.5</v>
      </c>
      <c r="I126" s="5">
        <v>118</v>
      </c>
      <c r="J126" s="7">
        <f t="shared" si="23"/>
        <v>365808737.00221485</v>
      </c>
      <c r="K126" s="8">
        <f t="shared" si="17"/>
        <v>45726.092125276853</v>
      </c>
      <c r="L126" s="6">
        <f t="shared" si="18"/>
        <v>32008264.487693794</v>
      </c>
      <c r="M126" s="6">
        <f t="shared" si="19"/>
        <v>8.7499999999999982</v>
      </c>
      <c r="N126" s="6">
        <f t="shared" si="20"/>
        <v>13717827.637583056</v>
      </c>
      <c r="O126" s="8">
        <f t="shared" si="21"/>
        <v>3.75</v>
      </c>
    </row>
    <row r="127" spans="1:15">
      <c r="A127" s="5">
        <v>119</v>
      </c>
      <c r="B127" s="7">
        <f t="shared" si="22"/>
        <v>36850.731390892077</v>
      </c>
      <c r="C127" s="8">
        <f t="shared" si="12"/>
        <v>4.6063414238615099</v>
      </c>
      <c r="D127" s="6">
        <f t="shared" si="13"/>
        <v>921.26828477230197</v>
      </c>
      <c r="E127" s="6">
        <f t="shared" si="14"/>
        <v>1151.5853559653774</v>
      </c>
      <c r="F127" s="8">
        <f t="shared" si="15"/>
        <v>3.125</v>
      </c>
      <c r="G127" s="8">
        <f t="shared" si="16"/>
        <v>2.5</v>
      </c>
      <c r="I127" s="5">
        <v>119</v>
      </c>
      <c r="J127" s="7">
        <f t="shared" si="23"/>
        <v>397817001.48990864</v>
      </c>
      <c r="K127" s="8">
        <f t="shared" si="17"/>
        <v>49727.125186238576</v>
      </c>
      <c r="L127" s="6">
        <f t="shared" si="18"/>
        <v>34808987.630367003</v>
      </c>
      <c r="M127" s="6">
        <f t="shared" si="19"/>
        <v>8.75</v>
      </c>
      <c r="N127" s="6">
        <f t="shared" si="20"/>
        <v>14918137.555871572</v>
      </c>
      <c r="O127" s="8">
        <f t="shared" si="21"/>
        <v>3.75</v>
      </c>
    </row>
    <row r="128" spans="1:15">
      <c r="A128" s="5">
        <v>120</v>
      </c>
      <c r="B128" s="7">
        <f t="shared" si="22"/>
        <v>37771.999675664381</v>
      </c>
      <c r="C128" s="8">
        <f t="shared" si="12"/>
        <v>4.7214999594580478</v>
      </c>
      <c r="D128" s="6">
        <f t="shared" si="13"/>
        <v>944.29999189160969</v>
      </c>
      <c r="E128" s="6">
        <f t="shared" si="14"/>
        <v>1180.3749898645119</v>
      </c>
      <c r="F128" s="8">
        <f t="shared" si="15"/>
        <v>3.125</v>
      </c>
      <c r="G128" s="8">
        <f t="shared" si="16"/>
        <v>2.5000000000000004</v>
      </c>
      <c r="I128" s="5">
        <v>120</v>
      </c>
      <c r="J128" s="7">
        <f t="shared" si="23"/>
        <v>432625989.12027562</v>
      </c>
      <c r="K128" s="8">
        <f t="shared" si="17"/>
        <v>54078.24864003445</v>
      </c>
      <c r="L128" s="6">
        <f t="shared" si="18"/>
        <v>37854774.048024118</v>
      </c>
      <c r="M128" s="6">
        <f t="shared" si="19"/>
        <v>8.75</v>
      </c>
      <c r="N128" s="6">
        <f t="shared" si="20"/>
        <v>16223474.592010334</v>
      </c>
      <c r="O128" s="8">
        <f t="shared" si="21"/>
        <v>3.75</v>
      </c>
    </row>
    <row r="129" spans="1:7">
      <c r="A129" s="5">
        <v>121</v>
      </c>
      <c r="B129" s="7">
        <f t="shared" si="22"/>
        <v>38716.299667555992</v>
      </c>
      <c r="C129" s="8">
        <f t="shared" si="12"/>
        <v>4.8395374584444992</v>
      </c>
      <c r="D129" s="6">
        <f t="shared" si="13"/>
        <v>967.90749168889977</v>
      </c>
      <c r="E129" s="6">
        <f t="shared" si="14"/>
        <v>1209.8843646111247</v>
      </c>
      <c r="F129" s="8">
        <f t="shared" si="15"/>
        <v>3.125</v>
      </c>
      <c r="G129" s="8">
        <f t="shared" si="16"/>
        <v>2.5</v>
      </c>
    </row>
    <row r="130" spans="1:7">
      <c r="A130" s="5">
        <v>122</v>
      </c>
      <c r="B130" s="7">
        <f t="shared" si="22"/>
        <v>39684.207159244892</v>
      </c>
      <c r="C130" s="8">
        <f t="shared" si="12"/>
        <v>4.9605258949056115</v>
      </c>
      <c r="D130" s="6">
        <f t="shared" si="13"/>
        <v>992.10517898112232</v>
      </c>
      <c r="E130" s="6">
        <f t="shared" si="14"/>
        <v>1240.1314737264029</v>
      </c>
      <c r="F130" s="8">
        <f t="shared" si="15"/>
        <v>3.125</v>
      </c>
      <c r="G130" s="8">
        <f t="shared" si="16"/>
        <v>2.5</v>
      </c>
    </row>
    <row r="131" spans="1:7">
      <c r="A131" s="5">
        <v>123</v>
      </c>
      <c r="B131" s="7">
        <f t="shared" si="22"/>
        <v>40676.312338226016</v>
      </c>
      <c r="C131" s="8">
        <f t="shared" si="12"/>
        <v>5.0845390422782524</v>
      </c>
      <c r="D131" s="6">
        <f t="shared" si="13"/>
        <v>1016.9078084556504</v>
      </c>
      <c r="E131" s="6">
        <f t="shared" si="14"/>
        <v>1271.134760569563</v>
      </c>
      <c r="F131" s="8">
        <f t="shared" si="15"/>
        <v>3.125</v>
      </c>
      <c r="G131" s="8">
        <f t="shared" si="16"/>
        <v>2.5</v>
      </c>
    </row>
    <row r="132" spans="1:7">
      <c r="A132" s="5">
        <v>124</v>
      </c>
      <c r="B132" s="7">
        <f t="shared" si="22"/>
        <v>41693.22014668167</v>
      </c>
      <c r="C132" s="8">
        <f t="shared" si="12"/>
        <v>5.2116525183352085</v>
      </c>
      <c r="D132" s="6">
        <f t="shared" si="13"/>
        <v>1042.3305036670417</v>
      </c>
      <c r="E132" s="6">
        <f t="shared" si="14"/>
        <v>1302.9131295838022</v>
      </c>
      <c r="F132" s="8">
        <f t="shared" si="15"/>
        <v>3.125</v>
      </c>
      <c r="G132" s="8">
        <f t="shared" si="16"/>
        <v>2.5</v>
      </c>
    </row>
    <row r="133" spans="1:7">
      <c r="A133" s="5">
        <v>125</v>
      </c>
      <c r="B133" s="7">
        <f t="shared" si="22"/>
        <v>42735.550650348712</v>
      </c>
      <c r="C133" s="8">
        <f t="shared" si="12"/>
        <v>5.3419438312935892</v>
      </c>
      <c r="D133" s="6">
        <f t="shared" si="13"/>
        <v>1068.3887662587179</v>
      </c>
      <c r="E133" s="6">
        <f t="shared" si="14"/>
        <v>1335.4859578233973</v>
      </c>
      <c r="F133" s="8">
        <f t="shared" si="15"/>
        <v>3.125</v>
      </c>
      <c r="G133" s="8">
        <f t="shared" si="16"/>
        <v>2.5</v>
      </c>
    </row>
    <row r="134" spans="1:7">
      <c r="A134" s="5">
        <v>126</v>
      </c>
      <c r="B134" s="7">
        <f t="shared" si="22"/>
        <v>43803.939416607427</v>
      </c>
      <c r="C134" s="8">
        <f t="shared" si="12"/>
        <v>5.4754924270759284</v>
      </c>
      <c r="D134" s="6">
        <f t="shared" si="13"/>
        <v>1095.0984854151857</v>
      </c>
      <c r="E134" s="6">
        <f t="shared" si="14"/>
        <v>1368.8731067689821</v>
      </c>
      <c r="F134" s="8">
        <f t="shared" si="15"/>
        <v>3.125</v>
      </c>
      <c r="G134" s="8">
        <f t="shared" si="16"/>
        <v>2.5</v>
      </c>
    </row>
    <row r="135" spans="1:7">
      <c r="A135" s="5">
        <v>127</v>
      </c>
      <c r="B135" s="7">
        <f t="shared" si="22"/>
        <v>44899.03790202261</v>
      </c>
      <c r="C135" s="8">
        <f t="shared" si="12"/>
        <v>5.6123797377528266</v>
      </c>
      <c r="D135" s="6">
        <f t="shared" si="13"/>
        <v>1122.4759475505655</v>
      </c>
      <c r="E135" s="6">
        <f t="shared" si="14"/>
        <v>1403.0949344382068</v>
      </c>
      <c r="F135" s="8">
        <f t="shared" si="15"/>
        <v>3.1250000000000009</v>
      </c>
      <c r="G135" s="8">
        <f t="shared" si="16"/>
        <v>2.5000000000000004</v>
      </c>
    </row>
    <row r="136" spans="1:7">
      <c r="A136" s="5">
        <v>128</v>
      </c>
      <c r="B136" s="7">
        <f t="shared" si="22"/>
        <v>46021.513849573174</v>
      </c>
      <c r="C136" s="8">
        <f t="shared" si="12"/>
        <v>5.7526892311966469</v>
      </c>
      <c r="D136" s="6">
        <f t="shared" si="13"/>
        <v>1150.5378462393294</v>
      </c>
      <c r="E136" s="6">
        <f t="shared" si="14"/>
        <v>1438.1723077991617</v>
      </c>
      <c r="F136" s="8">
        <f t="shared" si="15"/>
        <v>3.125</v>
      </c>
      <c r="G136" s="8">
        <f t="shared" si="16"/>
        <v>2.5</v>
      </c>
    </row>
    <row r="137" spans="1:7">
      <c r="A137" s="5">
        <v>129</v>
      </c>
      <c r="B137" s="7">
        <f t="shared" si="22"/>
        <v>47172.051695812501</v>
      </c>
      <c r="C137" s="8">
        <f t="shared" si="12"/>
        <v>5.8965064619765624</v>
      </c>
      <c r="D137" s="6">
        <f t="shared" si="13"/>
        <v>1179.3012923953127</v>
      </c>
      <c r="E137" s="6">
        <f t="shared" si="14"/>
        <v>1474.1266154941407</v>
      </c>
      <c r="F137" s="8">
        <f t="shared" si="15"/>
        <v>3.125</v>
      </c>
      <c r="G137" s="8">
        <f t="shared" si="16"/>
        <v>2.5</v>
      </c>
    </row>
    <row r="138" spans="1:7">
      <c r="A138" s="5">
        <v>130</v>
      </c>
      <c r="B138" s="7">
        <f t="shared" si="22"/>
        <v>48351.352988207815</v>
      </c>
      <c r="C138" s="8">
        <f t="shared" ref="C138:C145" si="24">B138/8000</f>
        <v>6.0439191235259768</v>
      </c>
      <c r="D138" s="6">
        <f t="shared" ref="D138:D145" si="25">0.2*C138/100*100000</f>
        <v>1208.7838247051955</v>
      </c>
      <c r="E138" s="6">
        <f t="shared" ref="E138:E145" si="26">0.25*C138/100*100000</f>
        <v>1510.9797808814942</v>
      </c>
      <c r="F138" s="8">
        <f t="shared" ref="F138:F145" si="27">E138/B138*100</f>
        <v>3.125</v>
      </c>
      <c r="G138" s="8">
        <f t="shared" ref="G138:G145" si="28">(D138/B138)*100</f>
        <v>2.5</v>
      </c>
    </row>
    <row r="139" spans="1:7">
      <c r="A139" s="5">
        <v>131</v>
      </c>
      <c r="B139" s="7">
        <f t="shared" ref="B139:B145" si="29">B138+D138</f>
        <v>49560.136812913013</v>
      </c>
      <c r="C139" s="8">
        <f t="shared" si="24"/>
        <v>6.1950171016141269</v>
      </c>
      <c r="D139" s="6">
        <f t="shared" si="25"/>
        <v>1239.0034203228254</v>
      </c>
      <c r="E139" s="6">
        <f t="shared" si="26"/>
        <v>1548.7542754035317</v>
      </c>
      <c r="F139" s="8">
        <f t="shared" si="27"/>
        <v>3.125</v>
      </c>
      <c r="G139" s="8">
        <f t="shared" si="28"/>
        <v>2.5</v>
      </c>
    </row>
    <row r="140" spans="1:7">
      <c r="A140" s="5">
        <v>132</v>
      </c>
      <c r="B140" s="7">
        <f t="shared" si="29"/>
        <v>50799.140233235841</v>
      </c>
      <c r="C140" s="8">
        <f t="shared" si="24"/>
        <v>6.3498925291544799</v>
      </c>
      <c r="D140" s="6">
        <f t="shared" si="25"/>
        <v>1269.9785058308962</v>
      </c>
      <c r="E140" s="6">
        <f t="shared" si="26"/>
        <v>1587.47313228862</v>
      </c>
      <c r="F140" s="8">
        <f t="shared" si="27"/>
        <v>3.125</v>
      </c>
      <c r="G140" s="8">
        <f t="shared" si="28"/>
        <v>2.5000000000000004</v>
      </c>
    </row>
    <row r="141" spans="1:7">
      <c r="A141" s="5">
        <v>133</v>
      </c>
      <c r="B141" s="7">
        <f t="shared" si="29"/>
        <v>52069.11873906674</v>
      </c>
      <c r="C141" s="8">
        <f t="shared" si="24"/>
        <v>6.5086398423833423</v>
      </c>
      <c r="D141" s="6">
        <f t="shared" si="25"/>
        <v>1301.7279684766686</v>
      </c>
      <c r="E141" s="6">
        <f t="shared" si="26"/>
        <v>1627.1599605958354</v>
      </c>
      <c r="F141" s="8">
        <f t="shared" si="27"/>
        <v>3.1249999999999996</v>
      </c>
      <c r="G141" s="8">
        <f t="shared" si="28"/>
        <v>2.5</v>
      </c>
    </row>
    <row r="142" spans="1:7">
      <c r="A142" s="5">
        <v>134</v>
      </c>
      <c r="B142" s="7">
        <f t="shared" si="29"/>
        <v>53370.846707543409</v>
      </c>
      <c r="C142" s="8">
        <f t="shared" si="24"/>
        <v>6.6713558384429259</v>
      </c>
      <c r="D142" s="6">
        <f t="shared" si="25"/>
        <v>1334.2711676885854</v>
      </c>
      <c r="E142" s="6">
        <f t="shared" si="26"/>
        <v>1667.8389596107315</v>
      </c>
      <c r="F142" s="8">
        <f t="shared" si="27"/>
        <v>3.125</v>
      </c>
      <c r="G142" s="8">
        <f t="shared" si="28"/>
        <v>2.5</v>
      </c>
    </row>
    <row r="143" spans="1:7">
      <c r="A143" s="5">
        <v>135</v>
      </c>
      <c r="B143" s="7">
        <f t="shared" si="29"/>
        <v>54705.117875231997</v>
      </c>
      <c r="C143" s="8">
        <f t="shared" si="24"/>
        <v>6.8381397344039998</v>
      </c>
      <c r="D143" s="6">
        <f t="shared" si="25"/>
        <v>1367.6279468808</v>
      </c>
      <c r="E143" s="6">
        <f t="shared" si="26"/>
        <v>1709.5349336009999</v>
      </c>
      <c r="F143" s="8">
        <f t="shared" si="27"/>
        <v>3.125</v>
      </c>
      <c r="G143" s="8">
        <f t="shared" si="28"/>
        <v>2.5</v>
      </c>
    </row>
    <row r="144" spans="1:7">
      <c r="A144" s="5">
        <v>136</v>
      </c>
      <c r="B144" s="7">
        <f t="shared" si="29"/>
        <v>56072.745822112796</v>
      </c>
      <c r="C144" s="8">
        <f t="shared" si="24"/>
        <v>7.0090932277640992</v>
      </c>
      <c r="D144" s="6">
        <f t="shared" si="25"/>
        <v>1401.8186455528198</v>
      </c>
      <c r="E144" s="6">
        <f t="shared" si="26"/>
        <v>1752.2733069410247</v>
      </c>
      <c r="F144" s="8">
        <f t="shared" si="27"/>
        <v>3.1249999999999996</v>
      </c>
      <c r="G144" s="8">
        <f t="shared" si="28"/>
        <v>2.5</v>
      </c>
    </row>
    <row r="145" spans="1:7">
      <c r="A145" s="5">
        <v>137</v>
      </c>
      <c r="B145" s="7">
        <f t="shared" si="29"/>
        <v>57474.564467665616</v>
      </c>
      <c r="C145" s="8">
        <f t="shared" si="24"/>
        <v>7.1843205584582019</v>
      </c>
      <c r="D145" s="6">
        <f t="shared" si="25"/>
        <v>1436.8641116916406</v>
      </c>
      <c r="E145" s="6">
        <f t="shared" si="26"/>
        <v>1796.0801396145503</v>
      </c>
      <c r="F145" s="8">
        <f t="shared" si="27"/>
        <v>3.1249999999999996</v>
      </c>
      <c r="G145" s="8">
        <f t="shared" si="28"/>
        <v>2.5000000000000004</v>
      </c>
    </row>
    <row r="148" spans="1:7">
      <c r="A148">
        <f>137/14</f>
        <v>9.7857142857142865</v>
      </c>
    </row>
  </sheetData>
  <mergeCells count="2">
    <mergeCell ref="B1:C1"/>
    <mergeCell ref="E1:F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topLeftCell="A11" workbookViewId="0">
      <selection activeCell="A20" sqref="A20"/>
    </sheetView>
  </sheetViews>
  <sheetFormatPr defaultRowHeight="14.4"/>
  <cols>
    <col min="1" max="1" width="12" customWidth="1"/>
    <col min="2" max="2" width="12" style="20" customWidth="1"/>
    <col min="3" max="3" width="18.33203125" style="20" customWidth="1"/>
    <col min="4" max="4" width="12.21875" style="20" customWidth="1"/>
    <col min="5" max="5" width="12.5546875" customWidth="1"/>
    <col min="6" max="6" width="8.77734375" bestFit="1" customWidth="1"/>
    <col min="7" max="7" width="13.109375" customWidth="1"/>
    <col min="8" max="8" width="15.6640625" customWidth="1"/>
    <col min="10" max="10" width="14.44140625" customWidth="1"/>
    <col min="11" max="11" width="13.44140625" customWidth="1"/>
  </cols>
  <sheetData>
    <row r="1" spans="1:6">
      <c r="A1" s="1" t="s">
        <v>37</v>
      </c>
      <c r="B1" s="26">
        <v>10</v>
      </c>
      <c r="C1" s="26" t="s">
        <v>38</v>
      </c>
      <c r="D1" s="26" t="s">
        <v>39</v>
      </c>
    </row>
    <row r="2" spans="1:6">
      <c r="A2" s="1" t="s">
        <v>20</v>
      </c>
      <c r="B2" s="41">
        <v>1.0927</v>
      </c>
      <c r="C2" s="41">
        <v>1.0857699999999999</v>
      </c>
      <c r="D2" s="41">
        <v>1.08223</v>
      </c>
      <c r="E2" s="13"/>
      <c r="F2" s="11"/>
    </row>
    <row r="3" spans="1:6">
      <c r="A3" s="1" t="s">
        <v>21</v>
      </c>
      <c r="B3" s="41">
        <v>1.0911500000000001</v>
      </c>
      <c r="C3" s="38">
        <f>C2+(C4*C2)/100</f>
        <v>1.0869643469999999</v>
      </c>
      <c r="D3" s="38">
        <f>D2-(D4*D2)/100</f>
        <v>1.0800655400000001</v>
      </c>
      <c r="E3" s="14"/>
      <c r="F3" s="11"/>
    </row>
    <row r="4" spans="1:6">
      <c r="A4" s="1" t="s">
        <v>22</v>
      </c>
      <c r="B4" s="42">
        <f>(B2-B3)/B2*100</f>
        <v>0.14185046215795188</v>
      </c>
      <c r="C4" s="43">
        <v>0.11</v>
      </c>
      <c r="D4" s="43">
        <v>0.2</v>
      </c>
      <c r="E4" s="14"/>
      <c r="F4" s="11"/>
    </row>
    <row r="5" spans="1:6">
      <c r="A5" s="1" t="s">
        <v>23</v>
      </c>
      <c r="B5" s="42">
        <f>B1*100000*B4/100</f>
        <v>1418.5046215795187</v>
      </c>
      <c r="C5" s="42"/>
      <c r="D5" s="26"/>
      <c r="E5" s="14"/>
      <c r="F5" s="11"/>
    </row>
    <row r="6" spans="1:6">
      <c r="E6" s="14"/>
      <c r="F6" s="11"/>
    </row>
    <row r="7" spans="1:6">
      <c r="A7" s="45" t="s">
        <v>42</v>
      </c>
      <c r="B7" s="61" t="s">
        <v>41</v>
      </c>
      <c r="C7" s="61"/>
      <c r="D7" s="39"/>
      <c r="E7" s="15"/>
      <c r="F7" s="11"/>
    </row>
    <row r="8" spans="1:6">
      <c r="A8" s="45" t="s">
        <v>43</v>
      </c>
      <c r="B8" s="61" t="s">
        <v>40</v>
      </c>
      <c r="C8" s="61"/>
      <c r="D8" s="40"/>
      <c r="E8" s="16"/>
      <c r="F8" s="11"/>
    </row>
    <row r="9" spans="1:6">
      <c r="A9" s="44" t="s">
        <v>44</v>
      </c>
      <c r="B9" s="60" t="s">
        <v>46</v>
      </c>
      <c r="C9" s="60"/>
    </row>
    <row r="10" spans="1:6">
      <c r="A10" s="44" t="s">
        <v>45</v>
      </c>
      <c r="B10" s="62">
        <v>0.02</v>
      </c>
      <c r="C10" s="62"/>
    </row>
    <row r="12" spans="1:6">
      <c r="A12" s="57" t="s">
        <v>47</v>
      </c>
      <c r="B12" s="58"/>
      <c r="C12" s="59"/>
    </row>
    <row r="13" spans="1:6">
      <c r="A13" s="56" t="s">
        <v>48</v>
      </c>
      <c r="B13" s="56"/>
      <c r="C13" s="56"/>
    </row>
    <row r="14" spans="1:6">
      <c r="A14" s="56" t="s">
        <v>49</v>
      </c>
      <c r="B14" s="56"/>
      <c r="C14" s="56"/>
    </row>
    <row r="15" spans="1:6">
      <c r="A15" s="56" t="s">
        <v>50</v>
      </c>
      <c r="B15" s="56"/>
      <c r="C15" s="56"/>
    </row>
    <row r="16" spans="1:6">
      <c r="A16" s="56" t="s">
        <v>51</v>
      </c>
      <c r="B16" s="56"/>
      <c r="C16" s="56"/>
    </row>
    <row r="18" spans="1:1">
      <c r="A18">
        <f>8/12</f>
        <v>0.66666666666666663</v>
      </c>
    </row>
    <row r="19" spans="1:1">
      <c r="A19">
        <v>12.13</v>
      </c>
    </row>
    <row r="20" spans="1:1">
      <c r="A20">
        <f>A19*A18</f>
        <v>8.086666666666666</v>
      </c>
    </row>
  </sheetData>
  <mergeCells count="9">
    <mergeCell ref="A15:C15"/>
    <mergeCell ref="A16:C16"/>
    <mergeCell ref="A12:C12"/>
    <mergeCell ref="B9:C9"/>
    <mergeCell ref="B7:C7"/>
    <mergeCell ref="B8:C8"/>
    <mergeCell ref="B10:C10"/>
    <mergeCell ref="A13:C13"/>
    <mergeCell ref="A14:C1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4" sqref="C4"/>
    </sheetView>
  </sheetViews>
  <sheetFormatPr defaultRowHeight="14.4"/>
  <cols>
    <col min="1" max="1" width="6.88671875" bestFit="1" customWidth="1"/>
    <col min="2" max="2" width="9.77734375" style="18" bestFit="1" customWidth="1"/>
    <col min="3" max="3" width="6.88671875" bestFit="1" customWidth="1"/>
    <col min="4" max="4" width="7.77734375" bestFit="1" customWidth="1"/>
    <col min="5" max="5" width="5.77734375" style="18" bestFit="1" customWidth="1"/>
    <col min="6" max="6" width="4.77734375" style="18" bestFit="1" customWidth="1"/>
  </cols>
  <sheetData>
    <row r="1" spans="1:7">
      <c r="A1" s="48" t="s">
        <v>52</v>
      </c>
      <c r="B1" s="49" t="s">
        <v>59</v>
      </c>
      <c r="C1" s="48" t="s">
        <v>64</v>
      </c>
      <c r="D1" s="48" t="s">
        <v>60</v>
      </c>
      <c r="E1" s="49" t="s">
        <v>61</v>
      </c>
      <c r="F1" s="49" t="s">
        <v>63</v>
      </c>
      <c r="G1" s="48" t="s">
        <v>62</v>
      </c>
    </row>
    <row r="2" spans="1:7">
      <c r="A2" s="1" t="s">
        <v>53</v>
      </c>
      <c r="B2" s="47">
        <v>20</v>
      </c>
      <c r="C2" s="1">
        <v>3.5</v>
      </c>
      <c r="D2" s="1">
        <v>9.6</v>
      </c>
      <c r="E2" s="50"/>
      <c r="F2" s="50"/>
      <c r="G2" s="1"/>
    </row>
    <row r="3" spans="1:7">
      <c r="A3" s="1" t="s">
        <v>54</v>
      </c>
      <c r="B3" s="47">
        <v>-275</v>
      </c>
      <c r="C3" s="1">
        <v>154.1</v>
      </c>
      <c r="D3" s="1">
        <v>10.5</v>
      </c>
      <c r="E3" s="50"/>
      <c r="F3" s="50"/>
      <c r="G3" s="1"/>
    </row>
    <row r="4" spans="1:7">
      <c r="A4" s="1" t="s">
        <v>55</v>
      </c>
      <c r="B4" s="47">
        <v>191</v>
      </c>
      <c r="C4" s="1">
        <v>4.7</v>
      </c>
      <c r="D4" s="1">
        <v>3.5</v>
      </c>
      <c r="E4" s="50">
        <v>95000</v>
      </c>
      <c r="F4" s="50">
        <v>5</v>
      </c>
      <c r="G4" s="1">
        <f>E4*F4</f>
        <v>475000</v>
      </c>
    </row>
    <row r="5" spans="1:7">
      <c r="A5" s="1" t="s">
        <v>56</v>
      </c>
      <c r="B5" s="47">
        <v>205</v>
      </c>
      <c r="C5" s="1">
        <v>4.4000000000000004</v>
      </c>
      <c r="D5" s="1">
        <v>2.8</v>
      </c>
      <c r="E5" s="50">
        <v>83000</v>
      </c>
      <c r="F5" s="50">
        <v>7</v>
      </c>
      <c r="G5" s="1">
        <f t="shared" ref="G5:G7" si="0">E5*F5</f>
        <v>581000</v>
      </c>
    </row>
    <row r="6" spans="1:7">
      <c r="A6" s="1" t="s">
        <v>57</v>
      </c>
      <c r="B6" s="47">
        <v>0.77</v>
      </c>
      <c r="C6" s="1">
        <v>2.4</v>
      </c>
      <c r="D6" s="1">
        <v>2.6</v>
      </c>
      <c r="E6" s="50">
        <v>1000</v>
      </c>
      <c r="F6" s="50">
        <v>7</v>
      </c>
      <c r="G6" s="1">
        <f t="shared" si="0"/>
        <v>7000</v>
      </c>
    </row>
    <row r="7" spans="1:7">
      <c r="A7" s="1" t="s">
        <v>58</v>
      </c>
      <c r="B7" s="47">
        <v>148</v>
      </c>
      <c r="C7" s="1">
        <v>70.099999999999994</v>
      </c>
      <c r="D7" s="1">
        <v>22.3</v>
      </c>
      <c r="E7" s="50"/>
      <c r="F7" s="50"/>
      <c r="G7" s="1">
        <f t="shared" si="0"/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1"/>
  <sheetViews>
    <sheetView tabSelected="1" topLeftCell="C1" workbookViewId="0">
      <selection activeCell="H8" sqref="H8"/>
    </sheetView>
  </sheetViews>
  <sheetFormatPr defaultRowHeight="14.4"/>
  <cols>
    <col min="2" max="2" width="12.6640625" style="19" customWidth="1"/>
    <col min="5" max="5" width="12.77734375" style="18" customWidth="1"/>
    <col min="7" max="7" width="10" customWidth="1"/>
    <col min="9" max="9" width="10.109375" bestFit="1" customWidth="1"/>
    <col min="10" max="10" width="13.6640625" bestFit="1" customWidth="1"/>
    <col min="11" max="11" width="12.109375" style="20" bestFit="1" customWidth="1"/>
    <col min="12" max="12" width="7.21875" style="20" bestFit="1" customWidth="1"/>
    <col min="13" max="13" width="20.21875" bestFit="1" customWidth="1"/>
    <col min="14" max="14" width="8.33203125" bestFit="1" customWidth="1"/>
    <col min="15" max="15" width="17.77734375" bestFit="1" customWidth="1"/>
    <col min="16" max="16" width="8.33203125" style="20" customWidth="1"/>
    <col min="17" max="17" width="8.33203125" customWidth="1"/>
  </cols>
  <sheetData>
    <row r="1" spans="1:17">
      <c r="A1" t="s">
        <v>17</v>
      </c>
      <c r="B1" s="19" t="s">
        <v>15</v>
      </c>
      <c r="C1" t="s">
        <v>16</v>
      </c>
      <c r="D1" t="s">
        <v>18</v>
      </c>
      <c r="K1" s="63" t="s">
        <v>26</v>
      </c>
      <c r="L1" s="63"/>
      <c r="M1" s="63"/>
      <c r="N1" s="35"/>
    </row>
    <row r="2" spans="1:17">
      <c r="A2">
        <v>1</v>
      </c>
      <c r="B2" s="19">
        <v>10000</v>
      </c>
      <c r="C2">
        <v>15</v>
      </c>
      <c r="D2">
        <v>20</v>
      </c>
      <c r="E2" s="18">
        <f t="shared" ref="E2:E31" si="0">B2*C2/100</f>
        <v>1500</v>
      </c>
      <c r="I2" s="17"/>
      <c r="K2" s="52" t="s">
        <v>27</v>
      </c>
      <c r="L2" s="52" t="s">
        <v>28</v>
      </c>
      <c r="M2" s="53" t="s">
        <v>65</v>
      </c>
      <c r="N2" s="11"/>
      <c r="O2" t="s">
        <v>30</v>
      </c>
    </row>
    <row r="3" spans="1:17">
      <c r="A3">
        <v>2</v>
      </c>
      <c r="B3" s="19">
        <f t="shared" ref="B3:B31" si="1">B2+E2</f>
        <v>11500</v>
      </c>
      <c r="C3">
        <v>15</v>
      </c>
      <c r="D3">
        <v>20</v>
      </c>
      <c r="E3" s="18">
        <f t="shared" si="0"/>
        <v>1725</v>
      </c>
      <c r="I3" s="17"/>
      <c r="K3" s="21">
        <v>1.78</v>
      </c>
      <c r="L3" s="21">
        <v>1.7</v>
      </c>
      <c r="M3" s="22">
        <f>(K3+L3)/2*10</f>
        <v>17.399999999999999</v>
      </c>
      <c r="N3" s="51"/>
      <c r="O3">
        <f>M3/2</f>
        <v>8.6999999999999993</v>
      </c>
    </row>
    <row r="4" spans="1:17">
      <c r="A4">
        <v>3</v>
      </c>
      <c r="B4" s="19">
        <f t="shared" si="1"/>
        <v>13225</v>
      </c>
      <c r="C4">
        <v>15</v>
      </c>
      <c r="D4">
        <v>20</v>
      </c>
      <c r="E4" s="18">
        <f t="shared" si="0"/>
        <v>1983.75</v>
      </c>
      <c r="I4" s="17"/>
      <c r="M4" s="24" t="s">
        <v>29</v>
      </c>
      <c r="N4" s="24"/>
    </row>
    <row r="5" spans="1:17">
      <c r="A5">
        <v>4</v>
      </c>
      <c r="B5" s="19">
        <f t="shared" si="1"/>
        <v>15208.75</v>
      </c>
      <c r="C5">
        <v>15</v>
      </c>
      <c r="D5">
        <v>20</v>
      </c>
      <c r="E5" s="18">
        <f t="shared" si="0"/>
        <v>2281.3125</v>
      </c>
      <c r="I5" s="17"/>
      <c r="P5" s="64" t="s">
        <v>66</v>
      </c>
      <c r="Q5" s="64"/>
    </row>
    <row r="6" spans="1:17">
      <c r="A6">
        <v>5</v>
      </c>
      <c r="B6" s="19">
        <f t="shared" si="1"/>
        <v>17490.0625</v>
      </c>
      <c r="C6">
        <v>15</v>
      </c>
      <c r="D6">
        <v>20</v>
      </c>
      <c r="E6" s="18">
        <f t="shared" si="0"/>
        <v>2623.5093750000001</v>
      </c>
      <c r="G6" s="28" t="s">
        <v>31</v>
      </c>
      <c r="H6" s="28" t="s">
        <v>19</v>
      </c>
      <c r="I6" s="28" t="s">
        <v>15</v>
      </c>
      <c r="J6" s="28" t="s">
        <v>32</v>
      </c>
      <c r="K6" s="32" t="s">
        <v>33</v>
      </c>
      <c r="L6" s="28"/>
      <c r="M6" s="28" t="s">
        <v>35</v>
      </c>
      <c r="N6" s="28" t="s">
        <v>36</v>
      </c>
      <c r="O6" s="28" t="s">
        <v>34</v>
      </c>
      <c r="P6" s="54">
        <v>0.01</v>
      </c>
      <c r="Q6" s="54">
        <v>0.03</v>
      </c>
    </row>
    <row r="7" spans="1:17">
      <c r="A7">
        <v>6</v>
      </c>
      <c r="B7" s="19">
        <f t="shared" si="1"/>
        <v>20113.571875000001</v>
      </c>
      <c r="C7">
        <v>15</v>
      </c>
      <c r="D7">
        <v>20</v>
      </c>
      <c r="E7" s="18">
        <f t="shared" si="0"/>
        <v>3017.0357812500001</v>
      </c>
      <c r="G7" s="30">
        <v>2</v>
      </c>
      <c r="H7" s="31">
        <v>30</v>
      </c>
      <c r="I7" s="36">
        <v>10000</v>
      </c>
      <c r="J7" s="25">
        <v>30</v>
      </c>
      <c r="K7" s="33">
        <f>I7*H7/100</f>
        <v>3000</v>
      </c>
      <c r="L7" s="27">
        <f>K7/J7*100</f>
        <v>10000</v>
      </c>
      <c r="M7" s="29">
        <f>L7/G7</f>
        <v>5000</v>
      </c>
      <c r="N7" s="34">
        <f>L7*5/100</f>
        <v>500</v>
      </c>
      <c r="O7" s="34">
        <f>L7*15/100</f>
        <v>1500</v>
      </c>
      <c r="P7" s="27">
        <f>M7*G7*1/100</f>
        <v>100</v>
      </c>
      <c r="Q7" s="27">
        <f>M7*G7*3/100</f>
        <v>300</v>
      </c>
    </row>
    <row r="8" spans="1:17">
      <c r="A8">
        <v>7</v>
      </c>
      <c r="B8" s="19">
        <f t="shared" si="1"/>
        <v>23130.607656250002</v>
      </c>
      <c r="C8">
        <v>15</v>
      </c>
      <c r="D8">
        <v>20</v>
      </c>
      <c r="E8" s="18">
        <f t="shared" si="0"/>
        <v>3469.5911484375001</v>
      </c>
      <c r="G8" s="30">
        <v>3</v>
      </c>
      <c r="H8" s="37">
        <f>H7</f>
        <v>30</v>
      </c>
      <c r="I8" s="27">
        <f>I7</f>
        <v>10000</v>
      </c>
      <c r="J8" s="46">
        <v>30</v>
      </c>
      <c r="K8" s="33">
        <f t="shared" ref="K8:K25" si="2">I8*H8/100</f>
        <v>3000</v>
      </c>
      <c r="L8" s="27">
        <f t="shared" ref="L8:L25" si="3">K8/J8*100</f>
        <v>10000</v>
      </c>
      <c r="M8" s="29">
        <f t="shared" ref="M8:M25" si="4">L8/G8</f>
        <v>3333.3333333333335</v>
      </c>
      <c r="N8" s="34">
        <f t="shared" ref="N8:N25" si="5">L8*5/100</f>
        <v>500</v>
      </c>
      <c r="O8" s="34">
        <f t="shared" ref="O8:O25" si="6">L8*15/100</f>
        <v>1500</v>
      </c>
      <c r="P8" s="27">
        <f t="shared" ref="P8:P25" si="7">M8*G8*1/100</f>
        <v>100</v>
      </c>
      <c r="Q8" s="27">
        <f t="shared" ref="Q8:Q25" si="8">M8*G8*3/100</f>
        <v>300</v>
      </c>
    </row>
    <row r="9" spans="1:17">
      <c r="A9">
        <v>8</v>
      </c>
      <c r="B9" s="19">
        <f t="shared" si="1"/>
        <v>26600.198804687501</v>
      </c>
      <c r="C9">
        <v>15</v>
      </c>
      <c r="D9">
        <v>20</v>
      </c>
      <c r="E9" s="18">
        <f t="shared" si="0"/>
        <v>3990.0298207031256</v>
      </c>
      <c r="G9" s="30">
        <v>4</v>
      </c>
      <c r="H9" s="37">
        <f t="shared" ref="H9:H25" si="9">H8</f>
        <v>30</v>
      </c>
      <c r="I9" s="27">
        <f t="shared" ref="I9:I25" si="10">I8</f>
        <v>10000</v>
      </c>
      <c r="J9" s="46">
        <v>30</v>
      </c>
      <c r="K9" s="33">
        <f t="shared" si="2"/>
        <v>3000</v>
      </c>
      <c r="L9" s="27">
        <f t="shared" si="3"/>
        <v>10000</v>
      </c>
      <c r="M9" s="29">
        <f>L9/G9</f>
        <v>2500</v>
      </c>
      <c r="N9" s="34">
        <f t="shared" si="5"/>
        <v>500</v>
      </c>
      <c r="O9" s="34">
        <f t="shared" si="6"/>
        <v>1500</v>
      </c>
      <c r="P9" s="27">
        <f t="shared" si="7"/>
        <v>100</v>
      </c>
      <c r="Q9" s="27">
        <f t="shared" si="8"/>
        <v>300</v>
      </c>
    </row>
    <row r="10" spans="1:17">
      <c r="A10">
        <v>9</v>
      </c>
      <c r="B10" s="19">
        <f t="shared" si="1"/>
        <v>30590.228625390628</v>
      </c>
      <c r="C10">
        <v>15</v>
      </c>
      <c r="D10">
        <v>20</v>
      </c>
      <c r="E10" s="18">
        <f t="shared" si="0"/>
        <v>4588.5342938085942</v>
      </c>
      <c r="G10" s="30">
        <v>5</v>
      </c>
      <c r="H10" s="37">
        <f t="shared" si="9"/>
        <v>30</v>
      </c>
      <c r="I10" s="27">
        <f t="shared" si="10"/>
        <v>10000</v>
      </c>
      <c r="J10" s="46">
        <v>30</v>
      </c>
      <c r="K10" s="33">
        <f t="shared" si="2"/>
        <v>3000</v>
      </c>
      <c r="L10" s="27">
        <f t="shared" si="3"/>
        <v>10000</v>
      </c>
      <c r="M10" s="29">
        <f t="shared" si="4"/>
        <v>2000</v>
      </c>
      <c r="N10" s="34">
        <f t="shared" si="5"/>
        <v>500</v>
      </c>
      <c r="O10" s="34">
        <f t="shared" si="6"/>
        <v>1500</v>
      </c>
      <c r="P10" s="27">
        <f t="shared" si="7"/>
        <v>100</v>
      </c>
      <c r="Q10" s="27">
        <f t="shared" si="8"/>
        <v>300</v>
      </c>
    </row>
    <row r="11" spans="1:17">
      <c r="A11">
        <v>10</v>
      </c>
      <c r="B11" s="19">
        <f t="shared" si="1"/>
        <v>35178.762919199224</v>
      </c>
      <c r="C11">
        <v>15</v>
      </c>
      <c r="D11">
        <v>20</v>
      </c>
      <c r="E11" s="18">
        <f t="shared" si="0"/>
        <v>5276.8144378798843</v>
      </c>
      <c r="F11" s="23"/>
      <c r="G11" s="30">
        <v>6</v>
      </c>
      <c r="H11" s="37">
        <f t="shared" si="9"/>
        <v>30</v>
      </c>
      <c r="I11" s="27">
        <f t="shared" si="10"/>
        <v>10000</v>
      </c>
      <c r="J11" s="46">
        <v>30</v>
      </c>
      <c r="K11" s="33">
        <f t="shared" si="2"/>
        <v>3000</v>
      </c>
      <c r="L11" s="27">
        <f t="shared" si="3"/>
        <v>10000</v>
      </c>
      <c r="M11" s="29">
        <f t="shared" si="4"/>
        <v>1666.6666666666667</v>
      </c>
      <c r="N11" s="34">
        <f t="shared" si="5"/>
        <v>500</v>
      </c>
      <c r="O11" s="34">
        <f t="shared" si="6"/>
        <v>1500</v>
      </c>
      <c r="P11" s="27">
        <f t="shared" si="7"/>
        <v>100</v>
      </c>
      <c r="Q11" s="27">
        <f t="shared" si="8"/>
        <v>300</v>
      </c>
    </row>
    <row r="12" spans="1:17">
      <c r="A12">
        <v>11</v>
      </c>
      <c r="B12" s="19">
        <f t="shared" si="1"/>
        <v>40455.577357079106</v>
      </c>
      <c r="C12">
        <v>15</v>
      </c>
      <c r="D12">
        <v>20</v>
      </c>
      <c r="E12" s="18">
        <f t="shared" si="0"/>
        <v>6068.3366035618656</v>
      </c>
      <c r="G12" s="30">
        <v>7</v>
      </c>
      <c r="H12" s="37">
        <f t="shared" si="9"/>
        <v>30</v>
      </c>
      <c r="I12" s="27">
        <f t="shared" si="10"/>
        <v>10000</v>
      </c>
      <c r="J12" s="46">
        <v>30</v>
      </c>
      <c r="K12" s="33">
        <f t="shared" si="2"/>
        <v>3000</v>
      </c>
      <c r="L12" s="27">
        <f t="shared" si="3"/>
        <v>10000</v>
      </c>
      <c r="M12" s="29">
        <f t="shared" si="4"/>
        <v>1428.5714285714287</v>
      </c>
      <c r="N12" s="34">
        <f t="shared" si="5"/>
        <v>500</v>
      </c>
      <c r="O12" s="34">
        <f t="shared" si="6"/>
        <v>1500</v>
      </c>
      <c r="P12" s="27">
        <f t="shared" si="7"/>
        <v>100</v>
      </c>
      <c r="Q12" s="27">
        <f t="shared" si="8"/>
        <v>300</v>
      </c>
    </row>
    <row r="13" spans="1:17">
      <c r="A13">
        <v>12</v>
      </c>
      <c r="B13" s="19">
        <f t="shared" si="1"/>
        <v>46523.913960640974</v>
      </c>
      <c r="C13">
        <v>15</v>
      </c>
      <c r="D13">
        <v>20</v>
      </c>
      <c r="E13" s="18">
        <f t="shared" si="0"/>
        <v>6978.5870940961458</v>
      </c>
      <c r="G13" s="30">
        <v>8</v>
      </c>
      <c r="H13" s="37">
        <f t="shared" si="9"/>
        <v>30</v>
      </c>
      <c r="I13" s="27">
        <f t="shared" si="10"/>
        <v>10000</v>
      </c>
      <c r="J13" s="46">
        <v>30</v>
      </c>
      <c r="K13" s="33">
        <f t="shared" si="2"/>
        <v>3000</v>
      </c>
      <c r="L13" s="27">
        <f t="shared" si="3"/>
        <v>10000</v>
      </c>
      <c r="M13" s="29">
        <f t="shared" si="4"/>
        <v>1250</v>
      </c>
      <c r="N13" s="34">
        <f t="shared" si="5"/>
        <v>500</v>
      </c>
      <c r="O13" s="34">
        <f t="shared" si="6"/>
        <v>1500</v>
      </c>
      <c r="P13" s="27">
        <f t="shared" si="7"/>
        <v>100</v>
      </c>
      <c r="Q13" s="27">
        <f t="shared" si="8"/>
        <v>300</v>
      </c>
    </row>
    <row r="14" spans="1:17">
      <c r="A14">
        <v>13</v>
      </c>
      <c r="B14" s="19">
        <f t="shared" si="1"/>
        <v>53502.50105473712</v>
      </c>
      <c r="C14">
        <v>15</v>
      </c>
      <c r="D14">
        <v>20</v>
      </c>
      <c r="E14" s="18">
        <f t="shared" si="0"/>
        <v>8025.3751582105679</v>
      </c>
      <c r="G14" s="30">
        <v>9</v>
      </c>
      <c r="H14" s="37">
        <f t="shared" si="9"/>
        <v>30</v>
      </c>
      <c r="I14" s="27">
        <f t="shared" si="10"/>
        <v>10000</v>
      </c>
      <c r="J14" s="46">
        <v>30</v>
      </c>
      <c r="K14" s="33">
        <f t="shared" si="2"/>
        <v>3000</v>
      </c>
      <c r="L14" s="27">
        <f t="shared" si="3"/>
        <v>10000</v>
      </c>
      <c r="M14" s="29">
        <f t="shared" si="4"/>
        <v>1111.1111111111111</v>
      </c>
      <c r="N14" s="34">
        <f t="shared" si="5"/>
        <v>500</v>
      </c>
      <c r="O14" s="34">
        <f t="shared" si="6"/>
        <v>1500</v>
      </c>
      <c r="P14" s="27">
        <f t="shared" si="7"/>
        <v>100</v>
      </c>
      <c r="Q14" s="27">
        <f t="shared" si="8"/>
        <v>300</v>
      </c>
    </row>
    <row r="15" spans="1:17">
      <c r="A15">
        <v>14</v>
      </c>
      <c r="B15" s="19">
        <f t="shared" si="1"/>
        <v>61527.876212947689</v>
      </c>
      <c r="C15">
        <v>15</v>
      </c>
      <c r="D15">
        <v>20</v>
      </c>
      <c r="E15" s="18">
        <f t="shared" si="0"/>
        <v>9229.1814319421537</v>
      </c>
      <c r="G15" s="30">
        <v>10</v>
      </c>
      <c r="H15" s="37">
        <f t="shared" si="9"/>
        <v>30</v>
      </c>
      <c r="I15" s="27">
        <f t="shared" si="10"/>
        <v>10000</v>
      </c>
      <c r="J15" s="46">
        <v>30</v>
      </c>
      <c r="K15" s="33">
        <f t="shared" si="2"/>
        <v>3000</v>
      </c>
      <c r="L15" s="27">
        <f t="shared" si="3"/>
        <v>10000</v>
      </c>
      <c r="M15" s="29">
        <f t="shared" si="4"/>
        <v>1000</v>
      </c>
      <c r="N15" s="34">
        <f t="shared" si="5"/>
        <v>500</v>
      </c>
      <c r="O15" s="34">
        <f t="shared" si="6"/>
        <v>1500</v>
      </c>
      <c r="P15" s="27">
        <f t="shared" si="7"/>
        <v>100</v>
      </c>
      <c r="Q15" s="27">
        <f t="shared" si="8"/>
        <v>300</v>
      </c>
    </row>
    <row r="16" spans="1:17">
      <c r="A16">
        <v>15</v>
      </c>
      <c r="B16" s="19">
        <f t="shared" si="1"/>
        <v>70757.057644889836</v>
      </c>
      <c r="C16">
        <v>15</v>
      </c>
      <c r="D16">
        <v>20</v>
      </c>
      <c r="E16" s="18">
        <f t="shared" si="0"/>
        <v>10613.558646733474</v>
      </c>
      <c r="G16" s="30">
        <v>11</v>
      </c>
      <c r="H16" s="37">
        <f t="shared" si="9"/>
        <v>30</v>
      </c>
      <c r="I16" s="27">
        <f t="shared" si="10"/>
        <v>10000</v>
      </c>
      <c r="J16" s="46">
        <v>30</v>
      </c>
      <c r="K16" s="33">
        <f t="shared" si="2"/>
        <v>3000</v>
      </c>
      <c r="L16" s="27">
        <f t="shared" si="3"/>
        <v>10000</v>
      </c>
      <c r="M16" s="29">
        <f t="shared" si="4"/>
        <v>909.09090909090912</v>
      </c>
      <c r="N16" s="34">
        <f t="shared" si="5"/>
        <v>500</v>
      </c>
      <c r="O16" s="34">
        <f t="shared" si="6"/>
        <v>1500</v>
      </c>
      <c r="P16" s="27">
        <f t="shared" si="7"/>
        <v>100</v>
      </c>
      <c r="Q16" s="27">
        <f t="shared" si="8"/>
        <v>300</v>
      </c>
    </row>
    <row r="17" spans="1:17">
      <c r="A17">
        <v>16</v>
      </c>
      <c r="B17" s="19">
        <f t="shared" si="1"/>
        <v>81370.616291623315</v>
      </c>
      <c r="C17">
        <v>15</v>
      </c>
      <c r="D17">
        <v>20</v>
      </c>
      <c r="E17" s="18">
        <f t="shared" si="0"/>
        <v>12205.592443743497</v>
      </c>
      <c r="G17" s="30">
        <v>12</v>
      </c>
      <c r="H17" s="37">
        <f t="shared" si="9"/>
        <v>30</v>
      </c>
      <c r="I17" s="27">
        <f t="shared" si="10"/>
        <v>10000</v>
      </c>
      <c r="J17" s="46">
        <v>30</v>
      </c>
      <c r="K17" s="33">
        <f t="shared" si="2"/>
        <v>3000</v>
      </c>
      <c r="L17" s="27">
        <f t="shared" si="3"/>
        <v>10000</v>
      </c>
      <c r="M17" s="29">
        <f t="shared" si="4"/>
        <v>833.33333333333337</v>
      </c>
      <c r="N17" s="34">
        <f t="shared" si="5"/>
        <v>500</v>
      </c>
      <c r="O17" s="34">
        <f t="shared" si="6"/>
        <v>1500</v>
      </c>
      <c r="P17" s="27">
        <f t="shared" si="7"/>
        <v>100</v>
      </c>
      <c r="Q17" s="27">
        <f t="shared" si="8"/>
        <v>300</v>
      </c>
    </row>
    <row r="18" spans="1:17">
      <c r="A18">
        <v>17</v>
      </c>
      <c r="B18" s="19">
        <f t="shared" si="1"/>
        <v>93576.208735366818</v>
      </c>
      <c r="C18">
        <v>15</v>
      </c>
      <c r="D18">
        <v>20</v>
      </c>
      <c r="E18" s="18">
        <f t="shared" si="0"/>
        <v>14036.431310305023</v>
      </c>
      <c r="G18" s="30">
        <v>13</v>
      </c>
      <c r="H18" s="37">
        <f t="shared" si="9"/>
        <v>30</v>
      </c>
      <c r="I18" s="27">
        <f t="shared" si="10"/>
        <v>10000</v>
      </c>
      <c r="J18" s="46">
        <v>30</v>
      </c>
      <c r="K18" s="33">
        <f t="shared" si="2"/>
        <v>3000</v>
      </c>
      <c r="L18" s="27">
        <f t="shared" si="3"/>
        <v>10000</v>
      </c>
      <c r="M18" s="29">
        <f t="shared" si="4"/>
        <v>769.23076923076928</v>
      </c>
      <c r="N18" s="34">
        <f t="shared" si="5"/>
        <v>500</v>
      </c>
      <c r="O18" s="34">
        <f t="shared" si="6"/>
        <v>1500</v>
      </c>
      <c r="P18" s="27">
        <f t="shared" si="7"/>
        <v>100</v>
      </c>
      <c r="Q18" s="27">
        <f t="shared" si="8"/>
        <v>300</v>
      </c>
    </row>
    <row r="19" spans="1:17">
      <c r="A19">
        <v>18</v>
      </c>
      <c r="B19" s="19">
        <f t="shared" si="1"/>
        <v>107612.64004567184</v>
      </c>
      <c r="C19">
        <v>15</v>
      </c>
      <c r="D19">
        <v>20</v>
      </c>
      <c r="E19" s="18">
        <f t="shared" si="0"/>
        <v>16141.896006850777</v>
      </c>
      <c r="G19" s="30">
        <v>14</v>
      </c>
      <c r="H19" s="37">
        <f t="shared" si="9"/>
        <v>30</v>
      </c>
      <c r="I19" s="27">
        <f t="shared" si="10"/>
        <v>10000</v>
      </c>
      <c r="J19" s="46">
        <v>30</v>
      </c>
      <c r="K19" s="33">
        <f t="shared" si="2"/>
        <v>3000</v>
      </c>
      <c r="L19" s="27">
        <f t="shared" si="3"/>
        <v>10000</v>
      </c>
      <c r="M19" s="29">
        <f t="shared" si="4"/>
        <v>714.28571428571433</v>
      </c>
      <c r="N19" s="34">
        <f t="shared" si="5"/>
        <v>500</v>
      </c>
      <c r="O19" s="34">
        <f t="shared" si="6"/>
        <v>1500</v>
      </c>
      <c r="P19" s="27">
        <f t="shared" si="7"/>
        <v>100</v>
      </c>
      <c r="Q19" s="27">
        <f t="shared" si="8"/>
        <v>300</v>
      </c>
    </row>
    <row r="20" spans="1:17">
      <c r="A20">
        <v>19</v>
      </c>
      <c r="B20" s="19">
        <f t="shared" si="1"/>
        <v>123754.53605252261</v>
      </c>
      <c r="C20">
        <v>15</v>
      </c>
      <c r="D20">
        <v>20</v>
      </c>
      <c r="E20" s="18">
        <f t="shared" si="0"/>
        <v>18563.18040787839</v>
      </c>
      <c r="G20" s="30">
        <v>15</v>
      </c>
      <c r="H20" s="37">
        <f t="shared" si="9"/>
        <v>30</v>
      </c>
      <c r="I20" s="27">
        <f t="shared" si="10"/>
        <v>10000</v>
      </c>
      <c r="J20" s="46">
        <v>30</v>
      </c>
      <c r="K20" s="33">
        <f t="shared" si="2"/>
        <v>3000</v>
      </c>
      <c r="L20" s="27">
        <f t="shared" si="3"/>
        <v>10000</v>
      </c>
      <c r="M20" s="29">
        <f t="shared" si="4"/>
        <v>666.66666666666663</v>
      </c>
      <c r="N20" s="34">
        <f t="shared" si="5"/>
        <v>500</v>
      </c>
      <c r="O20" s="34">
        <f t="shared" si="6"/>
        <v>1500</v>
      </c>
      <c r="P20" s="27">
        <f t="shared" si="7"/>
        <v>100</v>
      </c>
      <c r="Q20" s="27">
        <f t="shared" si="8"/>
        <v>300</v>
      </c>
    </row>
    <row r="21" spans="1:17">
      <c r="A21">
        <v>20</v>
      </c>
      <c r="B21" s="19">
        <f t="shared" si="1"/>
        <v>142317.71646040102</v>
      </c>
      <c r="C21">
        <v>15</v>
      </c>
      <c r="D21">
        <v>20</v>
      </c>
      <c r="E21" s="18">
        <f t="shared" si="0"/>
        <v>21347.657469060152</v>
      </c>
      <c r="G21" s="30">
        <v>16</v>
      </c>
      <c r="H21" s="37">
        <f t="shared" si="9"/>
        <v>30</v>
      </c>
      <c r="I21" s="27">
        <f t="shared" si="10"/>
        <v>10000</v>
      </c>
      <c r="J21" s="46">
        <v>30</v>
      </c>
      <c r="K21" s="33">
        <f t="shared" si="2"/>
        <v>3000</v>
      </c>
      <c r="L21" s="27">
        <f t="shared" si="3"/>
        <v>10000</v>
      </c>
      <c r="M21" s="29">
        <f t="shared" si="4"/>
        <v>625</v>
      </c>
      <c r="N21" s="34">
        <f t="shared" si="5"/>
        <v>500</v>
      </c>
      <c r="O21" s="34">
        <f t="shared" si="6"/>
        <v>1500</v>
      </c>
      <c r="P21" s="27">
        <f t="shared" si="7"/>
        <v>100</v>
      </c>
      <c r="Q21" s="27">
        <f t="shared" si="8"/>
        <v>300</v>
      </c>
    </row>
    <row r="22" spans="1:17">
      <c r="A22">
        <v>21</v>
      </c>
      <c r="B22" s="19">
        <f t="shared" si="1"/>
        <v>163665.37392946117</v>
      </c>
      <c r="C22">
        <v>15</v>
      </c>
      <c r="D22">
        <v>20</v>
      </c>
      <c r="E22" s="18">
        <f t="shared" si="0"/>
        <v>24549.806089419177</v>
      </c>
      <c r="G22" s="30">
        <v>17</v>
      </c>
      <c r="H22" s="37">
        <f t="shared" si="9"/>
        <v>30</v>
      </c>
      <c r="I22" s="27">
        <f t="shared" si="10"/>
        <v>10000</v>
      </c>
      <c r="J22" s="46">
        <v>30</v>
      </c>
      <c r="K22" s="33">
        <f t="shared" si="2"/>
        <v>3000</v>
      </c>
      <c r="L22" s="27">
        <f t="shared" si="3"/>
        <v>10000</v>
      </c>
      <c r="M22" s="29">
        <f t="shared" si="4"/>
        <v>588.23529411764707</v>
      </c>
      <c r="N22" s="34">
        <f t="shared" si="5"/>
        <v>500</v>
      </c>
      <c r="O22" s="34">
        <f t="shared" si="6"/>
        <v>1500</v>
      </c>
      <c r="P22" s="27">
        <f t="shared" si="7"/>
        <v>100</v>
      </c>
      <c r="Q22" s="27">
        <f t="shared" si="8"/>
        <v>300</v>
      </c>
    </row>
    <row r="23" spans="1:17">
      <c r="A23">
        <v>22</v>
      </c>
      <c r="B23" s="19">
        <f t="shared" si="1"/>
        <v>188215.18001888035</v>
      </c>
      <c r="C23">
        <v>15</v>
      </c>
      <c r="D23">
        <v>20</v>
      </c>
      <c r="E23" s="18">
        <f t="shared" si="0"/>
        <v>28232.277002832052</v>
      </c>
      <c r="G23" s="30">
        <v>18</v>
      </c>
      <c r="H23" s="37">
        <f t="shared" si="9"/>
        <v>30</v>
      </c>
      <c r="I23" s="27">
        <f t="shared" si="10"/>
        <v>10000</v>
      </c>
      <c r="J23" s="46">
        <v>30</v>
      </c>
      <c r="K23" s="33">
        <f t="shared" si="2"/>
        <v>3000</v>
      </c>
      <c r="L23" s="27">
        <f t="shared" si="3"/>
        <v>10000</v>
      </c>
      <c r="M23" s="29">
        <f t="shared" si="4"/>
        <v>555.55555555555554</v>
      </c>
      <c r="N23" s="34">
        <f t="shared" si="5"/>
        <v>500</v>
      </c>
      <c r="O23" s="34">
        <f t="shared" si="6"/>
        <v>1500</v>
      </c>
      <c r="P23" s="27">
        <f t="shared" si="7"/>
        <v>100</v>
      </c>
      <c r="Q23" s="27">
        <f t="shared" si="8"/>
        <v>300</v>
      </c>
    </row>
    <row r="24" spans="1:17">
      <c r="A24">
        <v>23</v>
      </c>
      <c r="B24" s="19">
        <f t="shared" si="1"/>
        <v>216447.45702171238</v>
      </c>
      <c r="C24">
        <v>15</v>
      </c>
      <c r="D24">
        <v>20</v>
      </c>
      <c r="E24" s="18">
        <f t="shared" si="0"/>
        <v>32467.11855325686</v>
      </c>
      <c r="G24" s="30">
        <v>19</v>
      </c>
      <c r="H24" s="37">
        <f t="shared" si="9"/>
        <v>30</v>
      </c>
      <c r="I24" s="27">
        <f t="shared" si="10"/>
        <v>10000</v>
      </c>
      <c r="J24" s="46">
        <v>30</v>
      </c>
      <c r="K24" s="33">
        <f t="shared" si="2"/>
        <v>3000</v>
      </c>
      <c r="L24" s="27">
        <f t="shared" si="3"/>
        <v>10000</v>
      </c>
      <c r="M24" s="29">
        <f t="shared" si="4"/>
        <v>526.31578947368416</v>
      </c>
      <c r="N24" s="34">
        <f t="shared" si="5"/>
        <v>500</v>
      </c>
      <c r="O24" s="34">
        <f t="shared" si="6"/>
        <v>1500</v>
      </c>
      <c r="P24" s="27">
        <f t="shared" si="7"/>
        <v>100</v>
      </c>
      <c r="Q24" s="27">
        <f t="shared" si="8"/>
        <v>300</v>
      </c>
    </row>
    <row r="25" spans="1:17">
      <c r="A25">
        <v>24</v>
      </c>
      <c r="B25" s="19">
        <f t="shared" si="1"/>
        <v>248914.57557496923</v>
      </c>
      <c r="C25">
        <v>15</v>
      </c>
      <c r="D25">
        <v>20</v>
      </c>
      <c r="E25" s="18">
        <f t="shared" si="0"/>
        <v>37337.186336245381</v>
      </c>
      <c r="G25" s="30">
        <v>20</v>
      </c>
      <c r="H25" s="37">
        <f t="shared" si="9"/>
        <v>30</v>
      </c>
      <c r="I25" s="27">
        <f t="shared" si="10"/>
        <v>10000</v>
      </c>
      <c r="J25" s="46">
        <v>30</v>
      </c>
      <c r="K25" s="33">
        <f t="shared" si="2"/>
        <v>3000</v>
      </c>
      <c r="L25" s="27">
        <f t="shared" si="3"/>
        <v>10000</v>
      </c>
      <c r="M25" s="29">
        <f t="shared" si="4"/>
        <v>500</v>
      </c>
      <c r="N25" s="34">
        <f t="shared" si="5"/>
        <v>500</v>
      </c>
      <c r="O25" s="34">
        <f t="shared" si="6"/>
        <v>1500</v>
      </c>
      <c r="P25" s="27">
        <f t="shared" si="7"/>
        <v>100</v>
      </c>
      <c r="Q25" s="27">
        <f t="shared" si="8"/>
        <v>300</v>
      </c>
    </row>
    <row r="26" spans="1:17">
      <c r="A26">
        <v>25</v>
      </c>
      <c r="B26" s="19">
        <f t="shared" si="1"/>
        <v>286251.76191121462</v>
      </c>
      <c r="C26">
        <v>15</v>
      </c>
      <c r="D26">
        <v>20</v>
      </c>
      <c r="E26" s="18">
        <f t="shared" si="0"/>
        <v>42937.764286682199</v>
      </c>
    </row>
    <row r="27" spans="1:17">
      <c r="A27">
        <v>26</v>
      </c>
      <c r="B27" s="19">
        <f t="shared" si="1"/>
        <v>329189.5261978968</v>
      </c>
      <c r="C27">
        <v>15</v>
      </c>
      <c r="D27">
        <v>20</v>
      </c>
      <c r="E27" s="18">
        <f t="shared" si="0"/>
        <v>49378.428929684516</v>
      </c>
    </row>
    <row r="28" spans="1:17">
      <c r="A28">
        <v>27</v>
      </c>
      <c r="B28" s="19">
        <f t="shared" si="1"/>
        <v>378567.95512758131</v>
      </c>
      <c r="C28">
        <v>15</v>
      </c>
      <c r="D28">
        <v>20</v>
      </c>
      <c r="E28" s="18">
        <f t="shared" si="0"/>
        <v>56785.193269137199</v>
      </c>
    </row>
    <row r="29" spans="1:17">
      <c r="A29">
        <v>28</v>
      </c>
      <c r="B29" s="19">
        <f t="shared" si="1"/>
        <v>435353.14839671849</v>
      </c>
      <c r="C29">
        <v>15</v>
      </c>
      <c r="D29">
        <v>20</v>
      </c>
      <c r="E29" s="18">
        <f t="shared" si="0"/>
        <v>65302.972259507776</v>
      </c>
    </row>
    <row r="30" spans="1:17">
      <c r="A30">
        <v>29</v>
      </c>
      <c r="B30" s="19">
        <f t="shared" si="1"/>
        <v>500656.1206562263</v>
      </c>
      <c r="C30">
        <v>15</v>
      </c>
      <c r="D30">
        <v>20</v>
      </c>
      <c r="E30" s="18">
        <f t="shared" si="0"/>
        <v>75098.418098433947</v>
      </c>
    </row>
    <row r="31" spans="1:17">
      <c r="A31">
        <v>30</v>
      </c>
      <c r="B31" s="19">
        <f t="shared" si="1"/>
        <v>575754.53875466029</v>
      </c>
      <c r="C31">
        <v>15</v>
      </c>
      <c r="D31">
        <v>20</v>
      </c>
      <c r="E31" s="18">
        <f t="shared" si="0"/>
        <v>86363.18081319904</v>
      </c>
    </row>
  </sheetData>
  <mergeCells count="2">
    <mergeCell ref="K1:M1"/>
    <mergeCell ref="P5:Q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StevenStock</vt:lpstr>
      <vt:lpstr>Stock 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2024-10-10T14:37:26Z</dcterms:modified>
</cp:coreProperties>
</file>