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https://d.docs.live.net/ee1021a8f6196677/ドキュメント/Project sem 4/"/>
    </mc:Choice>
  </mc:AlternateContent>
  <xr:revisionPtr revIDLastSave="1368" documentId="11_ECFB57D118FC3F51A260E052ACC0876335C39471" xr6:coauthVersionLast="47" xr6:coauthVersionMax="47" xr10:uidLastSave="{DFA3E969-D396-4C15-ADEA-612998639105}"/>
  <bookViews>
    <workbookView xWindow="-108" yWindow="-108" windowWidth="23256" windowHeight="13896" activeTab="7" xr2:uid="{00000000-000D-0000-FFFF-FFFF00000000}"/>
  </bookViews>
  <sheets>
    <sheet name="Combo chart" sheetId="3" r:id="rId1"/>
    <sheet name="Waterfall chart" sheetId="4" r:id="rId2"/>
    <sheet name="Map chart" sheetId="6" r:id="rId3"/>
    <sheet name="pie chart" sheetId="5" r:id="rId4"/>
    <sheet name="Top 5" sheetId="7" r:id="rId5"/>
    <sheet name="KPI" sheetId="8" r:id="rId6"/>
    <sheet name="KPI YOY" sheetId="10" r:id="rId7"/>
    <sheet name="Data" sheetId="1" r:id="rId8"/>
    <sheet name="DASHBOARD" sheetId="9" r:id="rId9"/>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1">#N/A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24" i="6"/>
  <c r="E4" i="6"/>
  <c r="E48" i="6"/>
  <c r="B17" i="8"/>
  <c r="E17" i="8"/>
  <c r="L8" i="10"/>
  <c r="E52" i="6"/>
  <c r="E51" i="6"/>
  <c r="E5" i="4"/>
  <c r="E14" i="6"/>
  <c r="E27" i="6"/>
  <c r="E40" i="6"/>
  <c r="E42" i="6"/>
  <c r="E32" i="6"/>
  <c r="E9" i="6"/>
  <c r="E17" i="6"/>
  <c r="E5" i="6"/>
  <c r="E6" i="4"/>
  <c r="E7" i="4"/>
  <c r="I8" i="10"/>
  <c r="E50" i="6"/>
  <c r="E22" i="6"/>
  <c r="E10" i="6"/>
  <c r="H17" i="8"/>
  <c r="E49" i="6"/>
  <c r="E31" i="6"/>
  <c r="E43" i="6"/>
  <c r="E20" i="6"/>
  <c r="E21" i="6"/>
  <c r="E4" i="4"/>
  <c r="E30" i="6"/>
  <c r="N17" i="8"/>
  <c r="E46" i="6"/>
  <c r="E36" i="6"/>
  <c r="E29" i="6"/>
  <c r="E8" i="6"/>
  <c r="E34" i="6"/>
  <c r="E23" i="6"/>
  <c r="E44" i="6"/>
  <c r="H8" i="10"/>
  <c r="E11" i="6"/>
  <c r="E25" i="6"/>
  <c r="E18" i="6"/>
  <c r="J8" i="10"/>
  <c r="E33" i="6"/>
  <c r="E28" i="6"/>
  <c r="E41" i="6"/>
  <c r="E37" i="6"/>
  <c r="E35" i="6"/>
  <c r="E47" i="6"/>
  <c r="E16" i="6"/>
  <c r="K17" i="8"/>
  <c r="E26" i="6"/>
  <c r="E7" i="6"/>
  <c r="E13" i="6"/>
  <c r="E19" i="6"/>
  <c r="E39" i="6"/>
  <c r="E12" i="6"/>
  <c r="E45" i="6"/>
  <c r="E15" i="6"/>
  <c r="E38" i="6"/>
  <c r="E6" i="6"/>
  <c r="K8" i="10"/>
</calcChain>
</file>

<file path=xl/sharedStrings.xml><?xml version="1.0" encoding="utf-8"?>
<sst xmlns="http://schemas.openxmlformats.org/spreadsheetml/2006/main" count="130130" uniqueCount="10955">
  <si>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</si>
  <si>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</si>
  <si>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</si>
  <si>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</si>
  <si>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</si>
  <si>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</si>
  <si>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</si>
  <si>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</si>
  <si>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</si>
  <si>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</si>
  <si>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</si>
  <si>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</si>
  <si>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</si>
  <si>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</si>
  <si>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</si>
  <si>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</si>
  <si>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</si>
  <si>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</si>
  <si>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</si>
  <si>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</si>
  <si>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</si>
  <si>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</si>
  <si>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</si>
  <si>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</si>
  <si>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</si>
  <si>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</si>
  <si>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</si>
  <si>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</si>
  <si>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</si>
  <si>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</si>
  <si>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</si>
  <si>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</si>
  <si>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</si>
  <si>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</si>
  <si>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</si>
  <si>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</si>
  <si>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</si>
  <si>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</si>
  <si>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</si>
  <si>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</si>
  <si>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</si>
  <si>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</si>
  <si>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</si>
  <si>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</si>
  <si>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</si>
  <si>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</si>
  <si>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</si>
  <si>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</si>
  <si>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</si>
  <si>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</si>
  <si>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</si>
  <si>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</si>
  <si>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</si>
  <si>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</si>
  <si>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</si>
  <si>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</si>
  <si>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</si>
  <si>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</si>
  <si>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</si>
  <si>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</si>
  <si>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</si>
  <si>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</si>
  <si>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</si>
  <si>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</si>
  <si>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</si>
  <si>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</si>
  <si>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</si>
  <si>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</si>
  <si>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</si>
  <si>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</si>
  <si>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</si>
  <si>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</si>
  <si>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</si>
  <si>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</si>
  <si>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</si>
  <si>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</si>
  <si>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</si>
  <si>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</si>
  <si>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</si>
  <si>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</si>
  <si>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</si>
  <si>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</si>
  <si>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</si>
  <si>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</si>
  <si>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</si>
  <si>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</si>
  <si>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</si>
  <si>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</si>
  <si>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</si>
  <si>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</si>
  <si>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</si>
  <si>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</si>
  <si>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</si>
  <si>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</si>
  <si>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</si>
  <si>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</si>
  <si>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</si>
  <si>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</si>
  <si>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</si>
  <si>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</si>
  <si>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</si>
  <si>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</si>
  <si>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</si>
  <si>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</si>
  <si>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</si>
  <si>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</si>
  <si>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</si>
  <si>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</si>
  <si>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</si>
  <si>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</si>
  <si>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</si>
  <si>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</si>
  <si>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</si>
  <si>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</si>
  <si>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</si>
  <si>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</si>
  <si>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</si>
  <si>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</si>
  <si>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</si>
  <si>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</si>
  <si>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</si>
  <si>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</si>
  <si>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</si>
  <si>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</si>
  <si>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</si>
  <si>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</si>
  <si>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</si>
  <si>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</si>
  <si>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</si>
  <si>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</si>
  <si>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</si>
  <si>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</si>
  <si>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</si>
  <si>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</si>
  <si>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</si>
  <si>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</si>
  <si>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</si>
  <si>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</si>
  <si>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</si>
  <si>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</si>
  <si>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</si>
  <si>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</si>
  <si>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</si>
  <si>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</si>
  <si>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</si>
  <si>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</si>
  <si>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</si>
  <si>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</si>
  <si>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</si>
  <si>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</si>
  <si>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</si>
  <si>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</si>
  <si>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</si>
  <si>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</si>
  <si>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</si>
  <si>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</si>
  <si>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</si>
  <si>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</si>
  <si>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</si>
  <si>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</si>
  <si>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</si>
  <si>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</si>
  <si>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</si>
  <si>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</si>
  <si>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</si>
  <si>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</si>
  <si>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</si>
  <si>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</si>
  <si>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</si>
  <si>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</si>
  <si>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</si>
  <si>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</si>
  <si>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</si>
  <si>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</si>
  <si>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</si>
  <si>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</si>
  <si>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</si>
  <si>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</si>
  <si>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</si>
  <si>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</si>
  <si>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</si>
  <si>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</si>
  <si>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</si>
  <si>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</si>
  <si>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</si>
  <si>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</si>
  <si>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</si>
  <si>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</si>
  <si>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</si>
  <si>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</si>
  <si>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</si>
  <si>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</si>
  <si>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</si>
  <si>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</si>
  <si>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</si>
  <si>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</si>
  <si>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</si>
  <si>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</si>
  <si>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</si>
  <si>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</si>
  <si>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</si>
  <si>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</si>
  <si>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</si>
  <si>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</si>
  <si>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</si>
  <si>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</si>
  <si>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</si>
  <si>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</si>
  <si>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</si>
  <si>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</si>
  <si>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</si>
  <si>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</si>
  <si>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</si>
  <si>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</si>
  <si>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</si>
  <si>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</si>
  <si>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</si>
  <si>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</si>
  <si>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</si>
  <si>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</si>
  <si>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</si>
  <si>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</si>
  <si>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</si>
  <si>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</si>
  <si>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</si>
  <si>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</si>
  <si>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</si>
  <si>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</si>
  <si>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</si>
  <si>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</si>
  <si>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</si>
  <si>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</si>
  <si>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</si>
  <si>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</si>
  <si>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</si>
  <si>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</si>
  <si>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</si>
  <si>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</si>
  <si>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</si>
  <si>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</si>
  <si>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</si>
  <si>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</si>
  <si>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</si>
  <si>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</si>
  <si>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</si>
  <si>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</si>
  <si>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</si>
  <si>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</si>
  <si>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</si>
  <si>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</si>
  <si>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</si>
  <si>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</si>
  <si>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</si>
  <si>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</si>
  <si>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</si>
  <si>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</si>
  <si>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</si>
  <si>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</si>
  <si>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</si>
  <si>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</si>
  <si>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</si>
  <si>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</si>
  <si>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</si>
  <si>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</si>
  <si>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</si>
  <si>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</si>
  <si>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</si>
  <si>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</si>
  <si>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</si>
  <si>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</si>
  <si>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</si>
  <si>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</si>
  <si>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</si>
  <si>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</si>
  <si>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</si>
  <si>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</si>
  <si>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</si>
  <si>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</si>
  <si>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</si>
  <si>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</si>
  <si>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</si>
  <si>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</si>
  <si>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</si>
  <si>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</si>
  <si>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</si>
  <si>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</si>
  <si>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</si>
  <si>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</si>
  <si>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</si>
  <si>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</si>
  <si>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</si>
  <si>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</si>
  <si>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</si>
  <si>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</si>
  <si>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</si>
  <si>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</si>
  <si>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</si>
  <si>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</si>
  <si>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</si>
  <si>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</si>
  <si>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</si>
  <si>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</si>
  <si>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</si>
  <si>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</si>
  <si>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</si>
  <si>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</si>
  <si>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</si>
  <si>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</si>
  <si>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</si>
  <si>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</si>
  <si>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</si>
  <si>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</si>
  <si>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</si>
  <si>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</si>
  <si>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</si>
  <si>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</si>
  <si>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</si>
  <si>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</si>
  <si>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</si>
  <si>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</si>
  <si>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</si>
  <si>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</si>
  <si>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</si>
  <si>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</si>
  <si>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</si>
  <si>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</si>
  <si>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</si>
  <si>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</si>
  <si>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</si>
  <si>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</si>
  <si>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</si>
  <si>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</si>
  <si>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</si>
  <si>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</si>
  <si>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</si>
  <si>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</si>
  <si>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</si>
  <si>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</si>
  <si>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</si>
  <si>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</si>
  <si>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</si>
  <si>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</si>
  <si>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</si>
  <si>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</si>
  <si>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</si>
  <si>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</si>
  <si>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</si>
  <si>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</si>
  <si>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</si>
  <si>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</si>
  <si>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</si>
  <si>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</si>
  <si>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</si>
  <si>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</si>
  <si>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</si>
  <si>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</si>
  <si>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</si>
  <si>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</si>
  <si>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</si>
  <si>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</si>
  <si>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</si>
  <si>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</si>
  <si>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</si>
  <si>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</si>
  <si>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</si>
  <si>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</si>
  <si>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</si>
  <si>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</si>
  <si>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</si>
  <si>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</si>
  <si>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</si>
  <si>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</si>
  <si>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</si>
  <si>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</si>
  <si>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</si>
  <si>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</si>
  <si>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</si>
  <si>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</si>
  <si>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</si>
  <si>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</si>
  <si>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</si>
  <si>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</si>
  <si>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</si>
  <si>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</si>
  <si>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</si>
  <si>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</si>
  <si>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</si>
  <si>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</si>
  <si>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</si>
  <si>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</si>
  <si>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</si>
  <si>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</si>
  <si>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</si>
  <si>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</si>
  <si>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</si>
  <si>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</si>
  <si>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</si>
  <si>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</si>
  <si>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</si>
  <si>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</si>
  <si>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</si>
  <si>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</si>
  <si>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</si>
  <si>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</si>
  <si>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</si>
  <si>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</si>
  <si>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</si>
  <si>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</si>
  <si>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</si>
  <si>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</si>
  <si>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</si>
  <si>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</si>
  <si>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</si>
  <si>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</si>
  <si>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</si>
  <si>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</si>
  <si>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</si>
  <si>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</si>
  <si>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</si>
  <si>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</si>
  <si>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</si>
  <si>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</si>
  <si>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</si>
  <si>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</si>
  <si>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</si>
  <si>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</si>
  <si>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</si>
  <si>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</si>
  <si>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</si>
  <si>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</si>
  <si>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</si>
  <si>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</si>
  <si>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</si>
  <si>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</si>
  <si>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</si>
  <si>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</si>
  <si>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</si>
  <si>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</si>
  <si>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</si>
  <si>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</si>
  <si>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</si>
  <si>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</si>
  <si>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</si>
  <si>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</si>
  <si>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</si>
  <si>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</si>
  <si>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</si>
  <si>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</si>
  <si>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</si>
  <si>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</si>
  <si>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</si>
  <si>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</si>
  <si>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</si>
  <si>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</si>
  <si>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</si>
  <si>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</si>
  <si>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</si>
  <si>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</si>
  <si>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</si>
  <si>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</si>
  <si>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</si>
  <si>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</si>
  <si>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</si>
  <si>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</si>
  <si>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</si>
  <si>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</si>
  <si>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</si>
  <si>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</si>
  <si>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</si>
  <si>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</si>
  <si>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</si>
  <si>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</si>
  <si>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</si>
  <si>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</si>
  <si>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</si>
  <si>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</si>
  <si>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</si>
  <si>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</si>
  <si>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</si>
  <si>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</si>
  <si>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</si>
  <si>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</si>
  <si>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</si>
  <si>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</si>
  <si>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</si>
  <si>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</si>
  <si>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</si>
  <si>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</si>
  <si>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</si>
  <si>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</si>
  <si>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</si>
  <si>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</si>
  <si>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</si>
  <si>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</si>
  <si>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</si>
  <si>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</si>
  <si>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</si>
  <si>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</si>
  <si>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</si>
  <si>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</si>
  <si>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</si>
  <si>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</si>
  <si>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</si>
  <si>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</si>
  <si>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</si>
  <si>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</si>
  <si>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</si>
  <si>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</si>
  <si>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</si>
  <si>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</si>
  <si>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</si>
  <si>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</si>
  <si>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</si>
  <si>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</si>
  <si>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</si>
  <si>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</si>
  <si>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</si>
  <si>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</si>
  <si>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</si>
  <si>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</si>
  <si>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</si>
  <si>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</si>
  <si>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</si>
  <si>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</si>
  <si>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</si>
  <si>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</si>
  <si>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</si>
  <si>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</si>
  <si>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</si>
  <si>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</si>
  <si>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</si>
  <si>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</si>
  <si>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</si>
  <si>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</si>
  <si>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</si>
  <si>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</si>
  <si>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</si>
  <si>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</si>
  <si>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</si>
  <si>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</si>
  <si>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</si>
  <si>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</si>
  <si>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</si>
  <si>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</si>
  <si>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</si>
  <si>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</si>
  <si>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</si>
  <si>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</si>
  <si>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</si>
  <si>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</si>
  <si>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</si>
  <si>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</si>
  <si>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</si>
  <si>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</si>
  <si>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</si>
  <si>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</si>
  <si>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</si>
  <si>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</si>
  <si>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</si>
  <si>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</si>
  <si>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</si>
  <si>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</si>
  <si>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</si>
  <si>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</si>
  <si>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</si>
  <si>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</si>
  <si>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</si>
  <si>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</si>
  <si>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</si>
  <si>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</si>
  <si>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</si>
  <si>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</si>
  <si>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</si>
  <si>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</si>
  <si>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</si>
  <si>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</si>
  <si>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</si>
  <si>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</si>
  <si>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</si>
  <si>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</si>
  <si>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</si>
  <si>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</si>
  <si>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</si>
  <si>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</si>
  <si>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</si>
  <si>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</si>
  <si>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</si>
  <si>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</si>
  <si>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</si>
  <si>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</si>
  <si>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</si>
  <si>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</si>
  <si>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</si>
  <si>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</si>
  <si>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</si>
  <si>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</si>
  <si>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</si>
  <si>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</si>
  <si>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</si>
  <si>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</si>
  <si>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</si>
  <si>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</si>
  <si>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</si>
  <si>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</si>
  <si>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</si>
  <si>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</si>
  <si>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</si>
  <si>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</si>
  <si>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</si>
  <si>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</si>
  <si>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</si>
  <si>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</si>
  <si>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</si>
  <si>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</si>
  <si>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</si>
  <si>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</si>
  <si>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</si>
  <si>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</si>
  <si>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</si>
  <si>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</si>
  <si>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</si>
  <si>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</si>
  <si>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</si>
  <si>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</si>
  <si>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</si>
  <si>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</si>
  <si>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</si>
  <si>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</si>
  <si>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</si>
  <si>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</si>
  <si>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</si>
  <si>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</si>
  <si>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</si>
  <si>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</si>
  <si>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</si>
  <si>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</si>
  <si>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</si>
  <si>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</si>
  <si>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</si>
  <si>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</si>
  <si>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</si>
  <si>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</si>
  <si>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</si>
  <si>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</si>
  <si>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</si>
  <si>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</si>
  <si>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</si>
  <si>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</si>
  <si>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</si>
  <si>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</si>
  <si>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</si>
  <si>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</si>
  <si>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</si>
  <si>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</si>
  <si>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</si>
  <si>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</si>
  <si>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</si>
  <si>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</si>
  <si>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</si>
  <si>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</si>
  <si>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</si>
  <si>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</si>
  <si>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</si>
  <si>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</si>
  <si>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</si>
  <si>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</si>
  <si>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</si>
  <si>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</si>
  <si>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</si>
  <si>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</si>
  <si>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</si>
  <si>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</si>
  <si>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</si>
  <si>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</si>
  <si>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</si>
  <si>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</si>
  <si>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</si>
  <si>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</si>
  <si>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</si>
  <si>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</si>
  <si>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</si>
  <si>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</si>
  <si>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</si>
  <si>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</si>
  <si>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</si>
  <si>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</si>
  <si>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</si>
  <si>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</si>
  <si>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</si>
  <si>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</si>
  <si>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</si>
  <si>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</si>
  <si>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</si>
  <si>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</si>
  <si>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</si>
  <si>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</si>
  <si>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</si>
  <si>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</si>
  <si>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</si>
  <si>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</si>
  <si>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</si>
  <si>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</si>
  <si>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</si>
  <si>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</si>
  <si>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</si>
  <si>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</si>
  <si>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</si>
  <si>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</si>
  <si>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</si>
  <si>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</si>
  <si>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</si>
  <si>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</si>
  <si>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</si>
  <si>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</si>
  <si>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</si>
  <si>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</si>
  <si>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</si>
  <si>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</si>
  <si>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</si>
  <si>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</si>
  <si>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</si>
  <si>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</si>
  <si>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</si>
  <si>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</si>
  <si>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</si>
  <si>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</si>
  <si>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</si>
  <si>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</si>
  <si>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</si>
  <si>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</si>
  <si>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</si>
  <si>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</si>
  <si>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</si>
  <si>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</si>
  <si>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</si>
  <si>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</si>
  <si>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</si>
  <si>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</si>
  <si>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</si>
  <si>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</si>
  <si>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</si>
  <si>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</si>
  <si>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</si>
  <si>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</si>
  <si>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</si>
  <si>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</si>
  <si>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</si>
  <si>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</si>
  <si>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</si>
  <si>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</si>
  <si>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</si>
  <si>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</si>
  <si>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</si>
  <si>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</si>
  <si>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</si>
  <si>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</si>
  <si>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</si>
  <si>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</si>
  <si>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</si>
  <si>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</si>
  <si>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</si>
  <si>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</si>
  <si>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</si>
  <si>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</si>
  <si>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</si>
  <si>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</si>
  <si>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</si>
  <si>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</si>
  <si>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</si>
  <si>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</si>
  <si>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</si>
  <si>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</si>
  <si>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</si>
  <si>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</si>
  <si>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</si>
  <si>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</si>
  <si>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</si>
  <si>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</si>
  <si>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</si>
  <si>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</si>
  <si>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</si>
  <si>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</si>
  <si>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</si>
  <si>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</si>
  <si>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</si>
  <si>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</si>
  <si>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</si>
  <si>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</si>
  <si>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</si>
  <si>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</si>
  <si>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</si>
  <si>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</si>
  <si>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</si>
  <si>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</si>
  <si>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</si>
  <si>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</si>
  <si>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</si>
  <si>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</si>
  <si>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</si>
  <si>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</si>
  <si>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</si>
  <si>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</si>
  <si>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</si>
  <si>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</si>
  <si>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</si>
  <si>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</si>
  <si>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</si>
  <si>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</si>
  <si>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</si>
  <si>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</si>
  <si>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</si>
  <si>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</si>
  <si>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</si>
  <si>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</si>
  <si>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</si>
  <si>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</si>
  <si>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</si>
  <si>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</si>
  <si>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</si>
  <si>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</si>
  <si>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</si>
  <si>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</si>
  <si>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</si>
  <si>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</si>
  <si>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</si>
  <si>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</si>
  <si>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</si>
  <si>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</si>
  <si>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</si>
  <si>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</si>
  <si>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</si>
  <si>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</si>
  <si>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</si>
  <si>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</si>
  <si>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</si>
  <si>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</si>
  <si>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</si>
  <si>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</si>
  <si>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</si>
  <si>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</si>
  <si>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</si>
  <si>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</si>
  <si>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</si>
  <si>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</si>
  <si>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</si>
  <si>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</si>
  <si>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</si>
  <si>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</si>
  <si>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</si>
  <si>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</si>
  <si>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</si>
  <si>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</si>
  <si>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</si>
  <si>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</si>
  <si>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</si>
  <si>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</si>
  <si>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</si>
  <si>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</si>
  <si>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</si>
  <si>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</si>
  <si>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</si>
  <si>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</si>
  <si>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</si>
  <si>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</si>
  <si>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</si>
  <si>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</si>
  <si>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</si>
  <si>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</si>
  <si>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</si>
  <si>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</si>
  <si>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</si>
  <si>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</si>
  <si>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</si>
  <si>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</si>
  <si>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</si>
  <si>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</si>
  <si>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</si>
  <si>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</si>
  <si>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</si>
  <si>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</si>
  <si>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</si>
  <si>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</si>
  <si>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</si>
  <si>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</si>
  <si>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</si>
  <si>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</si>
  <si>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</si>
  <si>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</si>
  <si>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</si>
  <si>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</si>
  <si>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</si>
  <si>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</si>
  <si>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</si>
  <si>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</si>
  <si>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</si>
  <si>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</si>
  <si>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</si>
  <si>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</si>
  <si>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</si>
  <si>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</si>
  <si>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</si>
  <si>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</si>
  <si>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</si>
  <si>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</si>
  <si>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</si>
  <si>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</si>
  <si>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</si>
  <si>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</si>
  <si>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</si>
  <si>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</si>
  <si>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</si>
  <si>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</si>
  <si>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</si>
  <si>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</si>
  <si>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</si>
  <si>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</si>
  <si>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</si>
  <si>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</si>
  <si>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</si>
  <si>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</si>
  <si>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</si>
  <si>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</si>
  <si>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</si>
  <si>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</si>
  <si>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</si>
  <si>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</si>
  <si>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</si>
  <si>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</si>
  <si>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</si>
  <si>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</si>
  <si>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</si>
  <si>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</si>
  <si>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</si>
  <si>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</si>
  <si>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</si>
  <si>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</si>
  <si>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</si>
  <si>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</si>
  <si>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</si>
  <si>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</si>
  <si>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</si>
  <si>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</si>
  <si>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</si>
  <si>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</si>
  <si>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</si>
  <si>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</si>
  <si>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</si>
  <si>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</si>
  <si>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</si>
  <si>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</si>
  <si>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</si>
  <si>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</si>
  <si>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</si>
  <si>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</si>
  <si>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</si>
  <si>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</si>
  <si>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</si>
  <si>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</si>
  <si>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</si>
  <si>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</si>
  <si>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</si>
  <si>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</si>
  <si>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</si>
  <si>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</si>
  <si>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</si>
  <si>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</si>
  <si>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</si>
  <si>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</si>
  <si>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</si>
  <si>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</si>
  <si>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</si>
  <si>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</si>
  <si>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</si>
  <si>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</si>
  <si>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</si>
  <si>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</si>
  <si>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</si>
  <si>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</si>
  <si>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</si>
  <si>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</si>
  <si>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</si>
  <si>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</si>
  <si>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</si>
  <si>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</si>
  <si>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</si>
  <si>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</si>
  <si>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</si>
  <si>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</si>
  <si>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</si>
  <si>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</si>
  <si>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</si>
  <si>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</si>
  <si>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</si>
  <si>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</si>
  <si>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</si>
  <si>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</si>
  <si>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</si>
  <si>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</si>
  <si>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</si>
  <si>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</si>
  <si>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</si>
  <si>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</si>
  <si>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</si>
  <si>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</si>
  <si>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</si>
  <si>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</si>
  <si>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</si>
  <si>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</si>
  <si>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</si>
  <si>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</si>
  <si>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</si>
  <si>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</si>
  <si>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</si>
  <si>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</si>
  <si>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</si>
  <si>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</si>
  <si>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</si>
  <si>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</si>
  <si>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</si>
  <si>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</si>
  <si>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</si>
  <si>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</si>
  <si>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</si>
  <si>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</si>
  <si>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</si>
  <si>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</si>
  <si>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</si>
  <si>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</si>
  <si>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</si>
  <si>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</si>
  <si>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</si>
  <si>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</si>
  <si>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</si>
  <si>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</si>
  <si>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</si>
  <si>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</si>
  <si>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</si>
  <si>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</si>
  <si>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</si>
  <si>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</si>
  <si>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</si>
  <si>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</si>
  <si>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</si>
  <si>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</si>
  <si>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</si>
  <si>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</si>
  <si>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</si>
  <si>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</si>
  <si>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</si>
  <si>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</si>
  <si>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</si>
  <si>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</si>
  <si>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</si>
  <si>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</si>
  <si>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</si>
  <si>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</si>
  <si>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</si>
  <si>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</si>
  <si>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</si>
  <si>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</si>
  <si>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</si>
  <si>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</si>
  <si>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</si>
  <si>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</si>
  <si>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</si>
  <si>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</si>
  <si>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</si>
  <si>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</si>
  <si>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</si>
  <si>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</si>
  <si>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</si>
  <si>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</si>
  <si>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</si>
  <si>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</si>
  <si>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</si>
  <si>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</si>
  <si>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</si>
  <si>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</si>
  <si>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</si>
  <si>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</si>
  <si>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</si>
  <si>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</si>
  <si>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</si>
  <si>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</si>
  <si>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</si>
  <si>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</si>
  <si>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</si>
  <si>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</si>
  <si>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</si>
  <si>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</si>
  <si>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</si>
  <si>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</si>
  <si>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</si>
  <si>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</si>
  <si>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</si>
  <si>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</si>
  <si>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</si>
  <si>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</si>
  <si>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</si>
  <si>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</si>
  <si>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</si>
  <si>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</si>
  <si>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</si>
  <si>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</si>
  <si>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</si>
  <si>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</si>
  <si>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</si>
  <si>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</si>
  <si>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</si>
  <si>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</si>
  <si>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</si>
  <si>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</si>
  <si>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</si>
  <si>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</si>
  <si>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</si>
  <si>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</si>
  <si>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</si>
  <si>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</si>
  <si>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</si>
  <si>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</si>
  <si>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</si>
  <si>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</si>
  <si>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</si>
  <si>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</si>
  <si>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</si>
  <si>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</si>
  <si>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</si>
  <si>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</si>
  <si>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</si>
  <si>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</si>
  <si>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</si>
  <si>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</si>
  <si>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</si>
  <si>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</si>
  <si>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</si>
  <si>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</si>
  <si>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</si>
  <si>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</si>
  <si>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</si>
  <si>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</si>
  <si>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</si>
  <si>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</si>
  <si>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</si>
  <si>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</si>
  <si>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</si>
  <si>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</si>
  <si>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</si>
  <si>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</si>
  <si>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</si>
  <si>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</si>
  <si>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</si>
  <si>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</si>
  <si>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</si>
  <si>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</si>
  <si>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</si>
  <si>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</si>
  <si>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</si>
  <si>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</si>
  <si>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</si>
  <si>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</si>
  <si>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</si>
  <si>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</si>
  <si>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</si>
  <si>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</si>
  <si>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</si>
  <si>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</si>
  <si>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</si>
  <si>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</si>
  <si>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</si>
  <si>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</si>
  <si>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</si>
  <si>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</si>
  <si>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</si>
  <si>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</si>
  <si>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</si>
  <si>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</si>
  <si>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</si>
  <si>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</si>
  <si>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</si>
  <si>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</si>
  <si>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</si>
  <si>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</si>
  <si>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</si>
  <si>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</si>
  <si>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</si>
  <si>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</si>
  <si>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</si>
  <si>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</si>
  <si>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</si>
  <si>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</si>
  <si>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</si>
  <si>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</si>
  <si>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</si>
  <si>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</si>
  <si>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</si>
  <si>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</si>
  <si>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</si>
  <si>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</si>
  <si>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</si>
  <si>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</si>
  <si>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</si>
  <si>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</si>
  <si>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</si>
  <si>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</si>
  <si>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</si>
  <si>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</si>
  <si>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</si>
  <si>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</si>
  <si>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</si>
  <si>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</si>
  <si>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</si>
  <si>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</si>
  <si>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</si>
  <si>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</si>
  <si>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</si>
  <si>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</si>
  <si>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</si>
  <si>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</si>
  <si>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</si>
  <si>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</si>
  <si>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</si>
  <si>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</si>
  <si>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</si>
  <si>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</si>
  <si>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</si>
  <si>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</si>
  <si>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</si>
  <si>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</si>
  <si>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</si>
  <si>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</si>
  <si>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</si>
  <si>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</si>
  <si>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</si>
  <si>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</si>
  <si>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</si>
  <si>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</si>
  <si>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</si>
  <si>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</si>
  <si>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</si>
  <si>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</si>
  <si>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</si>
  <si>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</si>
  <si>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</si>
  <si>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</si>
  <si>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</si>
  <si>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</si>
  <si>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</si>
  <si>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</si>
  <si>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</si>
  <si>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</si>
  <si>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</si>
  <si>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</si>
  <si>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</si>
  <si>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</si>
  <si>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</si>
  <si>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</si>
  <si>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</si>
  <si>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</si>
  <si>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</si>
  <si>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</si>
  <si>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</si>
  <si>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</si>
  <si>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</si>
  <si>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</si>
  <si>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</si>
  <si>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</si>
  <si>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</si>
  <si>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</si>
  <si>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</si>
  <si>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</si>
  <si>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</si>
  <si>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</si>
  <si>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</si>
  <si>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</si>
  <si>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</si>
  <si>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</si>
  <si>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</si>
  <si>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</si>
  <si>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</si>
  <si>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</si>
  <si>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</si>
  <si>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</si>
  <si>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</si>
  <si>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</si>
  <si>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</si>
  <si>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</si>
  <si>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</si>
  <si>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</si>
  <si>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</si>
  <si>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</si>
  <si>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</si>
  <si>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</si>
  <si>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</si>
  <si>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</si>
  <si>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</si>
  <si>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</si>
  <si>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</si>
  <si>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</si>
  <si>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</si>
  <si>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</si>
  <si>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</si>
  <si>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</si>
  <si>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</si>
  <si>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</si>
  <si>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</si>
  <si>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</si>
  <si>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</si>
  <si>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</si>
  <si>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</si>
  <si>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</si>
  <si>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</si>
  <si>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</si>
  <si>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</si>
  <si>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</si>
  <si>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</si>
  <si>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</si>
  <si>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</si>
  <si>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</si>
  <si>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</si>
  <si>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</si>
  <si>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</si>
  <si>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</si>
  <si>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</si>
  <si>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</si>
  <si>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</si>
  <si>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</si>
  <si>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</si>
  <si>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</si>
  <si>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</si>
  <si>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</si>
  <si>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</si>
  <si>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</si>
  <si>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</si>
  <si>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</si>
  <si>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</si>
  <si>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</si>
  <si>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</si>
  <si>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</si>
  <si>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</si>
  <si>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</si>
  <si>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</si>
  <si>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</si>
  <si>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</si>
  <si>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</si>
  <si>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</si>
  <si>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</si>
  <si>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</si>
  <si>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</si>
  <si>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</si>
  <si>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</si>
  <si>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</si>
  <si>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</si>
  <si>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</si>
  <si>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</si>
  <si>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</si>
  <si>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</si>
  <si>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</si>
  <si>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</si>
  <si>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</si>
  <si>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</si>
  <si>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</si>
  <si>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</si>
  <si>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</si>
  <si>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</si>
  <si>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</si>
  <si>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</si>
  <si>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</si>
  <si>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</si>
  <si>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</si>
  <si>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</si>
  <si>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</si>
  <si>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</si>
  <si>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</si>
  <si>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</si>
  <si>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</si>
  <si>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</si>
  <si>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</si>
  <si>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</si>
  <si>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</si>
  <si>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</si>
  <si>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</si>
  <si>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</si>
  <si>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</si>
  <si>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</si>
  <si>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</si>
  <si>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</si>
  <si>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</si>
  <si>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</si>
  <si>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</si>
  <si>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</si>
  <si>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</si>
  <si>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</si>
  <si>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</si>
  <si>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</si>
  <si>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</si>
  <si>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</si>
  <si>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</si>
  <si>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</si>
  <si>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</si>
  <si>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</si>
  <si>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</si>
  <si>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</si>
  <si>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</si>
  <si>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</si>
  <si>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</si>
  <si>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</si>
  <si>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</si>
  <si>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</si>
  <si>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</si>
  <si>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</si>
  <si>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</si>
  <si>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</si>
  <si>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</si>
  <si>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</si>
  <si>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</si>
  <si>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</si>
  <si>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</si>
  <si>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</si>
  <si>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</si>
  <si>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</si>
  <si>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</si>
  <si>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</si>
  <si>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</si>
  <si>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</si>
  <si>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</si>
  <si>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</si>
  <si>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</si>
  <si>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</si>
  <si>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</si>
  <si>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</si>
  <si>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</si>
  <si>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</si>
  <si>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</si>
  <si>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</si>
  <si>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</si>
  <si>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</si>
  <si>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</si>
  <si>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</si>
  <si>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</si>
  <si>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</si>
  <si>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</si>
  <si>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</si>
  <si>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</si>
  <si>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</si>
  <si>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</si>
  <si>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</si>
  <si>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</si>
  <si>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</si>
  <si>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</si>
  <si>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</si>
  <si>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</si>
  <si>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</si>
  <si>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</si>
  <si>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</si>
  <si>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</si>
  <si>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</si>
  <si>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</si>
  <si>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</si>
  <si>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</si>
  <si>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</si>
  <si>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</si>
  <si>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</si>
  <si>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</si>
  <si>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</si>
  <si>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</si>
  <si>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</si>
  <si>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</si>
  <si>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</si>
  <si>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</si>
  <si>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</si>
  <si>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</si>
  <si>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</si>
  <si>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</si>
  <si>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</si>
  <si>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</si>
  <si>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</si>
  <si>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</si>
  <si>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</si>
  <si>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</si>
  <si>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</si>
  <si>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</si>
  <si>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</si>
  <si>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</si>
  <si>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</si>
  <si>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</si>
  <si>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</si>
  <si>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</si>
  <si>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</si>
  <si>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</si>
  <si>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</si>
  <si>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</si>
  <si>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</si>
  <si>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</si>
  <si>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</si>
  <si>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</si>
  <si>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</si>
  <si>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</si>
  <si>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</si>
  <si>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</si>
  <si>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</si>
  <si>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</si>
  <si>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</si>
  <si>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</si>
  <si>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</si>
  <si>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</si>
  <si>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</si>
  <si>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</si>
  <si>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</si>
  <si>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</si>
  <si>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</si>
  <si>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</si>
  <si>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</si>
  <si>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</si>
  <si>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</si>
  <si>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</si>
  <si>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</si>
  <si>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</si>
  <si>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</si>
  <si>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</si>
  <si>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</si>
  <si>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</si>
  <si>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</si>
  <si>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</si>
  <si>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</si>
  <si>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</si>
  <si>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</si>
  <si>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</si>
  <si>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</si>
  <si>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</si>
  <si>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</si>
  <si>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</si>
  <si>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</si>
  <si>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</si>
  <si>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</si>
  <si>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</si>
  <si>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</si>
  <si>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</si>
  <si>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</si>
  <si>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</si>
  <si>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</si>
  <si>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</si>
  <si>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</si>
  <si>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</si>
  <si>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</si>
  <si>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</si>
  <si>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</si>
  <si>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</si>
  <si>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</si>
  <si>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</si>
  <si>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</si>
  <si>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</si>
  <si>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</si>
  <si>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</si>
  <si>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</si>
  <si>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</si>
  <si>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</si>
  <si>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</si>
  <si>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</si>
  <si>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</si>
  <si>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</si>
  <si>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</si>
  <si>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</si>
  <si>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</si>
  <si>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</si>
  <si>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</si>
  <si>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</si>
  <si>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</si>
  <si>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</si>
  <si>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</si>
  <si>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</si>
  <si>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</si>
  <si>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</si>
  <si>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</si>
  <si>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</si>
  <si>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</si>
  <si>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</si>
  <si>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</si>
  <si>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</si>
  <si>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</si>
  <si>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</si>
  <si>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</si>
  <si>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</si>
  <si>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</si>
  <si>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</si>
  <si>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</si>
  <si>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</si>
  <si>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</si>
  <si>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</si>
  <si>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</si>
  <si>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</si>
  <si>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</si>
  <si>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</si>
  <si>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</si>
  <si>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</si>
  <si>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</si>
  <si>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</si>
  <si>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</si>
  <si>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</si>
  <si>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</si>
  <si>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</si>
  <si>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</si>
  <si>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</si>
  <si>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</si>
  <si>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</si>
  <si>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</si>
  <si>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</si>
  <si>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</si>
  <si>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</si>
  <si>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</si>
  <si>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</si>
  <si>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</si>
  <si>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</si>
  <si>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</si>
  <si>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</si>
  <si>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</si>
  <si>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</si>
  <si>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</si>
  <si>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</si>
  <si>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</si>
  <si>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</si>
  <si>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</si>
  <si>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</si>
  <si>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</si>
  <si>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</si>
  <si>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</si>
  <si>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</si>
  <si>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</si>
  <si>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</si>
  <si>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</si>
  <si>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</si>
  <si>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</si>
  <si>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</si>
  <si>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</si>
  <si>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</si>
  <si>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</si>
  <si>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</si>
  <si>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</si>
  <si>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</si>
  <si>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</si>
  <si>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</si>
  <si>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</si>
  <si>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</si>
  <si>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</si>
  <si>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</si>
  <si>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</si>
  <si>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</si>
  <si>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</si>
  <si>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</si>
  <si>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</si>
  <si>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</si>
  <si>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</si>
  <si>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</si>
  <si>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</si>
  <si>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</si>
  <si>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</si>
  <si>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</si>
  <si>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</si>
  <si>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</si>
  <si>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</si>
  <si>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</si>
  <si>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</si>
  <si>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</si>
  <si>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</si>
  <si>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</si>
  <si>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</si>
  <si>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</si>
  <si>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</si>
  <si>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</si>
  <si>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</si>
  <si>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</si>
  <si>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</si>
  <si>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</si>
  <si>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</si>
  <si>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</si>
  <si>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</si>
  <si>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</si>
  <si>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</si>
  <si>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</si>
  <si>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</si>
  <si>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</si>
  <si>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</si>
  <si>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</si>
  <si>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</si>
  <si>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</si>
  <si>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</si>
  <si>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</si>
  <si>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</si>
  <si>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</si>
  <si>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</si>
  <si>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</si>
  <si>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</si>
  <si>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</si>
  <si>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</si>
  <si>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</si>
  <si>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</si>
  <si>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</si>
  <si>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</si>
  <si>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</si>
  <si>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</si>
  <si>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</si>
  <si>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</si>
  <si>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</si>
  <si>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</si>
  <si>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</si>
  <si>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</si>
  <si>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</si>
  <si>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</si>
  <si>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</si>
  <si>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</si>
  <si>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</si>
  <si>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</si>
  <si>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</si>
  <si>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</si>
  <si>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</si>
  <si>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</si>
  <si>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</si>
  <si>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</si>
  <si>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</si>
  <si>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</si>
  <si>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</si>
  <si>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</si>
  <si>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</si>
  <si>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</si>
  <si>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</si>
  <si>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</si>
  <si>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</si>
  <si>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</si>
  <si>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</si>
  <si>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</si>
  <si>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</si>
  <si>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</si>
  <si>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</si>
  <si>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</si>
  <si>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</si>
  <si>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</si>
  <si>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</si>
  <si>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</si>
  <si>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</si>
  <si>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</si>
  <si>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</si>
  <si>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</si>
  <si>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</si>
  <si>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</si>
  <si>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</si>
  <si>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</si>
  <si>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</si>
  <si>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</si>
  <si>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</si>
  <si>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</si>
  <si>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</si>
  <si>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</si>
  <si>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</si>
  <si>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</si>
  <si>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</si>
  <si>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</si>
  <si>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</si>
  <si>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</si>
  <si>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</si>
  <si>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</si>
  <si>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</si>
  <si>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</si>
  <si>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</si>
  <si>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</si>
  <si>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</si>
  <si>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</si>
  <si>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</si>
  <si>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</si>
  <si>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</si>
  <si>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</si>
  <si>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</si>
  <si>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</si>
  <si>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</si>
  <si>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</si>
  <si>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</si>
  <si>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</si>
  <si>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</si>
  <si>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</si>
  <si>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</si>
  <si>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</si>
  <si>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</si>
  <si>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</si>
  <si>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</si>
  <si>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</si>
  <si>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</si>
  <si>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</si>
  <si>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</si>
  <si>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</si>
  <si>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</si>
  <si>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</si>
  <si>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</si>
  <si>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</si>
  <si>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</si>
  <si>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</si>
  <si>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</si>
  <si>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</si>
  <si>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</si>
  <si>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</si>
  <si>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</si>
  <si>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</si>
  <si>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</si>
  <si>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</si>
  <si>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</si>
  <si>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</si>
  <si>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</si>
  <si>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</si>
  <si>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</si>
  <si>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</si>
  <si>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</si>
  <si>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</si>
  <si>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</si>
  <si>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</si>
  <si>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</si>
  <si>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</si>
  <si>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</si>
  <si>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</si>
  <si>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</si>
  <si>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</si>
  <si>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</si>
  <si>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</si>
  <si>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</si>
  <si>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</si>
  <si>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</si>
  <si>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</si>
  <si>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</si>
  <si>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</si>
  <si>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</si>
  <si>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</si>
  <si>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</si>
  <si>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</si>
  <si>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</si>
  <si>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</si>
  <si>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</si>
  <si>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</si>
  <si>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</si>
  <si>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</si>
  <si>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</si>
  <si>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</si>
  <si>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</si>
  <si>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</si>
  <si>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</si>
  <si>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</si>
  <si>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</si>
  <si>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</si>
  <si>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</si>
  <si>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</si>
  <si>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</si>
  <si>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</si>
  <si>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</si>
  <si>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</si>
  <si>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</si>
  <si>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</si>
  <si>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</si>
  <si>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</si>
  <si>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</si>
  <si>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</si>
  <si>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</si>
  <si>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</si>
  <si>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</si>
  <si>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</si>
  <si>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</si>
  <si>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</si>
  <si>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</si>
  <si>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</si>
  <si>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</si>
  <si>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</si>
  <si>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</si>
  <si>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</si>
  <si>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</si>
  <si>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</si>
  <si>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</si>
  <si>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</si>
  <si>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</si>
  <si>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</si>
  <si>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</si>
  <si>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</si>
  <si>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</si>
  <si>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</si>
  <si>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</si>
  <si>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</si>
  <si>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</si>
  <si>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</si>
  <si>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</si>
  <si>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</si>
  <si>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</si>
  <si>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</si>
  <si>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</si>
  <si>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</si>
  <si>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</si>
  <si>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</si>
  <si>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</si>
  <si>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</si>
  <si>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</si>
  <si>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</si>
  <si>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</si>
  <si>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</si>
  <si>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</si>
  <si>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</si>
  <si>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</si>
  <si>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</si>
  <si>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</si>
  <si>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</si>
  <si>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</si>
  <si>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</si>
  <si>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</si>
  <si>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</si>
  <si>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</si>
  <si>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</si>
  <si>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</si>
  <si>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</si>
  <si>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</si>
  <si>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</si>
  <si>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</si>
  <si>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</si>
  <si>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</si>
  <si>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</si>
  <si>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</si>
  <si>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</si>
  <si>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</si>
  <si>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</si>
  <si>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</si>
  <si>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</si>
  <si>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</si>
  <si>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</si>
  <si>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</si>
  <si>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</si>
  <si>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</si>
  <si>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</si>
  <si>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</si>
  <si>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</si>
  <si>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</si>
  <si>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</si>
  <si>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</si>
  <si>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</si>
  <si>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</si>
  <si>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</si>
  <si>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</si>
  <si>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</si>
  <si>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</si>
  <si>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</si>
  <si>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</si>
  <si>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</si>
  <si>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</si>
  <si>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</si>
  <si>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</si>
  <si>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</si>
  <si>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</si>
  <si>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</si>
  <si>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</si>
  <si>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</si>
  <si>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</si>
  <si>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</si>
  <si>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</si>
  <si>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</si>
  <si>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</si>
  <si>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</si>
  <si>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</si>
  <si>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</si>
  <si>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</si>
  <si>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</si>
  <si>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</si>
  <si>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</si>
  <si>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</si>
  <si>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</si>
  <si>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</si>
  <si>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</si>
  <si>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</si>
  <si>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</si>
  <si>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</si>
  <si>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</si>
  <si>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</si>
  <si>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</si>
  <si>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</si>
  <si>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</si>
  <si>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</si>
  <si>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</si>
  <si>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</si>
  <si>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</si>
  <si>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</si>
  <si>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</si>
  <si>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</si>
  <si>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</si>
  <si>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</si>
  <si>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</si>
  <si>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</si>
  <si>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</si>
  <si>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</si>
  <si>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</si>
  <si>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</si>
  <si>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</si>
  <si>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</si>
  <si>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</si>
  <si>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</si>
  <si>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</si>
  <si>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</si>
  <si>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</si>
  <si>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</si>
  <si>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</si>
  <si>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</si>
  <si>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</si>
  <si>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</si>
  <si>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</si>
  <si>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</si>
  <si>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</si>
  <si>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</si>
  <si>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</si>
  <si>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</si>
  <si>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</si>
  <si>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</si>
  <si>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</si>
  <si>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</si>
  <si>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</si>
  <si>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</si>
  <si>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</si>
  <si>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</si>
  <si>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</si>
  <si>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</si>
  <si>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</si>
  <si>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</si>
  <si>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</si>
  <si>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</si>
  <si>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</si>
  <si>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</si>
  <si>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</si>
  <si>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</si>
  <si>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</si>
  <si>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</si>
  <si>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</si>
  <si>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</si>
  <si>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</si>
  <si>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</si>
  <si>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</si>
  <si>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</si>
  <si>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</si>
  <si>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</si>
  <si>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</si>
  <si>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</si>
  <si>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</si>
  <si>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</si>
  <si>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</si>
  <si>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</si>
  <si>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</si>
  <si>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</si>
  <si>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</si>
  <si>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</si>
  <si>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</si>
  <si>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</si>
  <si>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</si>
  <si>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</si>
  <si>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</si>
  <si>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</si>
  <si>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</si>
  <si>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</si>
  <si>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</si>
  <si>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</si>
  <si>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</si>
  <si>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</si>
  <si>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</si>
  <si>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</si>
  <si>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</si>
  <si>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</si>
  <si>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</si>
  <si>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</si>
  <si>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</si>
  <si>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</si>
  <si>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</si>
  <si>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</si>
  <si>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</si>
  <si>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</si>
  <si>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</si>
  <si>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</si>
  <si>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</si>
  <si>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</si>
  <si>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</si>
  <si>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</si>
  <si>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</si>
  <si>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</si>
  <si>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</si>
  <si>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</si>
  <si>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</si>
  <si>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</si>
  <si>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</si>
  <si>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</si>
  <si>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</si>
  <si>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</si>
  <si>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</si>
  <si>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</si>
  <si>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</si>
  <si>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</si>
  <si>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</si>
  <si>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</si>
  <si>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</si>
  <si>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</si>
  <si>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</si>
  <si>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</si>
  <si>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</si>
  <si>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</si>
  <si>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</si>
  <si>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</si>
  <si>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</si>
  <si>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</si>
  <si>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</si>
  <si>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</si>
  <si>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</si>
  <si>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</si>
  <si>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</si>
  <si>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</si>
  <si>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</si>
  <si>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</si>
  <si>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</si>
  <si>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</si>
  <si>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</si>
  <si>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</si>
  <si>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</si>
  <si>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</si>
  <si>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</si>
  <si>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</si>
  <si>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</si>
  <si>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</si>
  <si>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</si>
  <si>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</si>
  <si>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</si>
  <si>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</si>
  <si>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</si>
  <si>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</si>
  <si>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</si>
  <si>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</si>
  <si>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</si>
  <si>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</si>
  <si>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</si>
  <si>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</si>
  <si>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</si>
  <si>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</si>
  <si>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</si>
  <si>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</si>
  <si>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</si>
  <si>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</si>
  <si>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</si>
  <si>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</si>
  <si>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</si>
  <si>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</si>
  <si>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</si>
  <si>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</si>
  <si>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</si>
  <si>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</si>
  <si>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</si>
  <si>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</si>
  <si>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</si>
  <si>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</si>
  <si>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</si>
  <si>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</si>
  <si>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</si>
  <si>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</si>
  <si>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</si>
  <si>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</si>
  <si>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</si>
  <si>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</si>
  <si>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</si>
  <si>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</si>
  <si>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</si>
  <si>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</si>
  <si>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</si>
  <si>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</si>
  <si>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</si>
  <si>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</si>
  <si>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</si>
  <si>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</si>
  <si>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</si>
  <si>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</si>
  <si>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</si>
  <si>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</si>
  <si>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</si>
  <si>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</si>
  <si>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</si>
  <si>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</si>
  <si>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</si>
  <si>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</si>
  <si>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</si>
  <si>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</si>
  <si>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</si>
  <si>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</si>
  <si>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</si>
  <si>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</si>
  <si>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</si>
  <si>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</si>
  <si>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</si>
  <si>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</si>
  <si>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</si>
  <si>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</si>
  <si>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</si>
  <si>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</si>
  <si>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</si>
  <si>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</si>
  <si>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</si>
  <si>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</si>
  <si>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</si>
  <si>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</si>
  <si>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</si>
  <si>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</si>
  <si>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</si>
  <si>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</si>
  <si>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</si>
  <si>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</si>
  <si>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</si>
  <si>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</si>
  <si>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</si>
  <si>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</si>
  <si>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</si>
  <si>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</si>
  <si>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</si>
  <si>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</si>
  <si>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</si>
  <si>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</si>
  <si>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</si>
  <si>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</si>
  <si>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</si>
  <si>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</si>
  <si>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</si>
  <si>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</si>
  <si>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</si>
  <si>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</si>
  <si>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</si>
  <si>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</si>
  <si>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</si>
  <si>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</si>
  <si>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</si>
  <si>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</si>
  <si>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</si>
  <si>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</si>
  <si>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</si>
  <si>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</si>
  <si>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</si>
  <si>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</si>
  <si>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</si>
  <si>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</si>
  <si>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</si>
  <si>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</si>
  <si>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</si>
  <si>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</si>
  <si>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</si>
  <si>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</si>
  <si>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</si>
  <si>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</si>
  <si>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</si>
  <si>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</si>
  <si>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</si>
  <si>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</si>
  <si>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</si>
  <si>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</si>
  <si>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</si>
  <si>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</si>
  <si>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</si>
  <si>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</si>
  <si>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</si>
  <si>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</si>
  <si>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</si>
  <si>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</si>
  <si>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</si>
  <si>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</si>
  <si>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</si>
  <si>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</si>
  <si>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</si>
  <si>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</si>
  <si>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</si>
  <si>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</si>
  <si>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</si>
  <si>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</si>
  <si>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</si>
  <si>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</si>
  <si>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</si>
  <si>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</si>
  <si>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</si>
  <si>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</si>
  <si>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</si>
  <si>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</si>
  <si>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</si>
  <si>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</si>
  <si>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</si>
  <si>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</si>
  <si>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</si>
  <si>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</si>
  <si>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</si>
  <si>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</si>
  <si>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</si>
  <si>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</si>
  <si>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</si>
  <si>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</si>
  <si>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</si>
  <si>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</si>
  <si>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</si>
  <si>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</si>
  <si>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</si>
  <si>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</si>
  <si>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</si>
  <si>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</si>
  <si>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</si>
  <si>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</si>
  <si>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</si>
  <si>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</si>
  <si>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</si>
  <si>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</si>
  <si>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</si>
  <si>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</si>
  <si>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</si>
  <si>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</si>
  <si>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</si>
  <si>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</si>
  <si>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</si>
  <si>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</si>
  <si>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</si>
  <si>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</si>
  <si>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</si>
  <si>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</si>
  <si>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</si>
  <si>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</si>
  <si>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</si>
  <si>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</si>
  <si>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</si>
  <si>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</si>
  <si>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</si>
  <si>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</si>
  <si>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</si>
  <si>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</si>
  <si>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</si>
  <si>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</si>
  <si>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</si>
  <si>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</si>
  <si>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</si>
  <si>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</si>
  <si>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</si>
  <si>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</si>
  <si>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</si>
  <si>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</si>
  <si>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</si>
  <si>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</si>
  <si>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</si>
  <si>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</si>
  <si>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</si>
  <si>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</si>
  <si>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</si>
  <si>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</si>
  <si>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</si>
  <si>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</si>
  <si>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</si>
  <si>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</si>
  <si>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</si>
  <si>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</si>
  <si>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</si>
  <si>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</si>
  <si>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</si>
  <si>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</si>
  <si>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</si>
  <si>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</si>
  <si>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</si>
  <si>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</si>
  <si>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</si>
  <si>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</si>
  <si>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</si>
  <si>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</si>
  <si>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</si>
  <si>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</si>
  <si>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</si>
  <si>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</si>
  <si>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</si>
  <si>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</si>
  <si>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</si>
  <si>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</si>
  <si>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</si>
  <si>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</si>
  <si>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</si>
  <si>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</si>
  <si>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</si>
  <si>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</si>
  <si>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</si>
  <si>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</si>
  <si>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</si>
  <si>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</si>
  <si>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</si>
  <si>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</si>
  <si>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</si>
  <si>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</si>
  <si>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</si>
  <si>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</si>
  <si>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</si>
  <si>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</si>
  <si>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</si>
  <si>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</si>
  <si>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</si>
  <si>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</si>
  <si>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</si>
  <si>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</si>
  <si>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</si>
  <si>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</si>
  <si>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</si>
  <si>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</si>
  <si>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</si>
  <si>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</si>
  <si>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</si>
  <si>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</si>
  <si>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</si>
  <si>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</si>
  <si>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</si>
  <si>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</si>
  <si>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</si>
  <si>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</si>
  <si>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</si>
  <si>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</si>
  <si>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</si>
  <si>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</si>
  <si>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</si>
  <si>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</si>
  <si>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</si>
  <si>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</si>
  <si>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</si>
  <si>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</si>
  <si>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</si>
  <si>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</si>
  <si>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</si>
  <si>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</si>
  <si>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</si>
  <si>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</si>
  <si>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</si>
  <si>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</si>
  <si>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</si>
  <si>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</si>
  <si>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</si>
  <si>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</si>
  <si>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</si>
  <si>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</si>
  <si>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</si>
  <si>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</si>
  <si>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</si>
  <si>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</si>
  <si>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</si>
  <si>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</si>
  <si>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</si>
  <si>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</si>
  <si>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</si>
  <si>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</si>
  <si>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</si>
  <si>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</si>
  <si>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</si>
  <si>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</si>
  <si>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</si>
  <si>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</si>
  <si>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</si>
  <si>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</si>
  <si>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</si>
  <si>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</si>
  <si>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</si>
  <si>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</si>
  <si>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</si>
  <si>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</si>
  <si>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</si>
  <si>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</si>
  <si>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</si>
  <si>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</si>
  <si>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</si>
  <si>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</si>
  <si>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</si>
  <si>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</si>
  <si>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</si>
  <si>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</si>
  <si>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</si>
  <si>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</si>
  <si>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</si>
  <si>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</si>
  <si>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</si>
  <si>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</si>
  <si>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</si>
  <si>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</si>
  <si>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</si>
  <si>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</si>
  <si>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</si>
  <si>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</si>
  <si>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</si>
  <si>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</si>
  <si>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</si>
  <si>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</si>
  <si>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</si>
  <si>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</si>
  <si>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</si>
  <si>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</si>
  <si>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</si>
  <si>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</si>
  <si>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</si>
  <si>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</si>
  <si>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</si>
  <si>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</si>
  <si>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</si>
  <si>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</si>
  <si>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</si>
  <si>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</si>
  <si>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</si>
  <si>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</si>
  <si>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</si>
  <si>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</si>
  <si>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</si>
  <si>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</si>
  <si>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</si>
  <si>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</si>
  <si>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</si>
  <si>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</si>
  <si>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</si>
  <si>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</si>
  <si>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</si>
  <si>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</si>
  <si>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</si>
  <si>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</si>
  <si>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</si>
  <si>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</si>
  <si>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</si>
  <si>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</si>
  <si>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</si>
  <si>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</si>
  <si>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</si>
  <si>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</si>
  <si>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</si>
  <si>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</si>
  <si>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</si>
  <si>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</si>
  <si>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</si>
  <si>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</si>
  <si>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</si>
  <si>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</si>
  <si>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</si>
  <si>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</si>
  <si>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</si>
  <si>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</si>
  <si>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</si>
  <si>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</si>
  <si>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</si>
  <si>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</si>
  <si>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</si>
  <si>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</si>
  <si>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</si>
  <si>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</si>
  <si>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</si>
  <si>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</si>
  <si>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</si>
  <si>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</si>
  <si>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</si>
  <si>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</si>
  <si>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</si>
  <si>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</si>
  <si>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</si>
  <si>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</si>
  <si>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</si>
  <si>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</si>
  <si>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</si>
  <si>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</si>
  <si>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</si>
  <si>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</si>
  <si>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</si>
  <si>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</si>
  <si>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</si>
  <si>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</si>
  <si>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</si>
  <si>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</si>
  <si>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</si>
  <si>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</si>
  <si>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</si>
  <si>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</si>
  <si>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</si>
  <si>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</si>
  <si>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</si>
  <si>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</si>
  <si>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</si>
  <si>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</si>
  <si>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</si>
  <si>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</si>
  <si>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</si>
  <si>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</si>
  <si>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</si>
  <si>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</si>
  <si>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</si>
  <si>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</si>
  <si>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</si>
  <si>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</si>
  <si>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</si>
  <si>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</si>
  <si>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</si>
  <si>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</si>
  <si>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</si>
  <si>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</si>
  <si>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</si>
  <si>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</si>
  <si>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</si>
  <si>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</si>
  <si>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</si>
  <si>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</si>
  <si>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</si>
  <si>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</si>
  <si>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</si>
  <si>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</si>
  <si>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</si>
  <si>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</si>
  <si>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</si>
  <si>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</si>
  <si>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</si>
  <si>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</si>
  <si>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</si>
  <si>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</si>
  <si>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</si>
  <si>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</si>
  <si>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</si>
  <si>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</si>
  <si>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</si>
  <si>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</si>
  <si>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</si>
  <si>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</si>
  <si>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</si>
  <si>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</si>
  <si>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</si>
  <si>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</si>
  <si>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</si>
  <si>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</si>
  <si>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</si>
  <si>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</si>
  <si>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</si>
  <si>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</si>
  <si>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</si>
  <si>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</si>
  <si>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</si>
  <si>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</si>
  <si>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</si>
  <si>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</si>
  <si>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</si>
  <si>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</si>
  <si>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</si>
  <si>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</si>
  <si>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</si>
  <si>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</si>
  <si>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</si>
  <si>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</si>
  <si>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</si>
  <si>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</si>
  <si>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</si>
  <si>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</si>
  <si>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</si>
  <si>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</si>
  <si>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</si>
  <si>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</si>
  <si>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</si>
  <si>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</si>
  <si>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</si>
  <si>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</si>
  <si>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</si>
  <si>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</si>
  <si>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</si>
  <si>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</si>
  <si>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</si>
  <si>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</si>
  <si>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</si>
  <si>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</si>
  <si>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</si>
  <si>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</si>
  <si>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</si>
  <si>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</si>
  <si>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</si>
  <si>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</si>
  <si>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</si>
  <si>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</si>
  <si>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</si>
  <si>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</si>
  <si>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</si>
  <si>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</si>
  <si>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</si>
  <si>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</si>
  <si>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</si>
  <si>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</si>
  <si>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</si>
  <si>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</si>
  <si>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</si>
  <si>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</si>
  <si>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</si>
  <si>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</si>
  <si>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</si>
  <si>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</si>
  <si>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</si>
  <si>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</si>
  <si>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</si>
  <si>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</si>
  <si>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</si>
  <si>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</si>
  <si>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</si>
  <si>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</si>
  <si>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</si>
  <si>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</si>
  <si>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</si>
  <si>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</si>
  <si>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</si>
  <si>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</si>
  <si>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</si>
  <si>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</si>
  <si>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</si>
  <si>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</si>
  <si>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</si>
  <si>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</si>
  <si>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</si>
  <si>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</si>
  <si>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</si>
  <si>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</si>
  <si>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</si>
  <si>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</si>
  <si>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</si>
  <si>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</si>
  <si>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</si>
  <si>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</si>
  <si>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</si>
  <si>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</si>
  <si>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</si>
  <si>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</si>
  <si>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</si>
  <si>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</si>
  <si>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</si>
  <si>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</si>
  <si>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</si>
  <si>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</si>
  <si>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</si>
  <si>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</si>
  <si>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</si>
  <si>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</si>
  <si>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</si>
  <si>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</si>
  <si>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</si>
  <si>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</si>
  <si>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</si>
  <si>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</si>
  <si>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</si>
  <si>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</si>
  <si>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</si>
  <si>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</si>
  <si>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</si>
  <si>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</si>
  <si>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</si>
  <si>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</si>
  <si>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</si>
  <si>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</si>
  <si>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</si>
  <si>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</si>
  <si>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</si>
  <si>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</si>
  <si>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</si>
  <si>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</si>
  <si>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</si>
  <si>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</si>
  <si>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</si>
  <si>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</si>
  <si>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</si>
  <si>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</si>
  <si>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</si>
  <si>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</si>
  <si>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</si>
  <si>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</si>
  <si>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</si>
  <si>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</si>
  <si>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</si>
  <si>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</si>
  <si>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</si>
  <si>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</si>
  <si>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</si>
  <si>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</si>
  <si>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</si>
  <si>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</si>
  <si>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</si>
  <si>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</si>
  <si>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</si>
  <si>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</si>
  <si>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</si>
  <si>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</si>
  <si>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</si>
  <si>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</si>
  <si>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</si>
  <si>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</si>
  <si>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</si>
  <si>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</si>
  <si>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</si>
  <si>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</si>
  <si>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</si>
  <si>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</si>
  <si>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</si>
  <si>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</si>
  <si>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</si>
  <si>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</si>
  <si>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</si>
  <si>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</si>
  <si>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</si>
  <si>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</si>
  <si>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</si>
  <si>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</si>
  <si>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</si>
  <si>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</si>
  <si>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</si>
  <si>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</si>
  <si>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</si>
  <si>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</si>
  <si>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</si>
  <si>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</si>
  <si>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</si>
  <si>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</si>
  <si>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</si>
  <si>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</si>
  <si>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</si>
  <si>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</si>
  <si>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</si>
  <si>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</si>
  <si>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</si>
  <si>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</si>
  <si>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</si>
  <si>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</si>
  <si>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</si>
  <si>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</si>
  <si>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</si>
  <si>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</si>
  <si>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</si>
  <si>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</si>
  <si>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</si>
  <si>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</si>
  <si>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</si>
  <si>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</si>
  <si>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</si>
  <si>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</si>
  <si>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</si>
  <si>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</si>
  <si>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</si>
  <si>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</si>
  <si>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</si>
  <si>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</si>
  <si>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</si>
  <si>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</si>
  <si>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</si>
  <si>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</si>
  <si>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</si>
  <si>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</si>
  <si>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</si>
  <si>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</si>
  <si>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</si>
  <si>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</si>
  <si>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</si>
  <si>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</si>
  <si>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</si>
  <si>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</si>
  <si>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</si>
  <si>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</si>
  <si>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</si>
  <si>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</si>
  <si>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</si>
  <si>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</si>
  <si>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</si>
  <si>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</si>
  <si>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</si>
  <si>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</si>
  <si>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</si>
  <si>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</si>
  <si>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</si>
  <si>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</si>
  <si>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</si>
  <si>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</si>
  <si>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</si>
  <si>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</si>
  <si>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</si>
  <si>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</si>
  <si>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</si>
  <si>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</si>
  <si>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</si>
  <si>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</si>
  <si>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</si>
  <si>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</si>
  <si>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</si>
  <si>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</si>
  <si>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</si>
  <si>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</si>
  <si>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</si>
  <si>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</si>
  <si>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</si>
  <si>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</si>
  <si>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</si>
  <si>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</si>
  <si>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</si>
  <si>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</si>
  <si>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</si>
  <si>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</si>
  <si>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</si>
  <si>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</si>
  <si>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</si>
  <si>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</si>
  <si>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</si>
  <si>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</si>
  <si>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</si>
  <si>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</si>
  <si>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</si>
  <si>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</si>
  <si>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</si>
  <si>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</si>
  <si>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</si>
  <si>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</si>
  <si>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</si>
  <si>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</si>
  <si>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</si>
  <si>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</si>
  <si>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</si>
  <si>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</si>
  <si>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</si>
  <si>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</si>
  <si>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</si>
  <si>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</si>
  <si>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</si>
  <si>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</si>
  <si>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</si>
  <si>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</si>
  <si>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</si>
  <si>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</si>
  <si>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</si>
  <si>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</si>
  <si>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</si>
  <si>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</si>
  <si>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</si>
  <si>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</si>
  <si>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</si>
  <si>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</si>
  <si>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</si>
  <si>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</si>
  <si>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</si>
  <si>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</si>
  <si>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</si>
  <si>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</si>
  <si>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</si>
  <si>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</si>
  <si>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</si>
  <si>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</si>
  <si>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</si>
  <si>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</si>
  <si>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</si>
  <si>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</si>
  <si>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</si>
  <si>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</si>
  <si>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</si>
  <si>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</si>
  <si>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</si>
  <si>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</si>
  <si>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</si>
  <si>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</si>
  <si>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</si>
  <si>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</si>
  <si>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</si>
  <si>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</si>
  <si>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</si>
  <si>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</si>
  <si>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</si>
  <si>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</si>
  <si>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</si>
  <si>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</si>
  <si>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</si>
  <si>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</si>
  <si>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</si>
  <si>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</si>
  <si>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</si>
  <si>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</si>
  <si>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</si>
  <si>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</si>
  <si>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</si>
  <si>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</si>
  <si>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</si>
  <si>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</si>
  <si>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</si>
  <si>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</si>
  <si>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</si>
  <si>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</si>
  <si>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</si>
  <si>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</si>
  <si>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</si>
  <si>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</si>
  <si>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</si>
  <si>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</si>
  <si>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</si>
  <si>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</si>
  <si>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</si>
  <si>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</si>
  <si>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</si>
  <si>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</si>
  <si>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</si>
  <si>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</si>
  <si>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</si>
  <si>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</si>
  <si>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</si>
  <si>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</si>
  <si>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</si>
  <si>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</si>
  <si>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</si>
  <si>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</si>
  <si>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</si>
  <si>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</si>
  <si>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</si>
  <si>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</si>
  <si>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</si>
  <si>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</si>
  <si>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</si>
  <si>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</si>
  <si>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</si>
  <si>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</si>
  <si>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</si>
  <si>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</si>
  <si>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</si>
  <si>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</si>
  <si>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</si>
  <si>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</si>
  <si>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</si>
  <si>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</si>
  <si>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</si>
  <si>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</si>
  <si>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</si>
  <si>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</si>
  <si>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</si>
  <si>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</si>
  <si>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</si>
  <si>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</si>
  <si>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</si>
  <si>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</si>
  <si>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</si>
  <si>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</si>
  <si>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</si>
  <si>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</si>
  <si>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</si>
  <si>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</si>
  <si>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</si>
  <si>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</si>
  <si>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</si>
  <si>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</si>
  <si>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</si>
  <si>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</si>
  <si>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</si>
  <si>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</si>
  <si>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</si>
  <si>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</si>
  <si>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</si>
  <si>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</si>
  <si>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</si>
  <si>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</si>
  <si>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</si>
  <si>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</si>
  <si>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</si>
  <si>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</si>
  <si>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</si>
  <si>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</si>
  <si>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</si>
  <si>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</si>
  <si>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</si>
  <si>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</si>
  <si>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</si>
  <si>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</si>
  <si>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</si>
  <si>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</si>
  <si>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</si>
  <si>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</si>
  <si>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</si>
  <si>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</si>
  <si>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</si>
  <si>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</si>
  <si>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</si>
  <si>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</si>
  <si>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</si>
  <si>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</si>
  <si>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</si>
  <si>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</si>
  <si>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</si>
  <si>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</si>
  <si>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</si>
  <si>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</si>
  <si>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</si>
  <si>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</si>
  <si>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</si>
  <si>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</si>
  <si>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</si>
  <si>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</si>
  <si>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</si>
  <si>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</si>
  <si>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</si>
  <si>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</si>
  <si>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</si>
  <si>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</si>
  <si>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</si>
  <si>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</si>
  <si>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</si>
  <si>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</si>
  <si>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</si>
  <si>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</si>
  <si>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</si>
  <si>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</si>
  <si>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</si>
  <si>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</si>
  <si>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</si>
  <si>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</si>
  <si>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</si>
  <si>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</si>
  <si>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</si>
  <si>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</si>
  <si>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</si>
  <si>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</si>
  <si>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</si>
  <si>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</si>
  <si>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</si>
  <si>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</si>
  <si>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</si>
  <si>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</si>
  <si>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</si>
  <si>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</si>
  <si>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</si>
  <si>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</si>
  <si>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</si>
  <si>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</si>
  <si>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</si>
  <si>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</si>
  <si>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</si>
  <si>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</si>
  <si>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</si>
  <si>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</si>
  <si>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</si>
  <si>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</si>
  <si>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</si>
  <si>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</si>
  <si>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</si>
  <si>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</si>
  <si>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</si>
  <si>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</si>
  <si>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</si>
  <si>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</si>
  <si>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</si>
  <si>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</si>
  <si>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</si>
  <si>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</si>
  <si>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</si>
  <si>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</si>
  <si>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</si>
  <si>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</si>
  <si>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</si>
  <si>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</si>
  <si>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</si>
  <si>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</si>
  <si>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</si>
  <si>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</si>
  <si>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</si>
  <si>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</si>
  <si>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</si>
  <si>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</si>
  <si>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</si>
  <si>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</si>
  <si>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</si>
  <si>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</si>
  <si>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</si>
  <si>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</si>
  <si>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</si>
  <si>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</si>
  <si>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</si>
  <si>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</si>
  <si>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</si>
  <si>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</si>
  <si>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</si>
  <si>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</si>
  <si>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</si>
  <si>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</si>
  <si>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</si>
  <si>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</si>
  <si>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</si>
  <si>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</si>
  <si>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</si>
  <si>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</si>
  <si>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</si>
  <si>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</si>
  <si>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</si>
  <si>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</si>
  <si>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</si>
  <si>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</si>
  <si>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</si>
  <si>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</si>
  <si>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</si>
  <si>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</si>
  <si>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</si>
  <si>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</si>
  <si>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</si>
  <si>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</si>
  <si>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</si>
  <si>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</si>
  <si>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</si>
  <si>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</si>
  <si>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</si>
  <si>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</si>
  <si>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</si>
  <si>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</si>
  <si>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</si>
  <si>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</si>
  <si>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</si>
  <si>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</si>
  <si>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</si>
  <si>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</si>
  <si>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</si>
  <si>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</si>
  <si>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</si>
  <si>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</si>
  <si>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</si>
  <si>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</si>
  <si>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</si>
  <si>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</si>
  <si>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</si>
  <si>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</si>
  <si>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</si>
  <si>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</si>
  <si>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</si>
  <si>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</si>
  <si>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</si>
  <si>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</si>
  <si>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</si>
  <si>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</si>
  <si>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</si>
  <si>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</si>
  <si>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</si>
  <si>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</si>
  <si>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</si>
  <si>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</si>
  <si>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</si>
  <si>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</si>
  <si>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</si>
  <si>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</si>
  <si>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</si>
  <si>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</si>
  <si>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</si>
  <si>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</si>
  <si>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</si>
  <si>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</si>
  <si>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</si>
  <si>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</si>
  <si>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</si>
  <si>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</si>
  <si>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</si>
  <si>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</si>
  <si>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</si>
  <si>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</si>
  <si>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</si>
  <si>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</si>
  <si>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</si>
  <si>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</si>
  <si>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</si>
  <si>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</si>
  <si>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</si>
  <si>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</si>
  <si>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</si>
  <si>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</si>
  <si>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</si>
  <si>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</si>
  <si>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</si>
  <si>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</si>
  <si>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</si>
  <si>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</si>
  <si>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</si>
  <si>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</si>
  <si>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</si>
  <si>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</si>
  <si>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</si>
  <si>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</si>
  <si>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</si>
  <si>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</si>
  <si>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</si>
  <si>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</si>
  <si>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</si>
  <si>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</si>
  <si>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</si>
  <si>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</si>
  <si>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</si>
  <si>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</si>
  <si>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</si>
  <si>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</si>
  <si>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</si>
  <si>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</si>
  <si>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</si>
  <si>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</si>
  <si>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</si>
  <si>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</si>
  <si>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</si>
  <si>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</si>
  <si>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</si>
  <si>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</si>
  <si>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</si>
  <si>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</si>
  <si>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</si>
  <si>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</si>
  <si>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</si>
  <si>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</si>
  <si>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</si>
  <si>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</si>
  <si>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</si>
  <si>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</si>
  <si>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</si>
  <si>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</si>
  <si>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</si>
  <si>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</si>
  <si>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</si>
  <si>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</si>
  <si>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</si>
  <si>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</si>
  <si>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</si>
  <si>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</si>
  <si>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</si>
  <si>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</si>
  <si>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</si>
  <si>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</si>
  <si>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</si>
  <si>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</si>
  <si>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</si>
  <si>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</si>
  <si>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</si>
  <si>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</si>
  <si>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</si>
  <si>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</si>
  <si>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</si>
  <si>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</si>
  <si>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</si>
  <si>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</si>
  <si>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</si>
  <si>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</si>
  <si>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</si>
  <si>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</si>
  <si>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</si>
  <si>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</si>
  <si>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</si>
  <si>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</si>
  <si>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</si>
  <si>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</si>
  <si>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</si>
  <si>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</si>
  <si>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</si>
  <si>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</si>
  <si>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</si>
  <si>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</si>
  <si>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</si>
  <si>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</si>
  <si>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</si>
  <si>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</si>
  <si>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</si>
  <si>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</si>
  <si>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</si>
  <si>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</si>
  <si>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</si>
  <si>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</si>
  <si>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</si>
  <si>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</si>
  <si>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</si>
  <si>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</si>
  <si>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</si>
  <si>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</si>
  <si>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</si>
  <si>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</si>
  <si>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</si>
  <si>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</si>
  <si>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</si>
  <si>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</si>
  <si>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</si>
  <si>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</si>
  <si>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</si>
  <si>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</si>
  <si>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</si>
  <si>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</si>
  <si>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</si>
  <si>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</si>
  <si>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</si>
  <si>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</si>
  <si>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</si>
  <si>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</si>
  <si>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</si>
  <si>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</si>
  <si>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</si>
  <si>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</si>
  <si>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</si>
  <si>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</si>
  <si>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</si>
  <si>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</si>
  <si>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</si>
  <si>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</si>
  <si>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</si>
  <si>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</si>
  <si>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</si>
  <si>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</si>
  <si>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</si>
  <si>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</si>
  <si>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</si>
  <si>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</si>
  <si>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</si>
  <si>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</si>
  <si>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</si>
  <si>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</si>
  <si>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</si>
  <si>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</si>
  <si>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</si>
  <si>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</si>
  <si>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</si>
  <si>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</si>
  <si>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</si>
  <si>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</si>
  <si>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</si>
  <si>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</si>
  <si>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</si>
  <si>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</si>
  <si>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</si>
  <si>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</si>
  <si>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</si>
  <si>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</si>
  <si>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</si>
  <si>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</si>
  <si>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</si>
  <si>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</si>
  <si>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</si>
  <si>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</si>
  <si>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</si>
  <si>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</si>
  <si>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</si>
  <si>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</si>
  <si>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</si>
  <si>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</si>
  <si>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</si>
  <si>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</si>
  <si>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</si>
  <si>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</si>
  <si>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</si>
  <si>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</si>
  <si>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</si>
  <si>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</si>
  <si>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</si>
  <si>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</si>
  <si>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</si>
  <si>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</si>
  <si>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</si>
  <si>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</si>
  <si>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</si>
  <si>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</si>
  <si>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</si>
  <si>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</si>
  <si>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</si>
  <si>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</si>
  <si>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</si>
  <si>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</si>
  <si>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</si>
  <si>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</si>
  <si>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</si>
  <si>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</si>
  <si>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</si>
  <si>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</si>
  <si>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</si>
  <si>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</si>
  <si>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</si>
  <si>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</si>
  <si>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</si>
  <si>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</si>
  <si>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</si>
  <si>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</si>
  <si>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</si>
  <si>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</si>
  <si>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</si>
  <si>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</si>
  <si>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</si>
  <si>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</si>
  <si>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</si>
  <si>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</si>
  <si>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</si>
  <si>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</si>
  <si>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</si>
  <si>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</si>
  <si>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</si>
  <si>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</si>
  <si>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</si>
  <si>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</si>
  <si>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</si>
  <si>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</si>
  <si>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</si>
  <si>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</si>
  <si>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</si>
  <si>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</si>
  <si>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</si>
  <si>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</si>
  <si>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</si>
  <si>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</si>
  <si>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</si>
  <si>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</si>
  <si>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</si>
  <si>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</si>
  <si>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</si>
  <si>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</si>
  <si>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</si>
  <si>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</si>
  <si>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</si>
  <si>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</si>
  <si>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</si>
  <si>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</si>
  <si>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</si>
  <si>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</si>
  <si>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</si>
  <si>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</si>
  <si>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</si>
  <si>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</si>
  <si>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</si>
  <si>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</si>
  <si>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</si>
  <si>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</si>
  <si>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</si>
  <si>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</si>
  <si>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</si>
  <si>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</si>
  <si>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</si>
  <si>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</si>
  <si>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</si>
  <si>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</si>
  <si>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</si>
  <si>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</si>
  <si>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</si>
  <si>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</si>
  <si>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</si>
  <si>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</si>
  <si>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</si>
  <si>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</si>
  <si>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</si>
  <si>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</si>
  <si>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</si>
  <si>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</si>
  <si>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</si>
  <si>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</si>
  <si>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</si>
  <si>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</si>
  <si>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</si>
  <si>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</si>
  <si>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</si>
  <si>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</si>
  <si>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</si>
  <si>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</si>
  <si>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</si>
  <si>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</si>
  <si>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</si>
  <si>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</si>
  <si>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</si>
  <si>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</si>
  <si>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</si>
  <si>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</si>
  <si>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</si>
  <si>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</si>
  <si>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</si>
  <si>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</si>
  <si>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</si>
  <si>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</si>
  <si>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</si>
  <si>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</si>
  <si>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</si>
  <si>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</si>
  <si>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</si>
  <si>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</si>
  <si>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</si>
  <si>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</si>
  <si>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</si>
  <si>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</si>
  <si>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</si>
  <si>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</si>
  <si>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</si>
  <si>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</si>
  <si>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</si>
  <si>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</si>
  <si>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</si>
  <si>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</si>
  <si>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</si>
  <si>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</si>
  <si>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</si>
  <si>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</si>
  <si>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</si>
  <si>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</si>
  <si>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</si>
  <si>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</si>
  <si>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</si>
  <si>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</si>
  <si>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</si>
  <si>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</si>
  <si>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</si>
  <si>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</si>
  <si>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</si>
  <si>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</si>
  <si>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</si>
  <si>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</si>
  <si>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</si>
  <si>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</si>
  <si>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</si>
  <si>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</si>
  <si>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</si>
  <si>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</si>
  <si>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</si>
  <si>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</si>
  <si>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</si>
  <si>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</si>
  <si>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</si>
  <si>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</si>
  <si>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</si>
  <si>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</si>
  <si>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</si>
  <si>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</si>
  <si>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</si>
  <si>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</si>
  <si>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</si>
  <si>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</si>
  <si>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</si>
  <si>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</si>
  <si>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</si>
  <si>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</si>
  <si>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</si>
  <si>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</si>
  <si>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</si>
  <si>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</si>
  <si>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</si>
  <si>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</si>
  <si>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</si>
  <si>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</si>
  <si>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</si>
  <si>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</si>
  <si>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</si>
  <si>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</si>
  <si>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</si>
  <si>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</si>
  <si>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</si>
  <si>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</si>
  <si>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</si>
  <si>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</si>
  <si>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</si>
  <si>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</si>
  <si>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</si>
  <si>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</si>
  <si>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</si>
  <si>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</si>
  <si>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</si>
  <si>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</si>
  <si>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</si>
  <si>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</si>
  <si>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</si>
  <si>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</si>
  <si>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</si>
  <si>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</si>
  <si>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</si>
  <si>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</si>
  <si>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</si>
  <si>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</si>
  <si>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</si>
  <si>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</si>
  <si>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</si>
  <si>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</si>
  <si>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</si>
  <si>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</si>
  <si>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</si>
  <si>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</si>
  <si>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</si>
  <si>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</si>
  <si>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</si>
  <si>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</si>
  <si>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</si>
  <si>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</si>
  <si>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</si>
  <si>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</si>
  <si>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</si>
  <si>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</si>
  <si>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</si>
  <si>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</si>
  <si>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</si>
  <si>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</si>
  <si>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</si>
  <si>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</si>
  <si>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</si>
  <si>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</si>
  <si>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</si>
  <si>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</si>
  <si>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</si>
  <si>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</si>
  <si>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</si>
  <si>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</si>
  <si>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</si>
  <si>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</si>
  <si>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</si>
  <si>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</si>
  <si>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</si>
  <si>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</si>
  <si>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</si>
  <si>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</si>
  <si>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</si>
  <si>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</si>
  <si>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</si>
  <si>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</si>
  <si>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</si>
  <si>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</si>
  <si>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</si>
  <si>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</si>
  <si>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</si>
  <si>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</si>
  <si>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</si>
  <si>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</si>
  <si>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</si>
  <si>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</si>
  <si>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</si>
  <si>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</si>
  <si>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</si>
  <si>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</si>
  <si>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</si>
  <si>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</si>
  <si>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</si>
  <si>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</si>
  <si>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</si>
  <si>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</si>
  <si>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</si>
  <si>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</si>
  <si>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</si>
  <si>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</si>
  <si>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</si>
  <si>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</si>
  <si>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</si>
  <si>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</si>
  <si>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</si>
  <si>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</si>
  <si>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</si>
  <si>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</si>
  <si>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</si>
  <si>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</si>
  <si>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</si>
  <si>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</si>
  <si>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</si>
  <si>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</si>
  <si>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</si>
  <si>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</si>
  <si>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</si>
  <si>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</si>
  <si>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</si>
  <si>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</si>
  <si>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</si>
  <si>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</si>
  <si>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</si>
  <si>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</si>
  <si>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</si>
  <si>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</si>
  <si>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</si>
  <si>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</si>
  <si>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</si>
  <si>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</si>
  <si>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</si>
  <si>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</si>
  <si>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</si>
  <si>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</si>
  <si>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</si>
  <si>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</si>
  <si>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</si>
  <si>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</si>
  <si>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</si>
  <si>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</si>
  <si>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</si>
  <si>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</si>
  <si>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</si>
  <si>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</si>
  <si>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</si>
  <si>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</si>
  <si>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</si>
  <si>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</si>
  <si>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</si>
  <si>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</si>
  <si>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</si>
  <si>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</si>
  <si>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</si>
  <si>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</si>
  <si>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</si>
  <si>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</si>
  <si>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</si>
  <si>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</si>
  <si>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</si>
  <si>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</si>
  <si>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</si>
  <si>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</si>
  <si>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</si>
  <si>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</si>
  <si>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</si>
  <si>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</si>
  <si>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</si>
  <si>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</si>
  <si>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</si>
  <si>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</si>
  <si>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</si>
  <si>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</si>
  <si>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</si>
  <si>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</si>
  <si>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</si>
  <si>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</si>
  <si>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</si>
  <si>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</si>
  <si>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</si>
  <si>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</si>
  <si>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</si>
  <si>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</si>
  <si>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</si>
  <si>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</si>
  <si>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</si>
  <si>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</si>
  <si>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</si>
  <si>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</si>
  <si>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</si>
  <si>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</si>
  <si>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</si>
  <si>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</si>
  <si>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</si>
  <si>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</si>
  <si>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</si>
  <si>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</si>
  <si>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</si>
  <si>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</si>
  <si>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</si>
  <si>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</si>
  <si>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</si>
  <si>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</si>
  <si>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</si>
  <si>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</si>
  <si>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</si>
  <si>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</si>
  <si>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</si>
  <si>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</si>
  <si>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</si>
  <si>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</si>
  <si>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</si>
  <si>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</si>
  <si>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</si>
  <si>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</si>
  <si>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</si>
  <si>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</si>
  <si>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</si>
  <si>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</si>
  <si>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</si>
  <si>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</si>
  <si>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</si>
  <si>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</si>
  <si>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</si>
  <si>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</si>
  <si>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</si>
  <si>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</si>
  <si>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</si>
  <si>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</si>
  <si>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</si>
  <si>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</si>
  <si>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</si>
  <si>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</si>
  <si>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</si>
  <si>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</si>
  <si>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</si>
  <si>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</si>
  <si>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</si>
  <si>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</si>
  <si>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</si>
  <si>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</si>
  <si>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</si>
  <si>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</si>
  <si>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</si>
  <si>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</si>
  <si>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</si>
  <si>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</si>
  <si>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</si>
  <si>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</si>
  <si>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</si>
  <si>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</si>
  <si>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</si>
  <si>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</si>
  <si>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</si>
  <si>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</si>
  <si>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</si>
  <si>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</si>
  <si>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</si>
  <si>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</si>
  <si>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</si>
  <si>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</si>
  <si>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</si>
  <si>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</si>
  <si>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</si>
  <si>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</si>
  <si>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</si>
  <si>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</si>
  <si>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</si>
  <si>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</si>
  <si>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</si>
  <si>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</si>
  <si>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</si>
  <si>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</si>
  <si>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</si>
  <si>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</si>
  <si>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</si>
  <si>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</si>
  <si>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</si>
  <si>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</si>
  <si>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</si>
  <si>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</si>
  <si>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</si>
  <si>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</si>
  <si>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</si>
  <si>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</si>
  <si>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</si>
  <si>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</si>
  <si>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</si>
  <si>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</si>
  <si>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</si>
  <si>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</si>
  <si>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</si>
  <si>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</si>
  <si>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</si>
  <si>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</si>
  <si>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</si>
  <si>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</si>
  <si>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</si>
  <si>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</si>
  <si>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</si>
  <si>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</si>
  <si>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</si>
  <si>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</si>
  <si>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</si>
  <si>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</si>
  <si>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</si>
  <si>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</si>
  <si>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</si>
  <si>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</si>
  <si>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</si>
  <si>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</si>
  <si>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</si>
  <si>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</si>
  <si>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</si>
  <si>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</si>
  <si>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</si>
  <si>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</si>
  <si>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</si>
  <si>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</si>
  <si>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</si>
  <si>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</si>
  <si>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</si>
  <si>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</si>
  <si>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</si>
  <si>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</si>
  <si>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</si>
  <si>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</si>
  <si>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</si>
  <si>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</si>
  <si>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</si>
  <si>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</si>
  <si>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</si>
  <si>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</si>
  <si>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</si>
  <si>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</si>
  <si>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</si>
  <si>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</si>
  <si>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</si>
  <si>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</si>
  <si>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</si>
  <si>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</si>
  <si>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</si>
  <si>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</si>
  <si>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</si>
  <si>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</si>
  <si>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</si>
  <si>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</si>
  <si>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</si>
  <si>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</si>
  <si>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</si>
  <si>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</si>
  <si>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</si>
  <si>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</si>
  <si>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</si>
  <si>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</si>
  <si>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</si>
  <si>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</si>
  <si>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</si>
  <si>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</si>
  <si>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</si>
  <si>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</si>
  <si>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</si>
  <si>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</si>
  <si>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</si>
  <si>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</si>
  <si>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</si>
  <si>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</si>
  <si>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</si>
  <si>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</si>
  <si>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</si>
  <si>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</si>
  <si>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</si>
  <si>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</si>
  <si>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</si>
  <si>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</si>
  <si>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</si>
  <si>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</si>
  <si>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</si>
  <si>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</si>
  <si>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</si>
  <si>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</si>
  <si>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</si>
  <si>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</si>
  <si>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</si>
  <si>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</si>
  <si>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</si>
  <si>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</si>
  <si>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</si>
  <si>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</si>
  <si>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</si>
  <si>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</si>
  <si>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</si>
  <si>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</si>
  <si>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</si>
  <si>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</si>
  <si>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</si>
  <si>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</si>
  <si>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</si>
  <si>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</si>
  <si>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</si>
  <si>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</si>
  <si>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</si>
  <si>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</si>
  <si>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</si>
  <si>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</si>
  <si>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</si>
  <si>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</si>
  <si>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</si>
  <si>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</si>
  <si>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</si>
  <si>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</si>
  <si>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</si>
  <si>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</si>
  <si>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</si>
  <si>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</si>
  <si>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</si>
  <si>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</si>
  <si>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</si>
  <si>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</si>
  <si>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</si>
  <si>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</si>
  <si>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</si>
  <si>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</si>
  <si>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</si>
  <si>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</si>
  <si>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</si>
  <si>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</si>
  <si>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</si>
  <si>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</si>
  <si>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</si>
  <si>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</si>
  <si>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</si>
  <si>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</si>
  <si>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</si>
  <si>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</si>
  <si>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</si>
  <si>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</si>
  <si>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</si>
  <si>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</si>
  <si>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</si>
  <si>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</si>
  <si>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</si>
  <si>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</si>
  <si>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</si>
  <si>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</si>
  <si>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</si>
  <si>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</si>
  <si>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</si>
  <si>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</si>
  <si>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</si>
  <si>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</si>
  <si>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</si>
  <si>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</si>
  <si>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</si>
  <si>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</si>
  <si>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</si>
  <si>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</si>
  <si>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</si>
  <si>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</si>
  <si>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</si>
  <si>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</si>
  <si>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</si>
  <si>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</si>
  <si>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</si>
  <si>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</si>
  <si>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</si>
  <si>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</si>
  <si>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</si>
  <si>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</si>
  <si>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</si>
  <si>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</si>
  <si>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</si>
  <si>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</si>
  <si>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</si>
  <si>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</si>
  <si>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</si>
  <si>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</si>
  <si>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</si>
  <si>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</si>
  <si>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</si>
  <si>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</si>
  <si>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</si>
  <si>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</si>
  <si>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</si>
  <si>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</si>
  <si>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</si>
  <si>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</si>
  <si>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</si>
  <si>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</si>
  <si>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</si>
  <si>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</si>
  <si>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</si>
  <si>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</si>
  <si>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</si>
  <si>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</si>
  <si>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</si>
  <si>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</si>
  <si>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</si>
  <si>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</si>
  <si>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</si>
  <si>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</si>
  <si>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</si>
  <si>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</si>
  <si>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</si>
  <si>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</si>
  <si>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</si>
  <si>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</si>
  <si>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</si>
  <si>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</si>
  <si>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</si>
  <si>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</si>
  <si>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</si>
  <si>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</si>
  <si>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</si>
  <si>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</si>
  <si>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</si>
  <si>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</si>
  <si>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</si>
  <si>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</si>
  <si>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</si>
  <si>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</si>
  <si>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</si>
  <si>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</si>
  <si>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</si>
  <si>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</si>
  <si>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</si>
  <si>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</si>
  <si>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</si>
  <si>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</si>
  <si>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</si>
  <si>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</si>
  <si>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</si>
  <si>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</si>
  <si>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</si>
  <si>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</si>
  <si>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</si>
  <si>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</si>
  <si>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</si>
  <si>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</si>
  <si>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</si>
  <si>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</si>
  <si>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</si>
  <si>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</si>
  <si>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</si>
  <si>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</si>
  <si>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</si>
  <si>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</si>
  <si>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</si>
  <si>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</si>
  <si>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</si>
  <si>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</si>
  <si>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</si>
  <si>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</si>
  <si>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</si>
  <si>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</si>
  <si>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</si>
  <si>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</si>
  <si>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</si>
  <si>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</si>
  <si>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</si>
  <si>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</si>
  <si>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</si>
  <si>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</si>
  <si>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</si>
  <si>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</si>
  <si>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</si>
  <si>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</si>
  <si>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</si>
  <si>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</si>
  <si>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</si>
  <si>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</si>
  <si>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</si>
  <si>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</si>
  <si>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</si>
  <si>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</si>
  <si>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</si>
  <si>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</si>
  <si>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</si>
  <si>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</si>
  <si>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</si>
  <si>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</si>
  <si>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</si>
  <si>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</si>
  <si>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</si>
  <si>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</si>
  <si>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</si>
  <si>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</si>
  <si>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</si>
  <si>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</si>
  <si>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</si>
  <si>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</si>
  <si>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</si>
  <si>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</si>
  <si>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</si>
  <si>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</si>
  <si>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</si>
  <si>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</si>
  <si>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</si>
  <si>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</si>
  <si>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</si>
  <si>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</si>
  <si>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</si>
  <si>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</si>
  <si>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</si>
  <si>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</si>
  <si>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</si>
  <si>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</si>
  <si>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</si>
  <si>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</si>
  <si>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</si>
  <si>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</si>
  <si>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</si>
  <si>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</si>
  <si>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</si>
  <si>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</si>
  <si>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</si>
  <si>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</si>
  <si>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</si>
  <si>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</si>
  <si>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</si>
  <si>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</si>
  <si>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</si>
  <si>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</si>
  <si>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</si>
  <si>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</si>
  <si>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</si>
  <si>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</si>
  <si>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</si>
  <si>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</si>
  <si>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</si>
  <si>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</si>
  <si>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</si>
  <si>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</si>
  <si>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</si>
  <si>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</si>
  <si>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</si>
  <si>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</si>
  <si>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</si>
  <si>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</si>
  <si>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</si>
  <si>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</si>
  <si>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</si>
  <si>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</si>
  <si>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</si>
  <si>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</si>
  <si>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</si>
  <si>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</si>
  <si>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</si>
  <si>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</si>
  <si>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</si>
  <si>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</si>
  <si>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</si>
  <si>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</si>
  <si>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</si>
  <si>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</si>
  <si>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</si>
  <si>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</si>
  <si>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</si>
  <si>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</si>
  <si>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</si>
  <si>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</si>
  <si>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</si>
  <si>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</si>
  <si>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</si>
  <si>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</si>
  <si>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</si>
  <si>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</si>
  <si>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</si>
  <si>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</si>
  <si>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</si>
  <si>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</si>
  <si>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</si>
  <si>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</si>
  <si>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</si>
  <si>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</si>
  <si>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</si>
  <si>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</si>
  <si>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</si>
  <si>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</si>
  <si>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</si>
  <si>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</si>
  <si>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</si>
  <si>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</si>
  <si>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</si>
  <si>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</si>
  <si>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</si>
  <si>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</si>
  <si>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</si>
  <si>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</si>
  <si>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</si>
  <si>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</si>
  <si>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</si>
  <si>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</si>
  <si>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</si>
  <si>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</si>
  <si>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</si>
  <si>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</si>
  <si>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</si>
  <si>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</si>
  <si>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</si>
  <si>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</si>
  <si>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</si>
  <si>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</si>
  <si>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</si>
  <si>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</si>
  <si>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</si>
  <si>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</si>
  <si>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</si>
  <si>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</si>
  <si>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</si>
  <si>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</si>
  <si>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</si>
  <si>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</si>
  <si>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</si>
  <si>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</si>
  <si>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</si>
  <si>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</si>
  <si>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</si>
  <si>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</si>
  <si>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</si>
  <si>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</si>
  <si>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</si>
  <si>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</si>
  <si>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</si>
  <si>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</si>
  <si>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</si>
  <si>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</si>
  <si>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</si>
  <si>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</si>
  <si>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</si>
  <si>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</si>
  <si>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</si>
  <si>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</si>
  <si>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</si>
  <si>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</si>
  <si>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</si>
  <si>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</si>
  <si>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</si>
  <si>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</si>
  <si>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</si>
  <si>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</si>
  <si>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</si>
  <si>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</si>
  <si>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</si>
  <si>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</si>
  <si>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</si>
  <si>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</si>
  <si>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</si>
  <si>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</si>
  <si>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</si>
  <si>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</si>
  <si>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</si>
  <si>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</si>
  <si>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</si>
  <si>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</si>
  <si>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</si>
  <si>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</si>
  <si>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</si>
  <si>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</si>
  <si>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</si>
  <si>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</si>
  <si>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</si>
  <si>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</si>
  <si>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</si>
  <si>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</si>
  <si>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</si>
  <si>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</si>
  <si>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</si>
  <si>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</si>
  <si>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</si>
  <si>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</si>
  <si>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</si>
  <si>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</si>
  <si>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</si>
  <si>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</si>
  <si>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</si>
  <si>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</si>
  <si>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</si>
  <si>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</si>
  <si>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</si>
  <si>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</si>
  <si>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</si>
  <si>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</si>
  <si>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</si>
  <si>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</si>
  <si>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</si>
  <si>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</si>
  <si>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</si>
  <si>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</si>
  <si>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</si>
  <si>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</si>
  <si>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</si>
  <si>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</si>
  <si>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</si>
  <si>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</si>
  <si>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</si>
  <si>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</si>
  <si>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</si>
  <si>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</si>
  <si>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</si>
  <si>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</si>
  <si>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</si>
  <si>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</si>
  <si>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</si>
  <si>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</si>
  <si>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</si>
  <si>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</si>
  <si>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</si>
  <si>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</si>
  <si>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</si>
  <si>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</si>
  <si>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</si>
  <si>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</si>
  <si>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</si>
  <si>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</si>
  <si>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</si>
  <si>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</si>
  <si>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</si>
  <si>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</si>
  <si>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</si>
  <si>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</si>
  <si>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</si>
  <si>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</si>
  <si>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</si>
  <si>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</si>
  <si>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</si>
  <si>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</si>
  <si>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</si>
  <si>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</si>
  <si>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</si>
  <si>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</si>
  <si>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</si>
  <si>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</si>
  <si>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</si>
  <si>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</si>
  <si>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</si>
  <si>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</si>
  <si>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</si>
  <si>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</si>
  <si>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</si>
  <si>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</si>
  <si>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</si>
  <si>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</si>
  <si>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</si>
  <si>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</si>
  <si>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</si>
  <si>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</si>
  <si>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</si>
  <si>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</si>
  <si>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</si>
  <si>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</si>
  <si>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</si>
  <si>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</si>
  <si>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</si>
  <si>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</si>
  <si>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</si>
  <si>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</si>
  <si>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</si>
  <si>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</si>
  <si>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</si>
  <si>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</si>
  <si>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</si>
  <si>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</si>
  <si>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</si>
  <si>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</si>
  <si>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</si>
  <si>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</si>
  <si>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</si>
  <si>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</si>
  <si>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</si>
  <si>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</si>
  <si>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</si>
  <si>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</si>
  <si>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</si>
  <si>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</si>
  <si>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</si>
  <si>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</si>
  <si>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</si>
  <si>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</si>
  <si>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</si>
  <si>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</si>
  <si>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</si>
  <si>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</si>
  <si>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</si>
  <si>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</si>
  <si>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</si>
  <si>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</si>
  <si>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</si>
  <si>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</si>
  <si>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</si>
  <si>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</si>
  <si>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</si>
  <si>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</si>
  <si>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</si>
  <si>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</si>
  <si>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</si>
  <si>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</si>
  <si>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</si>
  <si>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</si>
  <si>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</si>
  <si>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</si>
  <si>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</si>
  <si>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</si>
  <si>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</si>
  <si>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</si>
  <si>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</si>
  <si>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</si>
  <si>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</si>
  <si>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</si>
  <si>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</si>
  <si>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</si>
  <si>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</si>
  <si>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</si>
  <si>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</si>
  <si>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</si>
  <si>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</si>
  <si>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</si>
  <si>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</si>
  <si>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</si>
  <si>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</si>
  <si>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</si>
  <si>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</si>
  <si>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</si>
  <si>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</si>
  <si>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</si>
  <si>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</si>
  <si>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</si>
  <si>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</si>
  <si>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</si>
  <si>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</si>
  <si>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</si>
  <si>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</si>
  <si>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</si>
  <si>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</si>
  <si>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</si>
  <si>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</si>
  <si>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</si>
  <si>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</si>
  <si>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</si>
  <si>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</si>
  <si>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</si>
  <si>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</si>
  <si>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</si>
  <si>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</si>
  <si>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</si>
  <si>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</si>
  <si>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</si>
  <si>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</si>
  <si>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</si>
  <si>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</si>
  <si>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</si>
  <si>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</si>
  <si>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</si>
  <si>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</si>
  <si>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</si>
  <si>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</si>
  <si>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</si>
  <si>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</si>
  <si>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</si>
  <si>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</si>
  <si>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</si>
  <si>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</si>
  <si>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</si>
  <si>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</si>
  <si>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</si>
  <si>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</si>
  <si>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</si>
  <si>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</si>
  <si>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</si>
  <si>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</si>
  <si>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</si>
  <si>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</si>
  <si>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</si>
  <si>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</si>
  <si>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</si>
  <si>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</si>
  <si>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</si>
  <si>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</si>
  <si>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</si>
  <si>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</si>
  <si>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</si>
  <si>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</si>
  <si>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</si>
  <si>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</si>
  <si>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</si>
  <si>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</si>
  <si>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</si>
  <si>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</si>
  <si>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</si>
  <si>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</si>
  <si>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</si>
  <si>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</si>
  <si>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</si>
  <si>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</si>
  <si>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</si>
  <si>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</si>
  <si>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</si>
  <si>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</si>
  <si>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</si>
  <si>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</si>
  <si>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</si>
  <si>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</si>
  <si>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</si>
  <si>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</si>
  <si>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</si>
  <si>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</si>
  <si>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</si>
  <si>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</si>
  <si>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</si>
  <si>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</si>
  <si>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</si>
  <si>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</si>
  <si>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</si>
  <si>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</si>
  <si>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</si>
  <si>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</si>
  <si>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</si>
  <si>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</si>
  <si>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</si>
  <si>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</si>
  <si>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</si>
  <si>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</si>
  <si>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</si>
  <si>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</si>
  <si>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</si>
  <si>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</si>
  <si>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</si>
  <si>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</si>
  <si>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</si>
  <si>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</si>
  <si>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</si>
  <si>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</si>
  <si>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</si>
  <si>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</si>
  <si>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</si>
  <si>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</si>
  <si>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</si>
  <si>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</si>
  <si>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</si>
  <si>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</si>
  <si>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</si>
  <si>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</si>
  <si>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</si>
  <si>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</si>
  <si>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</si>
  <si>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</si>
  <si>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</si>
  <si>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</si>
  <si>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</si>
  <si>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</si>
  <si>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</si>
  <si>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</si>
  <si>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</si>
  <si>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</si>
  <si>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</si>
  <si>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</si>
  <si>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</si>
  <si>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</si>
  <si>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</si>
  <si>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</si>
  <si>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</si>
  <si>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</si>
  <si>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</si>
  <si>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</si>
  <si>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</si>
  <si>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</si>
  <si>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</si>
  <si>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</si>
  <si>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</si>
  <si>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</si>
  <si>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</si>
  <si>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</si>
  <si>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</si>
  <si>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</si>
  <si>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</si>
  <si>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</si>
  <si>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</si>
  <si>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</si>
  <si>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</si>
  <si>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</si>
  <si>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</si>
  <si>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</si>
  <si>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</si>
  <si>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</si>
  <si>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</si>
  <si>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</si>
  <si>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</si>
  <si>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</si>
  <si>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</si>
  <si>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</si>
  <si>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</si>
  <si>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</si>
  <si>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</si>
  <si>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</si>
  <si>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</si>
  <si>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</si>
  <si>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</si>
  <si>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</si>
  <si>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</si>
  <si>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</si>
  <si>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</si>
  <si>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</si>
  <si>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</si>
  <si>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</si>
  <si>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</si>
  <si>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</si>
  <si>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</si>
  <si>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</si>
  <si>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</si>
  <si>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</si>
  <si>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</si>
  <si>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</si>
  <si>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</si>
  <si>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</si>
  <si>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</si>
  <si>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</si>
  <si>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</si>
  <si>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</si>
  <si>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</si>
  <si>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</si>
  <si>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</si>
  <si>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</si>
  <si>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</si>
  <si>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</si>
  <si>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</si>
  <si>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</si>
  <si>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</si>
  <si>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</si>
  <si>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</si>
  <si>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</si>
  <si>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</si>
  <si>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</si>
  <si>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</si>
  <si>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</si>
  <si>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</si>
  <si>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</si>
  <si>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</si>
  <si>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</si>
  <si>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</si>
  <si>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</si>
  <si>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</si>
  <si>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</si>
  <si>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</si>
  <si>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</si>
  <si>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</si>
  <si>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</si>
  <si>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</si>
  <si>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</si>
  <si>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</si>
  <si>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</si>
  <si>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</si>
  <si>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</si>
  <si>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</si>
  <si>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</si>
  <si>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</si>
  <si>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</si>
  <si>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</si>
  <si>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</si>
  <si>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</si>
  <si>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</si>
  <si>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</si>
  <si>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</si>
  <si>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</si>
  <si>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</si>
  <si>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</si>
  <si>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</si>
  <si>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</si>
  <si>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</si>
  <si>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</si>
  <si>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</si>
  <si>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</si>
  <si>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</si>
  <si>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</si>
  <si>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</si>
  <si>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</si>
  <si>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</si>
  <si>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</si>
  <si>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</si>
  <si>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</si>
  <si>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</si>
  <si>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</si>
  <si>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</si>
  <si>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</si>
  <si>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</si>
  <si>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</si>
  <si>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</si>
  <si>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</si>
  <si>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</si>
  <si>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</si>
  <si>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</si>
  <si>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</si>
  <si>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</si>
  <si>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</si>
  <si>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</si>
  <si>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</si>
  <si>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</si>
  <si>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</si>
  <si>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</si>
  <si>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</si>
  <si>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</si>
  <si>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</si>
  <si>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</si>
  <si>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</si>
  <si>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</si>
  <si>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</si>
  <si>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</si>
  <si>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</si>
  <si>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</si>
  <si>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</si>
  <si>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</si>
  <si>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</si>
  <si>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</si>
  <si>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</si>
  <si>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</si>
  <si>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</si>
  <si>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</si>
  <si>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</si>
  <si>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</si>
  <si>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</si>
  <si>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</si>
  <si>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</si>
  <si>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</si>
  <si>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</si>
  <si>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</si>
  <si>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</si>
  <si>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</si>
  <si>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</si>
  <si>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</si>
  <si>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</si>
  <si>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</si>
  <si>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</si>
  <si>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</si>
  <si>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</si>
  <si>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</si>
  <si>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</si>
  <si>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</si>
  <si>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</si>
  <si>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</si>
  <si>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</si>
  <si>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</si>
  <si>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</si>
  <si>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</si>
  <si>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</si>
  <si>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</si>
  <si>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</si>
  <si>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</si>
  <si>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</si>
  <si>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</si>
  <si>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</si>
  <si>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</si>
  <si>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</si>
  <si>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</si>
  <si>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</si>
  <si>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</si>
  <si>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</si>
  <si>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</si>
  <si>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</si>
  <si>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</si>
  <si>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</si>
  <si>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</si>
  <si>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</si>
  <si>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</si>
  <si>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</si>
  <si>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</si>
  <si>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</si>
  <si>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</si>
  <si>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</si>
  <si>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</si>
  <si>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</si>
  <si>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</si>
  <si>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</si>
  <si>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</si>
  <si>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</si>
  <si>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</si>
  <si>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</si>
  <si>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</si>
  <si>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</si>
  <si>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</si>
  <si>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</si>
  <si>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</si>
  <si>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</si>
  <si>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</si>
  <si>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</si>
  <si>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</si>
  <si>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</si>
  <si>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</si>
  <si>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</si>
  <si>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</si>
  <si>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</si>
  <si>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</si>
  <si>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</si>
  <si>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</si>
  <si>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</si>
  <si>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</si>
  <si>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</si>
  <si>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</si>
  <si>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</si>
  <si>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</si>
  <si>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</si>
  <si>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</si>
  <si>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</si>
  <si>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</si>
  <si>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</si>
  <si>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</si>
  <si>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</si>
  <si>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</si>
  <si>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</si>
  <si>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</si>
  <si>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</si>
  <si>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</si>
  <si>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</si>
  <si>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</si>
  <si>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</si>
  <si>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</si>
  <si>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</si>
  <si>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</si>
  <si>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</si>
  <si>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</si>
  <si>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</si>
  <si>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</si>
  <si>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</si>
  <si>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</si>
  <si>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</si>
  <si>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</si>
  <si>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</si>
  <si>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</si>
  <si>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</si>
  <si>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</si>
  <si>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</si>
  <si>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</si>
  <si>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</si>
  <si>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</si>
  <si>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</si>
  <si>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</si>
  <si>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</si>
  <si>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</si>
  <si>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</si>
  <si>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</si>
  <si>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</si>
  <si>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</si>
  <si>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</si>
  <si>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</si>
  <si>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</si>
  <si>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</si>
  <si>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</si>
  <si>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</si>
  <si>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</si>
  <si>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</si>
  <si>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</si>
  <si>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</si>
  <si>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</si>
  <si>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</si>
  <si>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</si>
  <si>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</si>
  <si>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</si>
  <si>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</si>
  <si>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</si>
  <si>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</si>
  <si>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</si>
  <si>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</si>
  <si>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</si>
  <si>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</si>
  <si>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</si>
  <si>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</si>
  <si>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</si>
  <si>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</si>
  <si>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</si>
  <si>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</si>
  <si>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</si>
  <si>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</si>
  <si>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</si>
  <si>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</si>
  <si>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</si>
  <si>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</si>
  <si>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</si>
  <si>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</si>
  <si>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</si>
  <si>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</si>
  <si>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</si>
  <si>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</si>
  <si>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</si>
  <si>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</si>
  <si>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</si>
  <si>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</si>
  <si>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</si>
  <si>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</si>
  <si>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</si>
  <si>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</si>
  <si>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</si>
  <si>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</si>
  <si>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</si>
  <si>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</si>
  <si>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</si>
  <si>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</si>
  <si>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</si>
  <si>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</si>
  <si>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</si>
  <si>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</si>
  <si>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</si>
  <si>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</si>
  <si>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</si>
  <si>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</si>
  <si>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</si>
  <si>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</si>
  <si>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</si>
  <si>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</si>
  <si>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</si>
  <si>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</si>
  <si>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</si>
  <si>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</si>
  <si>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</si>
  <si>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</si>
  <si>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</si>
  <si>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</si>
  <si>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</si>
  <si>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</si>
  <si>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</si>
  <si>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</si>
  <si>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</si>
  <si>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</si>
  <si>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</si>
  <si>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</si>
  <si>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</si>
  <si>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</si>
  <si>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</si>
  <si>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</si>
  <si>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</si>
  <si>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</si>
  <si>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</si>
  <si>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</si>
  <si>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</si>
  <si>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</si>
  <si>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</si>
  <si>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</si>
  <si>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</si>
  <si>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</si>
  <si>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</si>
  <si>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</si>
  <si>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</si>
  <si>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</si>
  <si>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</si>
  <si>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</si>
  <si>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</si>
  <si>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</si>
  <si>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</si>
  <si>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</si>
  <si>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</si>
  <si>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</si>
  <si>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</si>
  <si>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</si>
  <si>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</si>
  <si>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</si>
  <si>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</si>
  <si>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</si>
  <si>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</si>
  <si>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</si>
  <si>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</si>
  <si>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</si>
  <si>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</si>
  <si>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</si>
  <si>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</si>
  <si>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</si>
  <si>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</si>
  <si>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</si>
  <si>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</si>
  <si>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</si>
  <si>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</si>
  <si>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</si>
  <si>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</si>
  <si>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</si>
  <si>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</si>
  <si>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</si>
  <si>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</si>
  <si>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</si>
  <si>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</si>
  <si>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</si>
  <si>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</si>
  <si>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</si>
  <si>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</si>
  <si>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</si>
  <si>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</si>
  <si>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</si>
  <si>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</si>
  <si>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</si>
  <si>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</si>
  <si>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</si>
  <si>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</si>
  <si>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</si>
  <si>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</si>
  <si>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</si>
  <si>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</si>
  <si>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</si>
  <si>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</si>
  <si>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</si>
  <si>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</si>
  <si>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</si>
  <si>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</si>
  <si>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</si>
  <si>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</si>
  <si>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</si>
  <si>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</si>
  <si>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</si>
  <si>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</si>
  <si>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</si>
  <si>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</si>
  <si>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</si>
  <si>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</si>
  <si>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</si>
  <si>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</si>
  <si>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</si>
  <si>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</si>
  <si>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</si>
  <si>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</si>
  <si>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</si>
  <si>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</si>
  <si>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</si>
  <si>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</si>
  <si>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</si>
  <si>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</si>
  <si>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</si>
  <si>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</si>
  <si>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</si>
  <si>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</si>
  <si>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</si>
  <si>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</si>
  <si>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</si>
  <si>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</si>
  <si>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</si>
  <si>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</si>
  <si>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</si>
  <si>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</si>
  <si>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</si>
  <si>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</si>
  <si>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</si>
  <si>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</si>
  <si>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</si>
  <si>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</si>
  <si>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</si>
  <si>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</si>
  <si>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</si>
  <si>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</si>
  <si>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</si>
  <si>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</si>
  <si>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</si>
  <si>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</si>
  <si>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</si>
  <si>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</si>
  <si>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</si>
  <si>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</si>
  <si>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</si>
  <si>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</si>
  <si>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</si>
  <si>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</si>
  <si>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</si>
  <si>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</si>
  <si>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</si>
  <si>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</si>
  <si>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</si>
  <si>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</si>
  <si>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</si>
  <si>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</si>
  <si>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</si>
  <si>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</si>
  <si>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</si>
  <si>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</si>
  <si>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</si>
  <si>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</si>
  <si>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</si>
  <si>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</si>
  <si>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</si>
  <si>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</si>
  <si>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</si>
  <si>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</si>
  <si>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</si>
  <si>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</si>
  <si>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</si>
  <si>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</si>
  <si>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</si>
  <si>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</si>
  <si>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</si>
  <si>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</si>
  <si>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</si>
  <si>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</si>
  <si>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</si>
  <si>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</si>
  <si>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</si>
  <si>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</si>
  <si>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</si>
  <si>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</si>
  <si>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</si>
  <si>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</si>
  <si>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</si>
  <si>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</si>
  <si>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</si>
  <si>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</si>
  <si>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</si>
  <si>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</si>
  <si>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</si>
  <si>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</si>
  <si>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</si>
  <si>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</si>
  <si>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</si>
  <si>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</si>
  <si>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</si>
  <si>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</si>
  <si>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</si>
  <si>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</si>
  <si>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</si>
  <si>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</si>
  <si>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</si>
  <si>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</si>
  <si>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</si>
  <si>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</si>
  <si>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</si>
  <si>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</si>
  <si>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</si>
  <si>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</si>
  <si>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</si>
  <si>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</si>
  <si>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</si>
  <si>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</si>
  <si>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</si>
  <si>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</si>
  <si>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</si>
  <si>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</si>
  <si>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</si>
  <si>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</si>
  <si>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</si>
  <si>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</si>
  <si>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</si>
  <si>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</si>
  <si>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</si>
  <si>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</si>
  <si>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</si>
  <si>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</si>
  <si>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</si>
  <si>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</si>
  <si>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</si>
  <si>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</si>
  <si>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</si>
  <si>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</si>
  <si>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</si>
  <si>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</si>
  <si>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</si>
  <si>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</si>
  <si>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</si>
  <si>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</si>
  <si>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</si>
  <si>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</si>
  <si>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</si>
  <si>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</si>
  <si>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</si>
  <si>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</si>
  <si>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</si>
  <si>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</si>
  <si>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</si>
  <si>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</si>
  <si>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</si>
  <si>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</si>
  <si>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</si>
  <si>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</si>
  <si>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</si>
  <si>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</si>
  <si>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</si>
  <si>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</si>
  <si>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</si>
  <si>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</si>
  <si>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</si>
  <si>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</si>
  <si>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</si>
  <si>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</si>
  <si>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</si>
  <si>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</si>
  <si>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</si>
  <si>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</si>
  <si>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</si>
  <si>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</si>
  <si>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</si>
  <si>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</si>
  <si>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</si>
  <si>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</si>
  <si>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</si>
  <si>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</si>
  <si>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</si>
  <si>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</si>
  <si>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</si>
  <si>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</si>
  <si>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</si>
  <si>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</si>
  <si>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</si>
  <si>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</si>
  <si>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</si>
  <si>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</si>
  <si>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</si>
  <si>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</si>
  <si>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</si>
  <si>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</si>
  <si>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</si>
  <si>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</si>
  <si>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</si>
  <si>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</si>
  <si>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</si>
  <si>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</si>
  <si>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</si>
  <si>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</si>
  <si>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</si>
  <si>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</si>
  <si>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</si>
  <si>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</si>
  <si>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</si>
  <si>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</si>
  <si>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</si>
  <si>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</si>
  <si>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</si>
  <si>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</si>
  <si>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</si>
  <si>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</si>
  <si>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</si>
  <si>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</si>
  <si>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</si>
  <si>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</si>
  <si>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</si>
  <si>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</si>
  <si>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</si>
  <si>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</si>
  <si>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</si>
  <si>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</si>
  <si>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</si>
  <si>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</si>
  <si>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</si>
  <si>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</si>
  <si>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</si>
  <si>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</si>
  <si>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</si>
  <si>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</si>
  <si>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</si>
  <si>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</si>
  <si>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</si>
  <si>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</si>
  <si>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</si>
  <si>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</si>
  <si>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</si>
  <si>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</si>
  <si>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</si>
  <si>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</si>
  <si>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</si>
  <si>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</si>
  <si>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</si>
  <si>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</si>
  <si>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</si>
  <si>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</si>
  <si>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</si>
  <si>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</si>
  <si>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</si>
  <si>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</si>
  <si>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</si>
  <si>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</si>
  <si>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</si>
  <si>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</si>
  <si>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</si>
  <si>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</si>
  <si>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</si>
  <si>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</si>
  <si>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</si>
  <si>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</si>
  <si>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</si>
  <si>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</si>
  <si>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</si>
  <si>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</si>
  <si>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</si>
  <si>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</si>
  <si>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</si>
  <si>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</si>
  <si>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</si>
  <si>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</si>
  <si>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</si>
  <si>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</si>
  <si>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</si>
  <si>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</si>
  <si>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</si>
  <si>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</si>
  <si>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</si>
  <si>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</si>
  <si>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</si>
  <si>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</si>
  <si>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</si>
  <si>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</si>
  <si>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</si>
  <si>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</si>
  <si>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</si>
  <si>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</si>
  <si>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</si>
  <si>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</si>
  <si>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</si>
  <si>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</si>
  <si>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</si>
  <si>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</si>
  <si>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</si>
  <si>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</si>
  <si>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</si>
  <si>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</si>
  <si>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</si>
  <si>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</si>
  <si>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</si>
  <si>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</si>
  <si>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</si>
  <si>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</si>
  <si>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</si>
  <si>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</si>
  <si>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</si>
  <si>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</si>
  <si>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</si>
  <si>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</si>
  <si>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</si>
  <si>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</si>
  <si>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</si>
  <si>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</si>
  <si>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</si>
  <si>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</si>
  <si>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</si>
  <si>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</si>
  <si>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</si>
  <si>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</si>
  <si>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</si>
  <si>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</si>
  <si>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</si>
  <si>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</si>
  <si>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</si>
  <si>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</si>
  <si>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</si>
  <si>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</si>
  <si>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</si>
  <si>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</si>
  <si>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</si>
  <si>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</si>
  <si>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</si>
  <si>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</si>
  <si>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</si>
  <si>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</si>
  <si>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</si>
  <si>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</si>
  <si>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</si>
  <si>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</si>
  <si>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</si>
  <si>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</si>
  <si>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</si>
  <si>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</si>
  <si>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</si>
  <si>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</si>
  <si>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</si>
  <si>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</si>
  <si>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</si>
  <si>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</si>
  <si>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</si>
  <si>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</si>
  <si>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</si>
  <si>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</si>
  <si>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</si>
  <si>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</si>
  <si>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</si>
  <si>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</si>
  <si>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</si>
  <si>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</si>
  <si>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</si>
  <si>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</si>
  <si>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</si>
  <si>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</si>
  <si>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</si>
  <si>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</si>
  <si>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</si>
  <si>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</si>
  <si>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</si>
  <si>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</si>
  <si>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</si>
  <si>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</si>
  <si>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</si>
  <si>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</si>
  <si>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</si>
  <si>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</si>
  <si>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</si>
  <si>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</si>
  <si>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</si>
  <si>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</si>
  <si>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</si>
  <si>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</si>
  <si>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</si>
  <si>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</si>
  <si>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</si>
  <si>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</si>
  <si>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</si>
  <si>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</si>
  <si>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</si>
  <si>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</si>
  <si>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</si>
  <si>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</si>
  <si>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</si>
  <si>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</si>
  <si>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</si>
  <si>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</si>
  <si>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</si>
  <si>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</si>
  <si>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</si>
  <si>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</si>
  <si>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</si>
  <si>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</si>
  <si>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</si>
  <si>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</si>
  <si>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</si>
  <si>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</si>
  <si>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</si>
  <si>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</si>
  <si>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</si>
  <si>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</si>
  <si>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</si>
  <si>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</si>
  <si>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</si>
  <si>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</si>
  <si>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</si>
  <si>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</si>
  <si>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</si>
  <si>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</si>
  <si>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</si>
  <si>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</si>
  <si>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</si>
  <si>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</si>
  <si>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</si>
  <si>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</si>
  <si>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</si>
  <si>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</si>
  <si>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</si>
  <si>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</si>
  <si>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</si>
  <si>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</si>
  <si>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</si>
  <si>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</si>
  <si>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</si>
  <si>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</si>
  <si>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</si>
  <si>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</si>
  <si>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</si>
  <si>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</si>
  <si>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</si>
  <si>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</si>
  <si>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</si>
  <si>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</si>
  <si>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</si>
  <si>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</si>
  <si>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</si>
  <si>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</si>
  <si>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</si>
  <si>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</si>
  <si>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</si>
  <si>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</si>
  <si>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</si>
  <si>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</si>
  <si>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</si>
  <si>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</si>
  <si>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</si>
  <si>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</si>
  <si>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</si>
  <si>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</si>
  <si>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</si>
  <si>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</si>
  <si>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</si>
  <si>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</si>
  <si>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</si>
  <si>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</si>
  <si>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</si>
  <si>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</si>
  <si>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</si>
  <si>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</si>
  <si>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</si>
  <si>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</si>
  <si>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</si>
  <si>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</si>
  <si>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</si>
  <si>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</si>
  <si>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</si>
  <si>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</si>
  <si>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</si>
  <si>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</si>
  <si>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</si>
  <si>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</si>
  <si>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</si>
  <si>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</si>
  <si>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</si>
  <si>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</si>
  <si>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</si>
  <si>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</si>
  <si>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</si>
  <si>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</si>
  <si>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</si>
  <si>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</si>
  <si>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</si>
  <si>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</si>
  <si>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</si>
  <si>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</si>
  <si>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</si>
  <si>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</si>
  <si>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</si>
  <si>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</si>
  <si>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</si>
  <si>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</si>
  <si>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</si>
  <si>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</si>
  <si>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</si>
  <si>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</si>
  <si>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</si>
  <si>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</si>
  <si>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</si>
  <si>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</si>
  <si>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</si>
  <si>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</si>
  <si>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</si>
  <si>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</si>
  <si>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</si>
  <si>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</si>
  <si>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</si>
  <si>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</si>
  <si>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</si>
  <si>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</si>
  <si>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</si>
  <si>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</si>
  <si>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</si>
  <si>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</si>
  <si>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</si>
  <si>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</si>
  <si>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</si>
  <si>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</si>
  <si>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</si>
  <si>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</si>
  <si>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</si>
  <si>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</si>
  <si>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</si>
  <si>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</si>
  <si>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</si>
  <si>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</si>
  <si>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</si>
  <si>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</si>
  <si>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</si>
  <si>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</si>
  <si>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</si>
  <si>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</si>
  <si>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</si>
  <si>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</si>
  <si>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</si>
  <si>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</si>
  <si>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</si>
  <si>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</si>
  <si>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</si>
  <si>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</si>
  <si>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</si>
  <si>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</si>
  <si>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</si>
  <si>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</si>
  <si>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</si>
  <si>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</si>
  <si>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</si>
  <si>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</si>
  <si>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</si>
  <si>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</si>
  <si>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</si>
  <si>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</si>
  <si>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</si>
  <si>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</si>
  <si>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</si>
  <si>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</si>
  <si>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</si>
  <si>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</si>
  <si>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</si>
  <si>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</si>
  <si>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</si>
  <si>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</si>
  <si>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</si>
  <si>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</si>
  <si>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</si>
  <si>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</si>
  <si>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</si>
  <si>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</si>
  <si>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</si>
  <si>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</si>
  <si>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</si>
  <si>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</si>
  <si>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</si>
  <si>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</si>
  <si>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</si>
  <si>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</si>
  <si>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</si>
  <si>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</si>
  <si>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</si>
  <si>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</si>
  <si>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</si>
  <si>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</si>
  <si>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</si>
  <si>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</si>
  <si>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</si>
  <si>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</si>
  <si>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</si>
  <si>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</si>
  <si>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</si>
  <si>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</si>
  <si>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</si>
  <si>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</si>
  <si>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</si>
  <si>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</si>
  <si>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</si>
  <si>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</si>
  <si>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</si>
  <si>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</si>
  <si>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</si>
  <si>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</si>
  <si>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</si>
  <si>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</si>
  <si>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</si>
  <si>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</si>
  <si>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</si>
  <si>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</si>
  <si>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</si>
  <si>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</si>
  <si>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</si>
  <si>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</si>
  <si>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</si>
  <si>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</si>
  <si>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</si>
  <si>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</si>
  <si>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</si>
  <si>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</si>
  <si>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</si>
  <si>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</si>
  <si>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</si>
  <si>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</si>
  <si>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</si>
  <si>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</si>
  <si>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</si>
  <si>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</si>
  <si>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</si>
  <si>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</si>
  <si>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</si>
  <si>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</si>
  <si>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</si>
  <si>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</si>
  <si>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</si>
  <si>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</si>
  <si>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</si>
  <si>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</si>
  <si>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</si>
  <si>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</si>
  <si>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</si>
  <si>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</si>
  <si>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</si>
  <si>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</si>
  <si>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</si>
  <si>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</si>
  <si>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</si>
  <si>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</si>
  <si>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</si>
  <si>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</si>
  <si>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</si>
  <si>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</si>
  <si>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</si>
  <si>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</si>
  <si>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</si>
  <si>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</si>
  <si>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</si>
  <si>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</si>
  <si>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</si>
  <si>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</si>
  <si>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</si>
  <si>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</si>
  <si>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</si>
  <si>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</si>
  <si>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</si>
  <si>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</si>
  <si>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</si>
  <si>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</si>
  <si>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</si>
  <si>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</si>
  <si>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</si>
  <si>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</si>
  <si>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</si>
  <si>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</si>
  <si>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</si>
  <si>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</si>
  <si>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</si>
  <si>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</si>
  <si>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</si>
  <si>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</si>
  <si>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</si>
  <si>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</si>
  <si>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</si>
  <si>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</si>
  <si>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</si>
  <si>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</si>
  <si>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</si>
  <si>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</si>
  <si>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</si>
  <si>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</si>
  <si>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</si>
  <si>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</si>
  <si>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</si>
  <si>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</si>
  <si>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</si>
  <si>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</si>
  <si>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</si>
  <si>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</si>
  <si>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</si>
  <si>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</si>
  <si>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</si>
  <si>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</si>
  <si>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</si>
  <si>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</si>
  <si>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</si>
  <si>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</si>
  <si>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</si>
  <si>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</si>
  <si>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</si>
  <si>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</si>
  <si>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</si>
  <si>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</si>
  <si>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</si>
  <si>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</si>
  <si>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</si>
  <si>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</si>
  <si>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</si>
  <si>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</si>
  <si>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</si>
  <si>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</si>
  <si>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</si>
  <si>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</si>
  <si>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</si>
  <si>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</si>
  <si>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</si>
  <si>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</si>
  <si>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</si>
  <si>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</si>
  <si>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</si>
  <si>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</si>
  <si>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</si>
  <si>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</si>
  <si>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</si>
  <si>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</si>
  <si>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</si>
  <si>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</si>
  <si>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</si>
  <si>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</si>
  <si>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</si>
  <si>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</si>
  <si>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</si>
  <si>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</si>
  <si>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</si>
  <si>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</si>
  <si>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</si>
  <si>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</si>
  <si>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</si>
  <si>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</si>
  <si>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</si>
  <si>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</si>
  <si>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</si>
  <si>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</si>
  <si>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</si>
  <si>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</si>
  <si>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</si>
  <si>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</si>
  <si>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</si>
  <si>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</si>
  <si>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</si>
  <si>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</si>
  <si>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</si>
  <si>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</si>
  <si>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</si>
  <si>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</si>
  <si>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</si>
  <si>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</si>
  <si>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</si>
  <si>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</si>
  <si>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</si>
  <si>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</si>
  <si>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</si>
  <si>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</si>
  <si>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</si>
  <si>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</si>
  <si>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</si>
  <si>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</si>
  <si>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</si>
  <si>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</si>
  <si>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</si>
  <si>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</si>
  <si>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</si>
  <si>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</si>
  <si>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</si>
  <si>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</si>
  <si>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</si>
  <si>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</si>
  <si>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</si>
  <si>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</si>
  <si>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</si>
  <si>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</si>
  <si>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</si>
  <si>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</si>
  <si>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</si>
  <si>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</si>
  <si>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</si>
  <si>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</si>
  <si>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</si>
  <si>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</si>
  <si>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</si>
  <si>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</si>
  <si>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</si>
  <si>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</si>
  <si>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</si>
  <si>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</si>
  <si>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</si>
  <si>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</si>
  <si>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</si>
  <si>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</si>
  <si>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</si>
  <si>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</si>
  <si>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</si>
  <si>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</si>
  <si>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</si>
  <si>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</si>
  <si>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</si>
  <si>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</si>
  <si>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</si>
  <si>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</si>
  <si>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</si>
  <si>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</si>
  <si>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</si>
  <si>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</si>
  <si>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</si>
  <si>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</si>
  <si>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</si>
  <si>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</si>
  <si>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</si>
  <si>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</si>
  <si>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</si>
  <si>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</si>
  <si>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</si>
  <si>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</si>
  <si>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</si>
  <si>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</si>
  <si>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</si>
  <si>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</si>
  <si>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</si>
  <si>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</si>
  <si>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</si>
  <si>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</si>
  <si>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</si>
  <si>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</si>
  <si>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</si>
  <si>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</si>
  <si>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</si>
  <si>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</si>
  <si>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</si>
  <si>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</si>
  <si>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</si>
  <si>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</si>
  <si>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</si>
  <si>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</si>
  <si>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</si>
  <si>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</si>
  <si>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</si>
  <si>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</si>
  <si>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</si>
  <si>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</si>
  <si>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</si>
  <si>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</si>
  <si>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</si>
  <si>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</si>
  <si>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</si>
  <si>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</si>
  <si>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</si>
  <si>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</si>
  <si>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</si>
  <si>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</si>
  <si>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</si>
  <si>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</si>
  <si>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</si>
  <si>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</si>
  <si>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</si>
  <si>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</si>
  <si>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</si>
  <si>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</si>
  <si>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</si>
  <si>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</si>
  <si>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</si>
  <si>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</si>
  <si>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</si>
  <si>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</si>
  <si>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</si>
  <si>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</si>
  <si>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</si>
  <si>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</si>
  <si>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</si>
  <si>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</si>
  <si>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</si>
  <si>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</si>
  <si>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</si>
  <si>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</si>
  <si>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</si>
  <si>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</si>
  <si>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</si>
  <si>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</si>
  <si>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</si>
  <si>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</si>
  <si>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</si>
  <si>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</si>
  <si>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</si>
  <si>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</si>
  <si>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</si>
  <si>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</si>
  <si>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</si>
  <si>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</si>
  <si>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</si>
  <si>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</si>
  <si>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</si>
  <si>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</si>
  <si>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</si>
  <si>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</si>
  <si>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</si>
  <si>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</si>
  <si>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</si>
  <si>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</si>
  <si>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</si>
  <si>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</si>
  <si>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</si>
  <si>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</si>
  <si>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</si>
  <si>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</si>
  <si>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</si>
  <si>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</si>
  <si>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</si>
  <si>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</si>
  <si>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</si>
  <si>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</si>
  <si>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</si>
  <si>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</si>
  <si>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</si>
  <si>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</si>
  <si>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</si>
  <si>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</si>
  <si>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</si>
  <si>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</si>
  <si>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</si>
  <si>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</si>
  <si>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</si>
  <si>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</si>
  <si>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</si>
  <si>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</si>
  <si>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</si>
  <si>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</si>
  <si>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</si>
  <si>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</si>
  <si>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</si>
  <si>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</si>
  <si>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</si>
  <si>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</si>
  <si>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</si>
  <si>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</si>
  <si>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</si>
  <si>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</si>
  <si>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</si>
  <si>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</si>
  <si>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</si>
  <si>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</si>
  <si>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</si>
  <si>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</si>
  <si>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</si>
  <si>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</si>
  <si>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</si>
  <si>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</si>
  <si>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</si>
  <si>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</si>
  <si>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</si>
  <si>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</si>
  <si>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</si>
  <si>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</si>
  <si>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</si>
  <si>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</si>
  <si>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</si>
  <si>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</si>
  <si>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</si>
  <si>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</si>
  <si>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</si>
  <si>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</si>
  <si>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</si>
  <si>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</si>
  <si>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</si>
  <si>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</si>
  <si>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</si>
  <si>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</si>
  <si>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</si>
  <si>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</si>
  <si>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</si>
  <si>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</si>
  <si>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</si>
  <si>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</si>
  <si>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</si>
  <si>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</si>
  <si>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</si>
  <si>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</si>
  <si>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</si>
  <si>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</si>
  <si>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</si>
  <si>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</si>
  <si>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</si>
  <si>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</si>
  <si>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</si>
  <si>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</si>
  <si>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</si>
  <si>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</si>
  <si>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</si>
  <si>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</si>
  <si>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</si>
  <si>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</si>
  <si>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</si>
  <si>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</si>
  <si>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</si>
  <si>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</si>
  <si>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</si>
  <si>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</si>
  <si>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</si>
  <si>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</si>
  <si>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</si>
  <si>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</si>
  <si>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</si>
  <si>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</si>
  <si>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</si>
  <si>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</si>
  <si>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</si>
  <si>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</si>
  <si>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</si>
  <si>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</si>
  <si>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</si>
  <si>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</si>
  <si>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</si>
  <si>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</si>
  <si>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</si>
  <si>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</si>
  <si>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</si>
  <si>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</si>
  <si>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</si>
  <si>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</si>
  <si>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</si>
  <si>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</si>
  <si>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</si>
  <si>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</si>
  <si>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</si>
  <si>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</si>
  <si>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</si>
  <si>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</si>
  <si>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</si>
  <si>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</si>
  <si>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</si>
  <si>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</si>
  <si>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</si>
  <si>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</si>
  <si>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</si>
  <si>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</si>
  <si>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</si>
  <si>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</si>
  <si>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</si>
  <si>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</si>
  <si>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</si>
  <si>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</si>
  <si>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</si>
  <si>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</si>
  <si>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</si>
  <si>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</si>
  <si>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</si>
  <si>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</si>
  <si>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</si>
  <si>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</si>
  <si>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</si>
  <si>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</si>
  <si>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</si>
  <si>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</si>
  <si>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</si>
  <si>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</si>
  <si>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</si>
  <si>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</si>
  <si>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</si>
  <si>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</si>
  <si>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</si>
  <si>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</si>
  <si>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</si>
  <si>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</si>
  <si>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</si>
  <si>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</si>
  <si>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</si>
  <si>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</si>
  <si>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</si>
  <si>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</si>
  <si>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</si>
  <si>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</si>
  <si>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</si>
  <si>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</si>
  <si>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</si>
  <si>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</si>
  <si>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</si>
  <si>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</si>
  <si>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</si>
  <si>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</si>
  <si>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</si>
  <si>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</si>
  <si>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</si>
  <si>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</si>
  <si>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</si>
  <si>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</si>
  <si>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</si>
  <si>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</si>
  <si>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</si>
  <si>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</si>
  <si>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</si>
  <si>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</si>
  <si>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</si>
  <si>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</si>
  <si>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</si>
  <si>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</si>
  <si>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</si>
  <si>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</si>
  <si>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</si>
  <si>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</si>
  <si>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</si>
  <si>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</si>
  <si>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</si>
  <si>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</si>
  <si>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</si>
  <si>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</si>
  <si>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</si>
  <si>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</si>
  <si>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</si>
  <si>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</si>
  <si>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</si>
  <si>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</si>
  <si>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</si>
  <si>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</si>
  <si>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</si>
  <si>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</si>
  <si>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</si>
  <si>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</si>
  <si>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</si>
  <si>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</si>
  <si>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</si>
  <si>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</si>
  <si>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</si>
  <si>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</si>
  <si>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</si>
  <si>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</si>
  <si>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</si>
  <si>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</si>
  <si>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</si>
  <si>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</si>
  <si>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</si>
  <si>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</si>
  <si>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</si>
  <si>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</si>
  <si>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</si>
  <si>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</si>
  <si>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</si>
  <si>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</si>
  <si>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</si>
  <si>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</si>
  <si>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</si>
  <si>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</si>
  <si>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</si>
  <si>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</si>
  <si>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</si>
  <si>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</si>
  <si>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</si>
  <si>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</si>
  <si>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</si>
  <si>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</si>
  <si>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</si>
  <si>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</si>
  <si>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</si>
  <si>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</si>
  <si>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</si>
  <si>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</si>
  <si>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</si>
  <si>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</si>
  <si>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</si>
  <si>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</si>
  <si>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</si>
  <si>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</si>
  <si>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</si>
  <si>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</si>
  <si>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</si>
  <si>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</si>
  <si>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</si>
  <si>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</si>
  <si>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</si>
  <si>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</si>
  <si>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</si>
  <si>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</si>
  <si>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</si>
  <si>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</si>
  <si>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</si>
  <si>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</si>
  <si>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</si>
  <si>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</si>
  <si>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</si>
  <si>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</si>
  <si>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</si>
  <si>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</si>
  <si>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</si>
  <si>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</si>
  <si>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</si>
  <si>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</si>
  <si>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</si>
  <si>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</si>
  <si>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</si>
  <si>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</si>
  <si>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</si>
  <si>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</si>
  <si>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</si>
  <si>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</si>
  <si>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</si>
  <si>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</si>
  <si>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</si>
  <si>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</si>
  <si>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</si>
  <si>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</si>
  <si>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</si>
  <si>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</si>
  <si>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</si>
  <si>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</si>
  <si>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</si>
  <si>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</si>
  <si>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</si>
  <si>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</si>
  <si>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</si>
  <si>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</si>
  <si>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</si>
  <si>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</si>
  <si>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</si>
  <si>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</si>
  <si>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</si>
  <si>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</si>
  <si>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</si>
  <si>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</si>
  <si>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</si>
  <si>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</si>
  <si>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</si>
  <si>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</si>
  <si>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</si>
  <si>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</si>
  <si>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</si>
  <si>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</si>
  <si>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</si>
  <si>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</si>
  <si>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</si>
  <si>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</si>
  <si>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</si>
  <si>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</si>
  <si>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</si>
  <si>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</si>
  <si>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</si>
  <si>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</si>
  <si>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</si>
  <si>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</si>
  <si>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</si>
  <si>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</si>
  <si>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</si>
  <si>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</si>
  <si>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</si>
  <si>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</si>
  <si>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</si>
  <si>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</si>
  <si>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</si>
  <si>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</si>
  <si>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</si>
  <si>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</si>
  <si>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</si>
  <si>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</si>
  <si>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</si>
  <si>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</si>
  <si>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</si>
  <si>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</si>
  <si>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</si>
  <si>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</si>
  <si>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</si>
  <si>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</si>
  <si>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</si>
  <si>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</si>
  <si>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</si>
  <si>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</si>
  <si>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</si>
  <si>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</si>
  <si>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</si>
  <si>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</si>
  <si>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</si>
  <si>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</si>
  <si>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</si>
  <si>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</si>
  <si>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</si>
  <si>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</si>
  <si>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</si>
  <si>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</si>
  <si>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</si>
  <si>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</si>
  <si>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</si>
  <si>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</si>
  <si>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</si>
  <si>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</si>
  <si>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</si>
  <si>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</si>
  <si>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</si>
  <si>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</si>
  <si>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</si>
  <si>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</si>
  <si>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</si>
  <si>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</si>
  <si>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</si>
  <si>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</si>
  <si>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</si>
  <si>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</si>
  <si>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</si>
  <si>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</si>
  <si>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</si>
  <si>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</si>
  <si>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</si>
  <si>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</si>
  <si>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</si>
  <si>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</si>
  <si>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</si>
  <si>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</si>
  <si>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</si>
  <si>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</si>
  <si>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</si>
  <si>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</si>
  <si>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</si>
  <si>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</si>
  <si>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</si>
  <si>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</si>
  <si>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</si>
  <si>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</si>
  <si>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</si>
  <si>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</si>
  <si>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</si>
  <si>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</si>
  <si>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</si>
  <si>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</si>
  <si>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</si>
  <si>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</si>
  <si>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</si>
  <si>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</si>
  <si>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</si>
  <si>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</si>
  <si>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</si>
  <si>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</si>
  <si>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</si>
  <si>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</si>
  <si>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</si>
  <si>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</si>
  <si>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</si>
  <si>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</si>
  <si>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</si>
  <si>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</si>
  <si>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</si>
  <si>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</si>
  <si>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</si>
  <si>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</si>
  <si>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</si>
  <si>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</si>
  <si>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</si>
  <si>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</si>
  <si>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</si>
  <si>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</si>
  <si>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</si>
  <si>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</si>
  <si>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</si>
  <si>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</si>
  <si>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</si>
  <si>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</si>
  <si>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</si>
  <si>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</si>
  <si>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</si>
  <si>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</si>
  <si>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</si>
  <si>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</si>
  <si>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</si>
  <si>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</si>
  <si>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</si>
  <si>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</si>
  <si>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</si>
  <si>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</si>
  <si>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</si>
  <si>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</si>
  <si>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</si>
  <si>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</si>
  <si>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</si>
  <si>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</si>
  <si>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</si>
  <si>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</si>
  <si>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</si>
  <si>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</si>
  <si>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</si>
  <si>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</si>
  <si>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</si>
  <si>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</si>
  <si>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</si>
  <si>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</si>
  <si>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</si>
  <si>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</si>
  <si>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</si>
  <si>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</si>
  <si>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</si>
  <si>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</si>
  <si>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</si>
  <si>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</si>
  <si>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</si>
  <si>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</si>
  <si>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</si>
  <si>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</si>
  <si>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</si>
  <si>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</si>
  <si>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</si>
  <si>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</si>
  <si>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</si>
  <si>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</si>
  <si>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</si>
  <si>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</si>
  <si>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</si>
  <si>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</si>
  <si>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</si>
  <si>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</si>
  <si>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</si>
  <si>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</si>
  <si>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</si>
  <si>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</si>
  <si>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</si>
  <si>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</si>
  <si>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</si>
  <si>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</si>
  <si>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</si>
  <si>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</si>
  <si>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</si>
  <si>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</si>
  <si>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</si>
  <si>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</si>
  <si>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</si>
  <si>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</si>
  <si>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</si>
  <si>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</si>
  <si>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</si>
  <si>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</si>
  <si>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</si>
  <si>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</si>
  <si>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</si>
  <si>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</si>
  <si>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</si>
  <si>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</si>
  <si>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</si>
  <si>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</si>
  <si>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</si>
  <si>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</si>
  <si>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</si>
  <si>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</si>
  <si>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</si>
  <si>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</si>
  <si>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</si>
  <si>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</si>
  <si>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</si>
  <si>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</si>
  <si>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</si>
  <si>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</si>
  <si>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</si>
  <si>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</si>
  <si>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</si>
  <si>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</si>
  <si>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</si>
  <si>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</si>
  <si>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</si>
  <si>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</si>
  <si>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</si>
  <si>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</si>
  <si>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</si>
  <si>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</si>
  <si>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</si>
  <si>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</si>
  <si>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</si>
  <si>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</si>
  <si>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</si>
  <si>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</si>
  <si>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</si>
  <si>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</si>
  <si>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</si>
  <si>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</si>
  <si>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</si>
  <si>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</si>
  <si>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</si>
  <si>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</si>
  <si>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</si>
  <si>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</si>
  <si>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</si>
  <si>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</si>
  <si>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</si>
  <si>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</si>
  <si>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</si>
  <si>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</si>
  <si>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</si>
  <si>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</si>
  <si>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</si>
  <si>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</si>
  <si>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</si>
  <si>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</si>
  <si>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</si>
  <si>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</si>
  <si>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</si>
  <si>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</si>
  <si>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</si>
  <si>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</si>
  <si>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</si>
  <si>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</si>
  <si>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</si>
  <si>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</si>
  <si>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</si>
  <si>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</si>
  <si>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</si>
  <si>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</si>
  <si>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</si>
  <si>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</si>
  <si>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</si>
  <si>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</si>
  <si>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</si>
  <si>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</si>
  <si>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</si>
  <si>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</si>
  <si>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</si>
  <si>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</si>
  <si>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</si>
  <si>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</si>
  <si>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</si>
  <si>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</si>
  <si>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</si>
  <si>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</si>
  <si>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</si>
  <si>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</si>
  <si>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</si>
  <si>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</si>
  <si>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</si>
  <si>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</si>
  <si>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</si>
  <si>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</si>
  <si>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</si>
  <si>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</si>
  <si>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</si>
  <si>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</si>
  <si>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</si>
  <si>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</si>
  <si>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</si>
  <si>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</si>
  <si>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</si>
  <si>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</si>
  <si>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</si>
  <si>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</si>
  <si>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</si>
  <si>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</si>
  <si>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</si>
  <si>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</si>
  <si>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</si>
  <si>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</si>
  <si>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</si>
  <si>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</si>
  <si>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</si>
  <si>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</si>
  <si>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</si>
  <si>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</si>
  <si>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</si>
  <si>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</si>
  <si>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</si>
  <si>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</si>
  <si>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</si>
  <si>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</si>
  <si>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</si>
  <si>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</si>
  <si>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</si>
  <si>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</si>
  <si>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</si>
  <si>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</si>
  <si>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</si>
  <si>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</si>
  <si>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</si>
  <si>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</si>
  <si>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</si>
  <si>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</si>
  <si>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</si>
  <si>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</si>
  <si>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</si>
  <si>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</si>
  <si>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</si>
  <si>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</si>
  <si>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</si>
  <si>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</si>
  <si>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</si>
  <si>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</si>
  <si>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</si>
  <si>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</si>
  <si>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</si>
  <si>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</si>
  <si>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</si>
  <si>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</si>
  <si>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</si>
  <si>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</si>
  <si>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</si>
  <si>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</si>
  <si>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</si>
  <si>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</si>
  <si>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</si>
  <si>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</si>
  <si>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</si>
  <si>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</si>
  <si>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</si>
  <si>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</si>
  <si>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</si>
  <si>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</si>
  <si>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</si>
  <si>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</si>
  <si>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</si>
  <si>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</si>
  <si>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</si>
  <si>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</si>
  <si>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</si>
  <si>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</si>
  <si>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</si>
  <si>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</si>
  <si>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</si>
  <si>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</si>
  <si>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</si>
  <si>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</si>
  <si>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</si>
  <si>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</si>
  <si>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</si>
  <si>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</si>
  <si>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</si>
  <si>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</si>
  <si>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</si>
  <si>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</si>
  <si>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</si>
  <si>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</si>
  <si>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</si>
  <si>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</si>
  <si>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</si>
  <si>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</si>
  <si>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</si>
  <si>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</si>
  <si>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</si>
  <si>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</si>
  <si>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</si>
  <si>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</si>
  <si>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</si>
  <si>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</si>
  <si>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</si>
  <si>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</si>
  <si>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</si>
  <si>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</si>
  <si>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</si>
  <si>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</si>
  <si>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</si>
  <si>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</si>
  <si>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</si>
  <si>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</si>
  <si>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</si>
  <si>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</si>
  <si>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</si>
  <si>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</si>
  <si>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</si>
  <si>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</si>
  <si>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</si>
  <si>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</si>
  <si>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</si>
  <si>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</si>
  <si>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</si>
  <si>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</si>
  <si>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</si>
  <si>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</si>
  <si>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</si>
  <si>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</si>
  <si>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</si>
  <si>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</si>
  <si>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</si>
  <si>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</si>
  <si>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</si>
  <si>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</si>
  <si>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</si>
  <si>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</si>
  <si>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</si>
  <si>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</si>
  <si>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</si>
  <si>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</si>
  <si>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</si>
  <si>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</si>
  <si>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</si>
  <si>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</si>
  <si>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</si>
  <si>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</si>
  <si>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</si>
  <si>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</si>
  <si>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</si>
  <si>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</si>
  <si>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</si>
  <si>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</si>
  <si>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</si>
  <si>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</si>
  <si>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</si>
  <si>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</si>
  <si>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</si>
  <si>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</si>
  <si>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</si>
  <si>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</si>
  <si>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</si>
  <si>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</si>
  <si>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</si>
  <si>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</si>
  <si>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</si>
  <si>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</si>
  <si>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</si>
  <si>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</si>
  <si>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</si>
  <si>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</si>
  <si>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</si>
  <si>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</si>
  <si>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</si>
  <si>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</si>
  <si>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</si>
  <si>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</si>
  <si>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</si>
  <si>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</si>
  <si>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</si>
  <si>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</si>
  <si>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</si>
  <si>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</si>
  <si>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</si>
  <si>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</si>
  <si>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</si>
  <si>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</si>
  <si>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</si>
  <si>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</si>
  <si>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</si>
  <si>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</si>
  <si>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</si>
  <si>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</si>
  <si>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</si>
  <si>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</si>
  <si>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</si>
  <si>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</si>
  <si>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</si>
  <si>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</si>
  <si>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</si>
  <si>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</si>
  <si>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</si>
  <si>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</si>
  <si>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</si>
  <si>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</si>
  <si>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</si>
  <si>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</si>
  <si>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</si>
  <si>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</si>
  <si>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</si>
  <si>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</si>
  <si>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</si>
  <si>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</si>
  <si>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</si>
  <si>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</si>
  <si>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</si>
  <si>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</si>
  <si>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</si>
  <si>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</si>
  <si>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</si>
  <si>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</si>
  <si>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</si>
  <si>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</si>
  <si>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</si>
  <si>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</si>
  <si>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</si>
  <si>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</si>
  <si>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</si>
  <si>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</si>
  <si>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</si>
  <si>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</si>
  <si>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</si>
  <si>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</si>
  <si>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</si>
  <si>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</si>
  <si>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</si>
  <si>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</si>
  <si>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</si>
  <si>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</si>
  <si>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</si>
  <si>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</si>
  <si>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</si>
  <si>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</si>
  <si>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</si>
  <si>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</si>
  <si>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</si>
  <si>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</si>
  <si>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</si>
  <si>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</si>
  <si>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</si>
  <si>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</si>
  <si>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</si>
  <si>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</si>
  <si>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</si>
  <si>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</si>
  <si>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</si>
  <si>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</si>
  <si>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</si>
  <si>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</si>
  <si>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</si>
  <si>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</si>
  <si>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</si>
  <si>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</si>
  <si>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</si>
  <si>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</si>
  <si>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</si>
  <si>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</si>
  <si>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</si>
  <si>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</si>
  <si>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</si>
  <si>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</si>
  <si>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</si>
  <si>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</si>
  <si>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</si>
  <si>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</si>
  <si>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</si>
  <si>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</si>
  <si>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</si>
  <si>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</si>
  <si>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</si>
  <si>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</si>
  <si>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</si>
  <si>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</si>
  <si>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</si>
  <si>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</si>
  <si>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</si>
  <si>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</si>
  <si>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</si>
  <si>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</si>
  <si>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</si>
  <si>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</si>
  <si>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</si>
  <si>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</si>
  <si>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</si>
  <si>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</si>
  <si>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</si>
  <si>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</si>
  <si>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</si>
  <si>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</si>
  <si>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</si>
  <si>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</si>
  <si>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</si>
  <si>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</si>
  <si>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</si>
  <si>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</si>
  <si>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</si>
  <si>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</si>
  <si>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</si>
  <si>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</si>
  <si>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</si>
  <si>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</si>
  <si>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</si>
  <si>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</si>
  <si>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</si>
  <si>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</si>
  <si>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</si>
  <si>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</si>
  <si>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</si>
  <si>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</si>
  <si>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</si>
  <si>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</si>
  <si>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</si>
  <si>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</si>
  <si>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</si>
  <si>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</si>
  <si>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</si>
  <si>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</si>
  <si>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</si>
  <si>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</si>
  <si>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</si>
  <si>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</si>
  <si>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</si>
  <si>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</si>
  <si>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</si>
  <si>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</si>
  <si>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</si>
  <si>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</si>
  <si>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</si>
  <si>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</si>
  <si>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</si>
  <si>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</si>
  <si>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</si>
  <si>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</si>
  <si>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</si>
  <si>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</si>
  <si>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</si>
  <si>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</si>
  <si>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</si>
  <si>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</si>
  <si>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</si>
  <si>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</si>
  <si>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</si>
  <si>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</si>
  <si>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</si>
  <si>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</si>
  <si>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</si>
  <si>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</si>
  <si>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</si>
  <si>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</si>
  <si>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</si>
  <si>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</si>
  <si>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</si>
  <si>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</si>
  <si>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</si>
  <si>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</si>
  <si>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</si>
  <si>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</si>
  <si>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</si>
  <si>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</si>
  <si>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</si>
  <si>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</si>
  <si>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</si>
  <si>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</si>
  <si>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</si>
  <si>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</si>
  <si>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</si>
  <si>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</si>
  <si>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</si>
  <si>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</si>
  <si>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</si>
  <si>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</si>
  <si>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</si>
  <si>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</si>
  <si>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</si>
  <si>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</si>
  <si>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</si>
  <si>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</si>
  <si>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</si>
  <si>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</si>
  <si>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</si>
  <si>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</si>
  <si>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</si>
  <si>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</si>
  <si>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</si>
  <si>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</si>
  <si>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</si>
  <si>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</si>
  <si>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</si>
  <si>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</si>
  <si>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</si>
  <si>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</si>
  <si>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</si>
  <si>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</si>
  <si>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</si>
  <si>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</si>
  <si>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</si>
  <si>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</si>
  <si>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</si>
  <si>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</si>
  <si>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</si>
  <si>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</si>
  <si>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</si>
  <si>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</si>
  <si>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</si>
  <si>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</si>
  <si>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</si>
  <si>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</si>
  <si>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</si>
  <si>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</si>
  <si>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</si>
  <si>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</si>
  <si>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</si>
  <si>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</si>
  <si>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</si>
  <si>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</si>
  <si>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</si>
  <si>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</si>
  <si>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</si>
  <si>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</si>
  <si>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</si>
  <si>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</si>
  <si>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</si>
  <si>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</si>
  <si>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</si>
  <si>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</si>
  <si>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</si>
  <si>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</si>
  <si>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</si>
  <si>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</si>
  <si>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</si>
  <si>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</si>
  <si>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</si>
  <si>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</si>
  <si>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</si>
  <si>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</si>
  <si>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</si>
  <si>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</si>
  <si>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</si>
  <si>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</si>
  <si>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</si>
  <si>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</si>
  <si>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</si>
  <si>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</si>
  <si>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</si>
  <si>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</si>
  <si>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</si>
  <si>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</si>
  <si>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</si>
  <si>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</si>
  <si>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</si>
  <si>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</si>
  <si>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</si>
  <si>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</si>
  <si>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</si>
  <si>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</si>
  <si>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</si>
  <si>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</si>
  <si>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</si>
  <si>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</si>
  <si>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</si>
  <si>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</si>
  <si>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</si>
  <si>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</si>
  <si>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</si>
  <si>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</si>
  <si>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</si>
  <si>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</si>
  <si>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</si>
  <si>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</si>
  <si>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</si>
  <si>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</si>
  <si>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</si>
  <si>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</si>
  <si>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</si>
  <si>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</si>
  <si>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</si>
  <si>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</si>
  <si>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</si>
  <si>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</si>
  <si>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</si>
  <si>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</si>
  <si>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</si>
  <si>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</si>
  <si>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</si>
  <si>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</si>
  <si>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</si>
  <si>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</si>
  <si>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</si>
  <si>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</si>
  <si>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</si>
  <si>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</si>
  <si>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</si>
  <si>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</si>
  <si>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</si>
  <si>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</si>
  <si>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</si>
  <si>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</si>
  <si>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</si>
  <si>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</si>
  <si>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</si>
  <si>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</si>
  <si>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</si>
  <si>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</si>
  <si>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</si>
  <si>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</si>
  <si>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</si>
  <si>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</si>
  <si>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</si>
  <si>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</si>
  <si>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</si>
  <si>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</si>
  <si>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</si>
  <si>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</si>
  <si>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</si>
  <si>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</si>
  <si>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</si>
  <si>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</si>
  <si>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</si>
  <si>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</si>
  <si>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</si>
  <si>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</si>
  <si>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</si>
  <si>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</si>
  <si>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</si>
  <si>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</si>
  <si>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</si>
  <si>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</si>
  <si>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</si>
  <si>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</si>
  <si>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</si>
  <si>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</si>
  <si>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</si>
  <si>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</si>
  <si>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</si>
  <si>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</si>
  <si>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</si>
  <si>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</si>
  <si>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</si>
  <si>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</si>
  <si>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</si>
  <si>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</si>
  <si>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</si>
  <si>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</si>
  <si>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</si>
  <si>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</si>
  <si>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</si>
  <si>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</si>
  <si>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</si>
  <si>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</si>
  <si>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</si>
  <si>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</si>
  <si>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</si>
  <si>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</si>
  <si>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</si>
  <si>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</si>
  <si>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</si>
  <si>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</si>
  <si>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</si>
  <si>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</si>
  <si>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</si>
  <si>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</si>
  <si>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</si>
  <si>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</si>
  <si>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</si>
  <si>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</si>
  <si>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</si>
  <si>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</si>
  <si>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</si>
  <si>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</si>
  <si>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</si>
  <si>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</si>
  <si>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</si>
  <si>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</si>
  <si>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</si>
  <si>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</si>
  <si>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</si>
  <si>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</si>
  <si>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</si>
  <si>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</si>
  <si>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</si>
  <si>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</si>
  <si>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</si>
  <si>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</si>
  <si>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</si>
  <si>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</si>
  <si>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</si>
  <si>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</si>
  <si>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</si>
  <si>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</si>
  <si>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</si>
  <si>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</si>
  <si>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</si>
  <si>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</si>
  <si>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</si>
  <si>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</si>
  <si>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</si>
  <si>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</si>
  <si>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</si>
  <si>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</si>
  <si>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</si>
  <si>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</si>
  <si>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</si>
  <si>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</si>
  <si>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</si>
  <si>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</si>
  <si>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</si>
  <si>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</si>
  <si>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</si>
  <si>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</si>
  <si>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</si>
  <si>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</si>
  <si>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</si>
  <si>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</si>
  <si>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</si>
  <si>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</si>
  <si>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</si>
  <si>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</si>
  <si>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</si>
  <si>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</si>
  <si>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</si>
  <si>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</si>
  <si>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</si>
  <si>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</si>
  <si>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</si>
  <si>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</si>
  <si>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</si>
  <si>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</si>
  <si>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</si>
  <si>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</si>
  <si>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</si>
  <si>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</si>
  <si>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</si>
  <si>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</si>
  <si>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</si>
  <si>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</si>
  <si>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</si>
  <si>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</si>
  <si>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</si>
  <si>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</si>
  <si>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</si>
  <si>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</si>
  <si>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</si>
  <si>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</si>
  <si>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</si>
  <si>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</si>
  <si>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</si>
  <si>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</si>
  <si>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</si>
  <si>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</si>
  <si>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</si>
  <si>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</si>
  <si>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</si>
  <si>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</si>
  <si>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</si>
  <si>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</si>
  <si>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</si>
  <si>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</si>
  <si>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</si>
  <si>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</si>
  <si>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</si>
  <si>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</si>
  <si>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</si>
  <si>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</si>
  <si>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</si>
  <si>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</si>
  <si>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</si>
  <si>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</si>
  <si>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</si>
  <si>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</si>
  <si>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</si>
  <si>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</si>
  <si>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</si>
  <si>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</si>
  <si>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</si>
  <si>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</si>
  <si>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</si>
  <si>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</si>
  <si>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</si>
  <si>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</si>
  <si>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</si>
  <si>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</si>
  <si>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</si>
  <si>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</si>
  <si>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</si>
  <si>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</si>
  <si>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</si>
  <si>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</si>
  <si>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</si>
  <si>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</si>
  <si>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</si>
  <si>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</si>
  <si>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</si>
  <si>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</si>
  <si>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</si>
  <si>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</si>
  <si>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</si>
  <si>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</si>
  <si>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</si>
  <si>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</si>
  <si>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</si>
  <si>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</si>
  <si>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</si>
  <si>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</si>
  <si>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</si>
  <si>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</si>
  <si>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</si>
  <si>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</si>
  <si>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</si>
  <si>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</si>
  <si>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</si>
  <si>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</si>
  <si>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</si>
  <si>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</si>
  <si>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</si>
  <si>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</si>
  <si>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</si>
  <si>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</si>
  <si>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</si>
  <si>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</si>
  <si>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</si>
  <si>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</si>
  <si>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</si>
  <si>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</si>
  <si>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</si>
  <si>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</si>
  <si>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</si>
  <si>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</si>
  <si>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</si>
  <si>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</si>
  <si>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</si>
  <si>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</si>
  <si>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</si>
  <si>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</si>
  <si>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</si>
  <si>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</si>
  <si>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</si>
  <si>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</si>
  <si>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</si>
  <si>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</si>
  <si>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</si>
  <si>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</si>
  <si>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</si>
  <si>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</si>
  <si>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</si>
  <si>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</si>
  <si>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</si>
  <si>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</si>
  <si>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</si>
  <si>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</si>
  <si>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</si>
  <si>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</si>
  <si>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</si>
  <si>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</si>
  <si>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</si>
  <si>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</si>
  <si>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</si>
  <si>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</si>
  <si>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</si>
  <si>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</si>
  <si>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</si>
  <si>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</si>
  <si>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</si>
  <si>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</si>
  <si>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</si>
  <si>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</si>
  <si>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</si>
  <si>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</si>
  <si>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</si>
  <si>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</si>
  <si>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</si>
  <si>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</si>
  <si>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</si>
  <si>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</si>
  <si>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</si>
  <si>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</si>
  <si>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</si>
  <si>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</si>
  <si>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</si>
  <si>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</si>
  <si>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</si>
  <si>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</si>
  <si>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</si>
  <si>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</si>
  <si>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</si>
  <si>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</si>
  <si>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</si>
  <si>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</si>
  <si>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</si>
  <si>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</si>
  <si>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</si>
  <si>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</si>
  <si>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</si>
  <si>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</si>
  <si>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</si>
  <si>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</si>
  <si>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</si>
  <si>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</si>
  <si>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</si>
  <si>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</si>
  <si>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</si>
  <si>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</si>
  <si>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</si>
  <si>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</si>
  <si>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</si>
  <si>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</si>
  <si>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</si>
  <si>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</si>
  <si>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</si>
  <si>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</si>
  <si>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</si>
  <si>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</si>
  <si>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</si>
  <si>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</si>
  <si>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</si>
  <si>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</si>
  <si>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</si>
  <si>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</si>
  <si>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</si>
  <si>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</si>
  <si>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</si>
  <si>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</si>
  <si>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</si>
  <si>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</si>
  <si>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</si>
  <si>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</si>
  <si>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</si>
  <si>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</si>
  <si>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</si>
  <si>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</si>
  <si>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</si>
  <si>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</si>
  <si>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</si>
  <si>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</si>
  <si>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</si>
  <si>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</si>
  <si>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</si>
  <si>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</si>
  <si>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</si>
  <si>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</si>
  <si>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</si>
  <si>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</si>
  <si>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</si>
  <si>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</si>
  <si>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</si>
  <si>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</si>
  <si>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</si>
  <si>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</si>
  <si>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</si>
  <si>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</si>
  <si>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</si>
  <si>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</si>
  <si>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</si>
  <si>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</si>
  <si>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</si>
  <si>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</si>
  <si>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</si>
  <si>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</si>
  <si>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</si>
  <si>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</si>
  <si>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</si>
  <si>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</si>
  <si>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</si>
  <si>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</si>
  <si>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</si>
  <si>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</si>
  <si>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</si>
  <si>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</si>
  <si>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</si>
  <si>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</si>
  <si>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</si>
  <si>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</si>
  <si>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</si>
  <si>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</si>
  <si>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</si>
  <si>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</si>
  <si>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</si>
  <si>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</si>
  <si>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</si>
  <si>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</si>
  <si>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</si>
  <si>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</si>
  <si>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</si>
  <si>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</si>
  <si>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</si>
  <si>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</si>
  <si>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</si>
  <si>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</si>
  <si>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</si>
  <si>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</si>
  <si>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</si>
  <si>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</si>
  <si>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</si>
  <si>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</si>
  <si>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</si>
  <si>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</si>
  <si>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</si>
  <si>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</si>
  <si>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</si>
  <si>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</si>
  <si>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</si>
  <si>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</si>
  <si>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</si>
  <si>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</si>
  <si>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</si>
  <si>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</si>
  <si>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</si>
  <si>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</si>
  <si>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</si>
  <si>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</si>
  <si>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</si>
  <si>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</si>
  <si>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</si>
  <si>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</si>
  <si>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</si>
  <si>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</si>
  <si>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</si>
  <si>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</si>
  <si>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</si>
  <si>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</si>
  <si>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</si>
  <si>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</si>
  <si>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</si>
  <si>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</si>
  <si>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</si>
  <si>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</si>
  <si>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</si>
  <si>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</si>
  <si>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</si>
  <si>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</si>
  <si>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</si>
  <si>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</si>
  <si>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</si>
  <si>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</si>
  <si>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</si>
  <si>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</si>
  <si>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</si>
  <si>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</si>
  <si>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</si>
  <si>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</si>
  <si>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</si>
  <si>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</si>
  <si>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</si>
  <si>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</si>
  <si>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</si>
  <si>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</si>
  <si>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</si>
  <si>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</si>
  <si>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</si>
  <si>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</si>
  <si>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</si>
  <si>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</si>
  <si>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</si>
  <si>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</si>
  <si>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</si>
  <si>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</si>
  <si>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</si>
  <si>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</si>
  <si>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</si>
  <si>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</si>
  <si>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</si>
  <si>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</si>
  <si>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</si>
  <si>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</si>
  <si>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</si>
  <si>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</si>
  <si>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</si>
  <si>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</si>
  <si>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</si>
  <si>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</si>
  <si>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</si>
  <si>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</si>
  <si>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</si>
  <si>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</si>
  <si>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</si>
  <si>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</si>
  <si>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</si>
  <si>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</si>
  <si>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</si>
  <si>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</si>
  <si>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</si>
  <si>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</si>
  <si>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</si>
  <si>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</si>
  <si>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</si>
  <si>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</si>
  <si>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</si>
  <si>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</si>
  <si>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</si>
  <si>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</si>
  <si>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</si>
  <si>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</si>
  <si>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</si>
  <si>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</si>
  <si>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</si>
  <si>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</si>
  <si>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</si>
  <si>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</si>
  <si>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</si>
  <si>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</si>
  <si>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</si>
  <si>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</si>
  <si>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</si>
  <si>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</si>
  <si>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</si>
  <si>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</si>
  <si>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</si>
  <si>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</si>
  <si>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</si>
  <si>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</si>
  <si>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</si>
  <si>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</si>
  <si>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</si>
  <si>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</si>
  <si>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</si>
  <si>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</si>
  <si>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</si>
  <si>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</si>
  <si>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</si>
  <si>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</si>
  <si>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</si>
  <si>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</si>
  <si>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</si>
  <si>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</si>
  <si>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</si>
  <si>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</si>
  <si>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</si>
  <si>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</si>
  <si>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</si>
  <si>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</si>
  <si>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</si>
  <si>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</si>
  <si>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</si>
  <si>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</si>
  <si>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</si>
  <si>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</si>
  <si>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</si>
  <si>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</si>
  <si>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</si>
  <si>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</si>
  <si>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</si>
  <si>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</si>
  <si>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</si>
  <si>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</si>
  <si>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</si>
  <si>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</si>
  <si>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</si>
  <si>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</si>
  <si>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</si>
  <si>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</si>
  <si>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</si>
  <si>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</si>
  <si>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</si>
  <si>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</si>
  <si>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</si>
  <si>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</si>
  <si>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</si>
  <si>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</si>
  <si>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</si>
  <si>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</si>
  <si>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</si>
  <si>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</si>
  <si>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</si>
  <si>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</si>
  <si>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</si>
  <si>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</si>
  <si>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</si>
  <si>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</si>
  <si>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</si>
  <si>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</si>
  <si>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</si>
  <si>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</si>
  <si>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</si>
  <si>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</si>
  <si>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</si>
  <si>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</si>
  <si>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</si>
  <si>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</si>
  <si>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</si>
  <si>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</si>
  <si>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</si>
  <si>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</si>
  <si>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</si>
  <si>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</si>
  <si>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</si>
  <si>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</si>
  <si>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</si>
  <si>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</si>
  <si>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</si>
  <si>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</si>
  <si>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</si>
  <si>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</si>
  <si>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</si>
  <si>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</si>
  <si>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</si>
  <si>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</si>
  <si>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</si>
  <si>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</si>
  <si>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</si>
  <si>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</si>
  <si>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</si>
  <si>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</si>
  <si>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</si>
  <si>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</si>
  <si>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</si>
  <si>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</si>
  <si>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</si>
  <si>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</si>
  <si>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</si>
  <si>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</si>
  <si>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</si>
  <si>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</si>
  <si>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</si>
  <si>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</si>
  <si>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</si>
  <si>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</si>
  <si>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</si>
  <si>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</si>
  <si>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</si>
  <si>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</si>
  <si>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</si>
  <si>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</si>
  <si>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</si>
  <si>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</si>
  <si>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</si>
  <si>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</si>
  <si>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</si>
  <si>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</si>
  <si>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</si>
  <si>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</si>
  <si>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</si>
  <si>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</si>
  <si>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</si>
  <si>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</si>
  <si>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</si>
  <si>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</si>
  <si>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</si>
  <si>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</si>
  <si>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</si>
  <si>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</si>
  <si>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</si>
  <si>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</si>
  <si>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</si>
  <si>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</si>
  <si>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</si>
  <si>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</si>
  <si>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</si>
  <si>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</si>
  <si>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</si>
  <si>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</si>
  <si>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</si>
  <si>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</si>
  <si>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</si>
  <si>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</si>
  <si>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</si>
  <si>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</si>
  <si>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</si>
  <si>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</si>
  <si>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</si>
  <si>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</si>
  <si>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</si>
  <si>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</si>
  <si>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</si>
  <si>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</si>
  <si>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</si>
  <si>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</si>
  <si>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</si>
  <si>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</si>
  <si>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</si>
  <si>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</si>
  <si>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</si>
  <si>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</si>
  <si>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</si>
  <si>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</si>
  <si>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</si>
  <si>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</si>
  <si>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</si>
  <si>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</si>
  <si>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</si>
  <si>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</si>
  <si>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</si>
  <si>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</si>
  <si>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</si>
  <si>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</si>
  <si>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</si>
  <si>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</si>
  <si>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</si>
  <si>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</si>
  <si>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</si>
  <si>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</si>
  <si>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</si>
  <si>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</si>
  <si>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</si>
  <si>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</si>
  <si>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</si>
  <si>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</si>
  <si>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</si>
  <si>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</si>
  <si>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</si>
  <si>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</si>
  <si>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</si>
  <si>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</si>
  <si>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</si>
  <si>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</si>
  <si>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</si>
  <si>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</si>
  <si>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</si>
  <si>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</si>
  <si>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</si>
  <si>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</si>
  <si>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</si>
  <si>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</si>
  <si>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</si>
  <si>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</si>
  <si>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</si>
  <si>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</si>
  <si>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</si>
  <si>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</si>
  <si>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</si>
  <si>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</si>
  <si>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</si>
  <si>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</si>
  <si>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</si>
  <si>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</si>
  <si>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</si>
  <si>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</si>
  <si>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</si>
  <si>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</si>
  <si>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</si>
  <si>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</si>
  <si>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</si>
  <si>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</si>
  <si>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</si>
  <si>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</si>
  <si>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</si>
  <si>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</si>
  <si>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</si>
  <si>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</si>
  <si>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</si>
  <si>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</si>
  <si>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</si>
  <si>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</si>
  <si>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</si>
  <si>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</si>
  <si>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</si>
  <si>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</si>
  <si>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</si>
  <si>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</si>
  <si>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</si>
  <si>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</si>
  <si>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</si>
  <si>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</si>
  <si>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</si>
  <si>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</si>
  <si>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</si>
  <si>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</si>
  <si>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</si>
  <si>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</si>
  <si>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</si>
  <si>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</si>
  <si>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</si>
  <si>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</si>
  <si>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</si>
  <si>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</si>
  <si>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</si>
  <si>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</si>
  <si>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</si>
  <si>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</si>
  <si>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</si>
  <si>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</si>
  <si>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</si>
  <si>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</si>
  <si>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</si>
  <si>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</si>
  <si>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</si>
  <si>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</si>
  <si>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</si>
  <si>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</si>
  <si>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</si>
  <si>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</si>
  <si>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</si>
  <si>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</si>
  <si>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</si>
  <si>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</si>
  <si>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</si>
  <si>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</si>
  <si>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</si>
  <si>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</si>
  <si>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</si>
  <si>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</si>
  <si>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</si>
  <si>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</si>
  <si>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</si>
  <si>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</si>
  <si>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</si>
  <si>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</si>
  <si>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</si>
  <si>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</si>
  <si>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</si>
  <si>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</si>
  <si>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</si>
  <si>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</si>
  <si>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</si>
  <si>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</si>
  <si>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</si>
  <si>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</si>
  <si>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</si>
  <si>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</si>
  <si>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</si>
  <si>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</si>
  <si>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</si>
  <si>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</si>
  <si>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</si>
  <si>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</si>
  <si>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</si>
  <si>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</si>
  <si>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</si>
  <si>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</si>
  <si>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</si>
  <si>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</si>
  <si>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</si>
  <si>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</si>
  <si>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</si>
  <si>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</si>
  <si>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</si>
  <si>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</si>
  <si>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</si>
  <si>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</si>
  <si>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</si>
  <si>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</si>
  <si>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</si>
  <si>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</si>
  <si>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</si>
  <si>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</si>
  <si>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</si>
  <si>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</si>
  <si>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</si>
  <si>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</si>
  <si>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</si>
  <si>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</si>
  <si>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</si>
  <si>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</si>
  <si>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</si>
  <si>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</si>
  <si>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</si>
  <si>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</si>
  <si>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</si>
  <si>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</si>
  <si>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</si>
  <si>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</si>
  <si>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</si>
  <si>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</si>
  <si>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</si>
  <si>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</si>
  <si>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</si>
  <si>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</si>
  <si>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</si>
  <si>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</si>
  <si>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</si>
  <si>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</si>
  <si>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</si>
  <si>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</si>
  <si>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</si>
  <si>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</si>
  <si>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</si>
  <si>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</si>
  <si>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</si>
  <si>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</si>
  <si>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</si>
  <si>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</si>
  <si>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</si>
  <si>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</si>
  <si>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</si>
  <si>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</si>
  <si>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</si>
  <si>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</si>
  <si>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</si>
  <si>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</si>
  <si>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</si>
  <si>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</si>
  <si>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</si>
  <si>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</si>
  <si>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</si>
  <si>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</si>
  <si>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</si>
  <si>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</si>
  <si>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</si>
  <si>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</si>
  <si>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</si>
  <si>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</si>
  <si>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</si>
  <si>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</si>
  <si>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</si>
  <si>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</si>
  <si>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</si>
  <si>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</si>
  <si>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</si>
  <si>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</si>
  <si>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</si>
  <si>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</si>
  <si>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</si>
  <si>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</si>
  <si>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</si>
  <si>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</si>
  <si>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</si>
  <si>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</si>
  <si>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</si>
  <si>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</si>
  <si>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</si>
  <si>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</si>
  <si>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</si>
  <si>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</si>
  <si>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</si>
  <si>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</si>
  <si>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</si>
  <si>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</si>
  <si>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</si>
  <si>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</si>
  <si>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</si>
  <si>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</si>
  <si>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</si>
  <si>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</si>
  <si>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</si>
  <si>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</si>
  <si>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</si>
  <si>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</si>
  <si>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</si>
  <si>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</si>
  <si>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</si>
  <si>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</si>
  <si>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</si>
  <si>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</si>
  <si>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</si>
  <si>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</si>
  <si>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</si>
  <si>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</si>
  <si>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</si>
  <si>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</si>
  <si>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</si>
  <si>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</si>
  <si>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</si>
  <si>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</si>
  <si>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</si>
  <si>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</si>
  <si>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</si>
  <si>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</si>
  <si>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</si>
  <si>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</si>
  <si>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</si>
  <si>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</si>
  <si>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</si>
  <si>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</si>
  <si>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</si>
  <si>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</si>
  <si>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</si>
  <si>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</si>
  <si>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</si>
  <si>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</si>
  <si>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</si>
  <si>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</si>
  <si>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</si>
  <si>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</si>
  <si>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</si>
  <si>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</si>
  <si>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</si>
  <si>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</si>
  <si>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</si>
  <si>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</si>
  <si>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</si>
  <si>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</si>
  <si>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</si>
  <si>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</si>
  <si>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</si>
  <si>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</si>
  <si>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</si>
  <si>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</si>
  <si>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</si>
  <si>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</si>
  <si>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</si>
  <si>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</si>
  <si>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</si>
  <si>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</si>
  <si>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</si>
  <si>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</si>
  <si>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</si>
  <si>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</si>
  <si>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</si>
  <si>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</si>
  <si>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</si>
  <si>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</si>
  <si>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</si>
  <si>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</si>
  <si>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</si>
  <si>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</si>
  <si>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</si>
  <si>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</si>
  <si>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</si>
  <si>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</si>
  <si>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</si>
  <si>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</si>
  <si>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</si>
  <si>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</si>
  <si>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</si>
  <si>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</si>
  <si>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</si>
  <si>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</si>
  <si>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</si>
  <si>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</si>
  <si>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</si>
  <si>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</si>
  <si>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</si>
  <si>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</si>
  <si>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</si>
  <si>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</si>
  <si>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</si>
  <si>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</si>
  <si>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</si>
  <si>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</si>
  <si>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</si>
  <si>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</si>
  <si>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</si>
  <si>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</si>
  <si>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</si>
  <si>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</si>
  <si>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</si>
  <si>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</si>
  <si>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</si>
  <si>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</si>
  <si>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</si>
  <si>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</si>
  <si>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</si>
  <si>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</si>
  <si>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</si>
  <si>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</si>
  <si>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</si>
  <si>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</si>
  <si>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</si>
  <si>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</si>
  <si>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</si>
  <si>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</si>
  <si>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</si>
  <si>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</si>
  <si>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</si>
  <si>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</si>
  <si>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</si>
  <si>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</si>
  <si>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</si>
  <si>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</si>
  <si>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</si>
  <si>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</si>
  <si>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</si>
  <si>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</si>
  <si>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</si>
  <si>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</si>
  <si>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</si>
  <si>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</si>
  <si>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</si>
  <si>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</si>
  <si>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</si>
  <si>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</si>
  <si>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</si>
  <si>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</si>
  <si>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</si>
  <si>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</si>
  <si>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</si>
  <si>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</si>
  <si>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</si>
  <si>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</si>
  <si>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</si>
  <si>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</si>
  <si>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</si>
  <si>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</si>
  <si>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</si>
  <si>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</si>
  <si>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</si>
  <si>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</si>
  <si>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</si>
  <si>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</si>
  <si>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</si>
  <si>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</si>
  <si>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</si>
  <si>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</si>
  <si>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</si>
  <si>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</si>
  <si>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</si>
  <si>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</si>
  <si>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</si>
  <si>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</si>
  <si>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</si>
  <si>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</si>
  <si>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</si>
  <si>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</si>
  <si>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</si>
  <si>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</si>
  <si>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</si>
  <si>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</si>
  <si>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</si>
  <si>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</si>
  <si>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</si>
  <si>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</si>
  <si>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</si>
  <si>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</si>
  <si>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</si>
  <si>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</si>
  <si>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</si>
  <si>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</si>
  <si>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</si>
  <si>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</si>
  <si>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</si>
  <si>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</si>
  <si>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</si>
  <si>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</si>
  <si>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</si>
  <si>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</si>
  <si>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</si>
  <si>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</si>
  <si>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</si>
  <si>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</si>
  <si>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</si>
  <si>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</si>
  <si>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</si>
  <si>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</si>
  <si>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</si>
  <si>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</si>
  <si>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</si>
  <si>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</si>
  <si>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</si>
  <si>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</si>
  <si>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</si>
  <si>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</si>
  <si>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</si>
  <si>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</si>
  <si>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</si>
  <si>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</si>
  <si>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</si>
  <si>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</si>
  <si>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</si>
  <si>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</si>
  <si>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</si>
  <si>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</si>
  <si>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</si>
  <si>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</si>
  <si>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</si>
  <si>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</si>
  <si>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</si>
  <si>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</si>
  <si>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</si>
  <si>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</si>
  <si>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</si>
  <si>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</si>
  <si>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</si>
  <si>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</si>
  <si>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</si>
  <si>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</si>
  <si>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</si>
  <si>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</si>
  <si>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</si>
  <si>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</si>
  <si>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</si>
  <si>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</si>
  <si>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</si>
  <si>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</si>
  <si>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</si>
  <si>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</si>
  <si>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</si>
  <si>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</si>
  <si>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</si>
  <si>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</si>
  <si>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</si>
  <si>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</si>
  <si>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</si>
  <si>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</si>
  <si>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</si>
  <si>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</si>
  <si>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</si>
  <si>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</si>
  <si>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</si>
  <si>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</si>
  <si>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</si>
  <si>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</si>
  <si>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</si>
  <si>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</si>
  <si>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</si>
  <si>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</si>
  <si>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</si>
  <si>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</si>
  <si>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</si>
  <si>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</si>
  <si>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</si>
  <si>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</si>
  <si>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</si>
  <si>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</si>
  <si>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</si>
  <si>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</si>
  <si>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</si>
  <si>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</si>
  <si>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</si>
  <si>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</si>
  <si>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</si>
  <si>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</si>
  <si>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</si>
  <si>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</si>
  <si>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</si>
  <si>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</si>
  <si>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</si>
  <si>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</si>
  <si>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</si>
  <si>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</si>
  <si>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</si>
  <si>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</si>
  <si>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</si>
  <si>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</si>
  <si>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</si>
  <si>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</si>
  <si>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</si>
  <si>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</si>
  <si>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</si>
  <si>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</si>
  <si>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</si>
  <si>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</si>
  <si>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</si>
  <si>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</si>
  <si>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</si>
  <si>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</si>
  <si>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</si>
  <si>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</si>
  <si>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</si>
  <si>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</si>
  <si>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</si>
  <si>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</si>
  <si>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</si>
  <si>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</si>
  <si>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</si>
  <si>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</si>
  <si>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</si>
  <si>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</si>
  <si>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</si>
  <si>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</si>
  <si>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</si>
  <si>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</si>
  <si>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</si>
  <si>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</si>
  <si>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</si>
  <si>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</si>
  <si>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</si>
  <si>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</si>
  <si>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</si>
  <si>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</si>
  <si>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</si>
  <si>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</si>
  <si>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</si>
  <si>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</si>
  <si>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</si>
  <si>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</si>
  <si>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</si>
  <si>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</si>
  <si>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</si>
  <si>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</si>
  <si>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</si>
  <si>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</si>
  <si>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</si>
  <si>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</si>
  <si>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</si>
  <si>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</si>
  <si>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</si>
  <si>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</si>
  <si>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</si>
  <si>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</si>
  <si>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</si>
  <si>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</si>
  <si>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</si>
  <si>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</si>
  <si>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</si>
  <si>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</si>
  <si>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</si>
  <si>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</si>
  <si>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</si>
  <si>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</si>
  <si>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</si>
  <si>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</si>
  <si>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</si>
  <si>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</si>
  <si>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</si>
  <si>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</si>
  <si>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</si>
  <si>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</si>
  <si>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</si>
  <si>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</si>
  <si>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</si>
  <si>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</si>
  <si>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</si>
  <si>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</si>
  <si>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</si>
  <si>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</si>
  <si>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</si>
  <si>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</si>
  <si>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</si>
  <si>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</si>
  <si>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</si>
  <si>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</si>
  <si>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</si>
  <si>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</si>
  <si>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</si>
  <si>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</si>
  <si>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</si>
  <si>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</si>
  <si>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</si>
  <si>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</si>
  <si>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</si>
  <si>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</si>
  <si>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</si>
  <si>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</si>
  <si>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</si>
  <si>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</si>
  <si>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</si>
  <si>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</si>
  <si>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</si>
  <si>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</si>
  <si>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</si>
  <si>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</si>
  <si>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</si>
  <si>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</si>
  <si>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</si>
  <si>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</si>
  <si>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</si>
  <si>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</si>
  <si>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</si>
  <si>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</si>
  <si>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</si>
  <si>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</si>
  <si>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</si>
  <si>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</si>
  <si>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</si>
  <si>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</si>
  <si>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</si>
  <si>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</si>
  <si>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</si>
  <si>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</si>
  <si>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</si>
  <si>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</si>
  <si>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</si>
  <si>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</si>
  <si>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</si>
  <si>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</si>
  <si>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</si>
  <si>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</si>
  <si>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</si>
  <si>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</si>
  <si>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</si>
  <si>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</si>
  <si>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</si>
  <si>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</si>
  <si>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</si>
  <si>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</si>
  <si>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</si>
  <si>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</si>
  <si>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</si>
  <si>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</si>
  <si>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</si>
  <si>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</si>
  <si>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</si>
  <si>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</si>
  <si>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</si>
  <si>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</si>
  <si>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</si>
  <si>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</si>
  <si>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</si>
  <si>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</si>
  <si>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</si>
  <si>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</si>
  <si>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</si>
  <si>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</si>
  <si>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</si>
  <si>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</si>
  <si>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</si>
  <si>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</si>
  <si>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</si>
  <si>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</si>
  <si>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</si>
  <si>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</si>
  <si>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</si>
  <si>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</si>
  <si>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</si>
  <si>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</si>
  <si>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</si>
  <si>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</si>
  <si>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</si>
  <si>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</si>
  <si>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</si>
  <si>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</si>
  <si>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</si>
  <si>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</si>
  <si>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</si>
  <si>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</si>
  <si>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</si>
  <si>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</si>
  <si>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</si>
  <si>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</si>
  <si>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</si>
  <si>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</si>
  <si>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</si>
  <si>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</si>
  <si>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</si>
  <si>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</si>
  <si>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</si>
  <si>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</si>
  <si>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</si>
  <si>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</si>
  <si>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</si>
  <si>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</si>
  <si>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</si>
  <si>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</si>
  <si>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</si>
  <si>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</si>
  <si>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</si>
  <si>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</si>
  <si>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</si>
  <si>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</si>
  <si>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</si>
  <si>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</si>
  <si>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</si>
  <si>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</si>
  <si>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</si>
  <si>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</si>
  <si>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</si>
  <si>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</si>
  <si>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</si>
  <si>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</si>
  <si>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</si>
  <si>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</si>
  <si>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</si>
  <si>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</si>
  <si>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</si>
  <si>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</si>
  <si>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</si>
  <si>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</si>
  <si>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</si>
  <si>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</si>
  <si>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</si>
  <si>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</si>
  <si>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</si>
  <si>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</si>
  <si>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</si>
  <si>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</si>
  <si>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</si>
  <si>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</si>
  <si>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</si>
  <si>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</si>
  <si>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</si>
  <si>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</si>
  <si>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</si>
  <si>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</si>
  <si>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</si>
  <si>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</si>
  <si>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</si>
  <si>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</si>
  <si>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</si>
  <si>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</si>
  <si>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</si>
  <si>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</si>
  <si>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</si>
  <si>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</si>
  <si>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</si>
  <si>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</si>
  <si>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</si>
  <si>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</si>
  <si>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</si>
  <si>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</si>
  <si>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</si>
  <si>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</si>
  <si>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</si>
  <si>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</si>
  <si>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</si>
  <si>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</si>
  <si>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</si>
  <si>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</si>
  <si>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</si>
  <si>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</si>
  <si>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</si>
  <si>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</si>
  <si>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</si>
  <si>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</si>
  <si>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</si>
  <si>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</si>
  <si>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</si>
  <si>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</si>
  <si>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</si>
  <si>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</si>
  <si>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</si>
  <si>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</si>
  <si>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</si>
  <si>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</si>
  <si>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</si>
  <si>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</si>
  <si>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</si>
  <si>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</si>
  <si>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</si>
  <si>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</si>
  <si>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</si>
  <si>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</si>
  <si>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</si>
  <si>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</si>
  <si>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</si>
  <si>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</si>
  <si>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</si>
  <si>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</si>
  <si>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</si>
  <si>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</si>
  <si>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</si>
  <si>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</si>
  <si>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</si>
  <si>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</si>
  <si>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</si>
  <si>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</si>
  <si>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</si>
  <si>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</si>
  <si>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</si>
  <si>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</si>
  <si>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</si>
  <si>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</si>
  <si>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</si>
  <si>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</si>
  <si>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</si>
  <si>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</si>
  <si>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</si>
  <si>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</si>
  <si>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</si>
  <si>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</si>
  <si>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</si>
  <si>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</si>
  <si>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</si>
  <si>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</si>
  <si>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</si>
  <si>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</si>
  <si>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</si>
  <si>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</si>
  <si>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</si>
  <si>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</si>
  <si>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</si>
  <si>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</si>
  <si>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</si>
  <si>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</si>
  <si>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</si>
  <si>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</si>
  <si>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</si>
  <si>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</si>
  <si>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</si>
  <si>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</si>
  <si>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</si>
  <si>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</si>
  <si>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</si>
  <si>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</si>
  <si>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</si>
  <si>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</si>
  <si>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</si>
  <si>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</si>
  <si>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</si>
  <si>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</si>
  <si>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</si>
  <si>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</si>
  <si>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</si>
  <si>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</si>
  <si>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</si>
  <si>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</si>
  <si>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</si>
  <si>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</si>
  <si>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</si>
  <si>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</si>
  <si>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</si>
  <si>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</si>
  <si>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</si>
  <si>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</si>
  <si>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</si>
  <si>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</si>
  <si>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</si>
  <si>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</si>
  <si>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</si>
  <si>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</si>
  <si>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</si>
  <si>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</si>
  <si>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</si>
  <si>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</si>
  <si>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</si>
  <si>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</si>
  <si>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</si>
  <si>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</si>
  <si>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</si>
  <si>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</si>
  <si>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</si>
  <si>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</si>
  <si>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</si>
  <si>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</si>
  <si>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</si>
  <si>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</si>
  <si>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</si>
  <si>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</si>
  <si>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</si>
  <si>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</si>
  <si>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</si>
  <si>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</si>
  <si>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</si>
  <si>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</si>
  <si>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</si>
  <si>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</si>
  <si>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</si>
  <si>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</si>
  <si>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</si>
  <si>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</si>
  <si>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</si>
  <si>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</si>
  <si>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</si>
  <si>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</si>
  <si>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</si>
  <si>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</si>
  <si>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</si>
  <si>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</si>
  <si>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</si>
  <si>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</si>
  <si>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</si>
  <si>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</si>
  <si>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</si>
  <si>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</si>
  <si>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</si>
  <si>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</si>
  <si>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</si>
  <si>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</si>
  <si>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</si>
  <si>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</si>
  <si>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</si>
  <si>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</si>
  <si>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</si>
  <si>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</si>
  <si>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</si>
  <si>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</si>
  <si>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</si>
  <si>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</si>
  <si>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</si>
  <si>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</si>
  <si>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</si>
  <si>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</si>
  <si>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</si>
  <si>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</si>
  <si>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</si>
  <si>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</si>
  <si>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</si>
  <si>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</si>
  <si>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</si>
  <si>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</si>
  <si>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</si>
  <si>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</si>
  <si>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</si>
  <si>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</si>
  <si>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</si>
  <si>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</si>
  <si>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</si>
  <si>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</si>
  <si>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</si>
  <si>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</si>
  <si>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</si>
  <si>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</si>
  <si>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</si>
  <si>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</si>
  <si>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</si>
  <si>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</si>
  <si>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</si>
  <si>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</si>
  <si>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</si>
  <si>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</si>
  <si>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</si>
  <si>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</si>
  <si>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</si>
  <si>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</si>
  <si>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</si>
  <si>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</si>
  <si>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</si>
  <si>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</si>
  <si>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</si>
  <si>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</si>
  <si>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</si>
  <si>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</si>
  <si>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</si>
  <si>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</si>
  <si>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</si>
  <si>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</si>
  <si>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</si>
  <si>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</si>
  <si>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</si>
  <si>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</si>
  <si>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</si>
  <si>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</si>
  <si>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</si>
  <si>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</si>
  <si>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</si>
  <si>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</si>
  <si>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</si>
  <si>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</si>
  <si>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</si>
  <si>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</si>
  <si>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</si>
  <si>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</si>
  <si>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</si>
  <si>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</si>
  <si>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</si>
  <si>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</si>
  <si>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</si>
  <si>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</si>
  <si>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</si>
  <si>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</si>
  <si>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</si>
  <si>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</si>
  <si>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</si>
  <si>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</si>
  <si>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</si>
  <si>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</si>
  <si>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</si>
  <si>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</si>
  <si>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</si>
  <si>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</si>
  <si>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</si>
  <si>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</si>
  <si>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</si>
  <si>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</si>
  <si>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</si>
  <si>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</si>
  <si>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</si>
  <si>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</si>
  <si>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</si>
  <si>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</si>
  <si>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</si>
  <si>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</si>
  <si>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</si>
  <si>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</si>
  <si>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</si>
  <si>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</si>
  <si>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</si>
  <si>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</si>
  <si>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</si>
  <si>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</si>
  <si>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</si>
  <si>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</si>
  <si>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</si>
  <si>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</si>
  <si>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</si>
  <si>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</si>
  <si>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</si>
  <si>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</si>
  <si>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</si>
  <si>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</si>
  <si>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</si>
  <si>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</si>
  <si>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</si>
  <si>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</si>
  <si>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</si>
  <si>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</si>
  <si>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</si>
  <si>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</si>
  <si>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</si>
  <si>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</si>
  <si>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</si>
  <si>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</si>
  <si>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</si>
  <si>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</si>
  <si>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</si>
  <si>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</si>
  <si>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</si>
  <si>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</si>
  <si>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</si>
  <si>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</si>
  <si>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</si>
  <si>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</si>
  <si>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</si>
  <si>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</si>
  <si>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</si>
  <si>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</si>
  <si>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</si>
  <si>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</si>
  <si>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</si>
  <si>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</si>
  <si>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</si>
  <si>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</si>
  <si>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</si>
  <si>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</si>
  <si>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</si>
  <si>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</si>
  <si>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</si>
  <si>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</si>
  <si>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</si>
  <si>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</si>
  <si>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</si>
  <si>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</si>
  <si>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</si>
  <si>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</si>
  <si>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</si>
  <si>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</si>
  <si>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</si>
  <si>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</si>
  <si>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</si>
  <si>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</si>
  <si>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</si>
  <si>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</si>
  <si>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</si>
  <si>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</si>
  <si>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</si>
  <si>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</si>
  <si>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</si>
  <si>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</si>
  <si>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</si>
  <si>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</si>
  <si>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</si>
  <si>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</si>
  <si>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</si>
  <si>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</si>
  <si>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</si>
  <si>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</si>
  <si>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</si>
  <si>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</si>
  <si>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</si>
  <si>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</si>
  <si>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</si>
  <si>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</si>
  <si>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</si>
  <si>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</si>
  <si>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</si>
  <si>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</si>
  <si>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</si>
  <si>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</si>
  <si>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</si>
  <si>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</si>
  <si>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</si>
  <si>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</si>
  <si>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</si>
  <si>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</si>
  <si>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</si>
  <si>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</si>
  <si>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</si>
  <si>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</si>
  <si>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</si>
  <si>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</si>
  <si>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</si>
  <si>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</si>
  <si>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</si>
  <si>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</si>
  <si>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</si>
  <si>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</si>
  <si>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</si>
  <si>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</si>
  <si>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</si>
  <si>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</si>
  <si>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</si>
  <si>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</si>
  <si>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</si>
  <si>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</si>
  <si>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</si>
  <si>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</si>
  <si>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</si>
  <si>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</si>
  <si>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</si>
  <si>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</si>
  <si>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</si>
  <si>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</si>
  <si>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</si>
  <si>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</si>
  <si>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</si>
  <si>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</si>
  <si>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</si>
  <si>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</si>
  <si>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</si>
  <si>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</si>
  <si>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</si>
  <si>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</si>
  <si>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</si>
  <si>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</si>
  <si>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</si>
  <si>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</si>
  <si>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</si>
  <si>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</si>
  <si>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</si>
  <si>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</si>
  <si>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</si>
  <si>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</si>
  <si>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</si>
  <si>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</si>
  <si>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</si>
  <si>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</si>
  <si>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</si>
  <si>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</si>
  <si>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</si>
  <si>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</si>
  <si>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</si>
  <si>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</si>
  <si>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</si>
  <si>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</si>
  <si>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</si>
  <si>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</si>
  <si>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</si>
  <si>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</si>
  <si>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</si>
  <si>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</si>
  <si>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</si>
  <si>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</si>
  <si>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</si>
  <si>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</si>
  <si>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</si>
  <si>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</si>
  <si>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</si>
  <si>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</si>
  <si>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</si>
  <si>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</si>
  <si>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</si>
  <si>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</si>
  <si>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</si>
  <si>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</si>
  <si>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</si>
  <si>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</si>
  <si>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</si>
  <si>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</si>
  <si>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</si>
  <si>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</si>
  <si>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</si>
  <si>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</si>
  <si>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</si>
  <si>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</si>
  <si>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</si>
  <si>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</si>
  <si>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</si>
  <si>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</si>
  <si>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</si>
  <si>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</si>
  <si>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</si>
  <si>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</si>
  <si>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</si>
  <si>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</si>
  <si>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</si>
  <si>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</si>
  <si>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</si>
  <si>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</si>
  <si>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</si>
  <si>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</si>
  <si>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</si>
  <si>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</si>
  <si>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</si>
  <si>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</si>
  <si>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</si>
  <si>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</si>
  <si>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</si>
  <si>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</si>
  <si>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</si>
  <si>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</si>
  <si>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</si>
  <si>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</si>
  <si>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</si>
  <si>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</si>
  <si>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</si>
  <si>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</si>
  <si>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</si>
  <si>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</si>
  <si>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</si>
  <si>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</si>
  <si>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</si>
  <si>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</si>
  <si>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</si>
  <si>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</si>
  <si>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</si>
  <si>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</si>
  <si>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</si>
  <si>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</si>
  <si>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</si>
  <si>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</si>
  <si>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</si>
  <si>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</si>
  <si>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</si>
  <si>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</si>
  <si>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</si>
  <si>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</si>
  <si>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</si>
  <si>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</si>
  <si>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</si>
  <si>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</si>
  <si>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</si>
  <si>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</si>
  <si>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</si>
  <si>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</si>
  <si>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</si>
  <si>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</si>
  <si>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</si>
  <si>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</si>
  <si>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</si>
  <si>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</si>
  <si>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</si>
  <si>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</si>
  <si>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</si>
  <si>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</si>
  <si>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</si>
  <si>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</si>
  <si>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</si>
  <si>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</si>
  <si>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</si>
  <si>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</si>
  <si>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</si>
  <si>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</si>
  <si>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</si>
  <si>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</si>
  <si>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</si>
  <si>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</si>
  <si>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</si>
  <si>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</si>
  <si>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</si>
  <si>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</si>
  <si>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</si>
  <si>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</si>
  <si>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</si>
  <si>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</si>
  <si>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</si>
  <si>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</si>
  <si>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</si>
  <si>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</si>
  <si>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</si>
  <si>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</si>
  <si>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</si>
  <si>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</si>
  <si>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</si>
  <si>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</si>
  <si>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</si>
  <si>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</si>
  <si>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</si>
  <si>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</si>
  <si>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</si>
  <si>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</si>
  <si>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</si>
  <si>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</si>
  <si>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</si>
  <si>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</si>
  <si>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</si>
  <si>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</si>
  <si>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</si>
  <si>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</si>
  <si>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</si>
  <si>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</si>
  <si>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</si>
  <si>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</si>
  <si>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</si>
  <si>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</si>
  <si>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</si>
  <si>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</si>
  <si>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</si>
  <si>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</si>
  <si>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</si>
  <si>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</si>
  <si>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</si>
  <si>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</si>
  <si>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</si>
  <si>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</si>
  <si>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</si>
  <si>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</si>
  <si>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</si>
  <si>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</si>
  <si>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</si>
  <si>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</si>
  <si>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</si>
  <si>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</si>
  <si>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</si>
  <si>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</si>
  <si>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</si>
  <si>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</si>
  <si>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</si>
  <si>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</si>
  <si>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</si>
  <si>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</si>
  <si>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</si>
  <si>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</si>
  <si>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</si>
  <si>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</si>
  <si>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</si>
  <si>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</si>
  <si>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</si>
  <si>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</si>
  <si>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</si>
  <si>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</si>
  <si>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</si>
  <si>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</si>
  <si>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</si>
  <si>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</si>
  <si>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</si>
  <si>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</si>
  <si>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</si>
  <si>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</si>
  <si>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</si>
  <si>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</si>
  <si>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</si>
  <si>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</si>
  <si>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</si>
  <si>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</si>
  <si>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</si>
  <si>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</si>
  <si>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</si>
  <si>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</si>
  <si>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</si>
  <si>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</si>
  <si>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</si>
  <si>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</si>
  <si>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</si>
  <si>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</si>
  <si>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</si>
  <si>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</si>
  <si>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</si>
  <si>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</si>
  <si>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</si>
  <si>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</si>
  <si>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</si>
  <si>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</si>
  <si>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</si>
  <si>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</si>
  <si>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</si>
  <si>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</si>
  <si>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</si>
  <si>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</si>
  <si>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</si>
  <si>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</si>
  <si>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</si>
  <si>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</si>
  <si>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</si>
  <si>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</si>
  <si>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</si>
  <si>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</si>
  <si>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</si>
  <si>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</si>
  <si>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</si>
  <si>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</si>
  <si>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</si>
  <si>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</si>
  <si>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</si>
  <si>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</si>
  <si>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</si>
  <si>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</si>
  <si>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</si>
  <si>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</si>
  <si>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</si>
  <si>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</si>
  <si>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</si>
  <si>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</si>
  <si>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</si>
  <si>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</si>
  <si>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</si>
  <si>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</si>
  <si>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</si>
  <si>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</si>
  <si>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</si>
  <si>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</si>
  <si>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</si>
  <si>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</si>
  <si>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</si>
  <si>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</si>
  <si>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</si>
  <si>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</si>
  <si>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</si>
  <si>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</si>
  <si>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</si>
  <si>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</si>
  <si>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</si>
  <si>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</si>
  <si>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</si>
  <si>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</si>
  <si>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</si>
  <si>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</si>
  <si>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</si>
  <si>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</si>
  <si>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</si>
  <si>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</si>
  <si>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</si>
  <si>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</si>
  <si>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</si>
  <si>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</si>
  <si>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</si>
  <si>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</si>
  <si>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</si>
  <si>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</si>
  <si>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</si>
  <si>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</si>
  <si>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</si>
  <si>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</si>
  <si>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</si>
  <si>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</si>
  <si>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</si>
  <si>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</si>
  <si>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</si>
  <si>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</si>
  <si>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</si>
  <si>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</si>
  <si>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</si>
  <si>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</si>
  <si>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</si>
  <si>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</si>
  <si>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</si>
  <si>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</si>
  <si>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</si>
  <si>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</si>
  <si>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</si>
  <si>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</si>
  <si>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</si>
  <si>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</si>
  <si>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</si>
  <si>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</si>
  <si>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</si>
  <si>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</si>
  <si>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</si>
  <si>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</si>
  <si>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</si>
  <si>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</si>
  <si>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</si>
  <si>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</si>
  <si>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</si>
  <si>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</si>
  <si>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</si>
  <si>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</si>
  <si>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</si>
  <si>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</si>
  <si>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</si>
  <si>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</si>
  <si>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</si>
  <si>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</si>
  <si>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</si>
  <si>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</si>
  <si>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</si>
  <si>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</si>
  <si>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</si>
  <si>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</si>
  <si>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</si>
  <si>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</si>
  <si>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</si>
  <si>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</si>
  <si>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</si>
  <si>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</si>
  <si>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</si>
  <si>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</si>
  <si>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</si>
  <si>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</si>
  <si>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</si>
  <si>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</si>
  <si>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</si>
  <si>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</si>
  <si>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</si>
  <si>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</si>
  <si>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</si>
  <si>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</si>
  <si>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</si>
  <si>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</si>
  <si>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</si>
  <si>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</si>
  <si>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</si>
  <si>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</si>
  <si>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</si>
  <si>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</si>
  <si>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</si>
  <si>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</si>
  <si>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</si>
  <si>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</si>
  <si>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</si>
  <si>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</si>
  <si>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</si>
  <si>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</si>
  <si>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</si>
  <si>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</si>
  <si>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</si>
  <si>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</si>
  <si>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</si>
  <si>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</si>
  <si>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</si>
  <si>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</si>
  <si>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</si>
  <si>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</si>
  <si>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</si>
  <si>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</si>
  <si>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</si>
  <si>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</si>
  <si>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</si>
  <si>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</si>
  <si>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</si>
  <si>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</si>
  <si>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</si>
  <si>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</si>
  <si>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</si>
  <si>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</si>
  <si>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</si>
  <si>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</si>
  <si>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</si>
  <si>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</si>
  <si>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</si>
  <si>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</si>
  <si>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</si>
  <si>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</si>
  <si>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</si>
  <si>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</si>
  <si>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</si>
  <si>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</si>
  <si>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</si>
  <si>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</si>
  <si>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</si>
  <si>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</si>
  <si>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</si>
  <si>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</si>
  <si>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</si>
  <si>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</si>
  <si>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</si>
  <si>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</si>
  <si>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</si>
  <si>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</si>
  <si>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</si>
  <si>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</si>
  <si>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</si>
  <si>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</si>
  <si>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</si>
  <si>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</si>
  <si>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</si>
  <si>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</si>
  <si>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</si>
  <si>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</si>
  <si>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</si>
  <si>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</si>
  <si>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</si>
  <si>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</si>
  <si>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</si>
  <si>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</si>
  <si>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</si>
  <si>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</si>
  <si>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</si>
  <si>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</si>
  <si>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</si>
  <si>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</si>
  <si>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</si>
  <si>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</si>
  <si>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</si>
  <si>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</si>
  <si>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</si>
  <si>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</si>
  <si>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</si>
  <si>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</si>
  <si>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</si>
  <si>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</si>
  <si>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</si>
  <si>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</si>
  <si>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</si>
  <si>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</si>
  <si>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</si>
  <si>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</si>
  <si>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</si>
  <si>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</si>
  <si>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</si>
  <si>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</si>
  <si>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</si>
  <si>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</si>
  <si>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</si>
  <si>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</si>
  <si>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</si>
  <si>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</si>
  <si>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</si>
  <si>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</si>
  <si>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</si>
  <si>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</si>
  <si>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</si>
  <si>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</si>
  <si>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</si>
  <si>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</si>
  <si>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</si>
  <si>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</si>
  <si>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</si>
  <si>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</si>
  <si>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</si>
  <si>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</si>
  <si>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</si>
  <si>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</si>
  <si>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</si>
  <si>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</si>
  <si>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</si>
  <si>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</si>
  <si>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</si>
  <si>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</si>
  <si>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</si>
  <si>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</si>
  <si>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</si>
  <si>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</si>
  <si>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</si>
  <si>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</si>
  <si>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</si>
  <si>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</si>
  <si>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</si>
  <si>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</si>
  <si>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</si>
  <si>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</si>
  <si>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</si>
  <si>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</si>
  <si>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</si>
  <si>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</si>
  <si>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</si>
  <si>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</si>
  <si>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</si>
  <si>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</si>
  <si>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</si>
  <si>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</si>
  <si>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</si>
  <si>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</si>
  <si>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</si>
  <si>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</si>
  <si>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</si>
  <si>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</si>
  <si>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</si>
  <si>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</si>
  <si>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</si>
  <si>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</si>
  <si>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</si>
  <si>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</si>
  <si>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</si>
  <si>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</si>
  <si>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</si>
  <si>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</si>
  <si>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</si>
  <si>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</si>
  <si>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</si>
  <si>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</si>
  <si>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</si>
  <si>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</si>
  <si>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</si>
  <si>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</si>
  <si>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</si>
  <si>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</si>
  <si>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</si>
  <si>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</si>
  <si>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</si>
  <si>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</si>
  <si>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</si>
  <si>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</si>
  <si>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</si>
  <si>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</si>
  <si>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</si>
  <si>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</si>
  <si>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</si>
  <si>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</si>
  <si>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</si>
  <si>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</si>
  <si>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</si>
  <si>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</si>
  <si>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</si>
  <si>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</si>
  <si>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</si>
  <si>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</si>
  <si>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</si>
  <si>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</si>
  <si>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</si>
  <si>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</si>
  <si>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</si>
  <si>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</si>
  <si>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</si>
  <si>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</si>
  <si>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</si>
  <si>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</si>
  <si>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</si>
  <si>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</si>
  <si>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</si>
  <si>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</si>
  <si>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</si>
  <si>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</si>
  <si>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</si>
  <si>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</si>
  <si>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</si>
  <si>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</si>
  <si>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</si>
  <si>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</si>
  <si>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</si>
  <si>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</si>
  <si>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</si>
  <si>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</si>
  <si>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</si>
  <si>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</si>
  <si>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</si>
  <si>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</si>
  <si>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</si>
  <si>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</si>
  <si>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</si>
  <si>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</si>
  <si>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</si>
  <si>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</si>
  <si>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</si>
  <si>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</si>
  <si>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</si>
  <si>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</si>
  <si>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</si>
  <si>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</si>
  <si>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</si>
  <si>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</si>
  <si>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</si>
  <si>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</si>
  <si>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</si>
  <si>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</si>
  <si>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</si>
  <si>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</si>
  <si>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</si>
  <si>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</si>
  <si>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</si>
  <si>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</si>
  <si>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</si>
  <si>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</si>
  <si>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</si>
  <si>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</si>
  <si>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</si>
  <si>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</si>
  <si>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</si>
  <si>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</si>
  <si>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</si>
  <si>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</si>
  <si>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</si>
  <si>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</si>
  <si>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</si>
  <si>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</si>
  <si>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</si>
  <si>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</si>
  <si>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</si>
  <si>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</si>
  <si>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</si>
  <si>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</si>
  <si>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</si>
  <si>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</si>
  <si>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</si>
  <si>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</si>
  <si>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</si>
  <si>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</si>
  <si>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</si>
  <si>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</si>
  <si>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</si>
  <si>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</si>
  <si>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</si>
  <si>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</si>
  <si>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</si>
  <si>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</si>
  <si>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</si>
  <si>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</si>
  <si>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</si>
  <si>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</si>
  <si>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</si>
  <si>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</si>
  <si>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</si>
  <si>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</si>
  <si>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</si>
  <si>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</si>
  <si>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</si>
  <si>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</si>
  <si>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</si>
  <si>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</si>
  <si>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</si>
  <si>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</si>
  <si>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</si>
  <si>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</si>
  <si>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</si>
  <si>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</si>
  <si>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</si>
  <si>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</si>
  <si>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</si>
  <si>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</si>
  <si>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</si>
  <si>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</si>
  <si>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</si>
  <si>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</si>
  <si>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</si>
  <si>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</si>
  <si>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</si>
  <si>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</si>
  <si>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</si>
  <si>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</si>
  <si>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</si>
  <si>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</si>
  <si>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</si>
  <si>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</si>
  <si>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</si>
  <si>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</si>
  <si>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</si>
  <si>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</si>
  <si>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</si>
  <si>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</si>
  <si>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</si>
  <si>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</si>
  <si>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</si>
  <si>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</si>
  <si>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</si>
  <si>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</si>
  <si>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</si>
  <si>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</si>
  <si>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</si>
  <si>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</si>
  <si>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</si>
  <si>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</si>
  <si>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</si>
  <si>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</si>
  <si>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</si>
  <si>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</si>
  <si>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</si>
  <si>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</si>
  <si>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</si>
  <si>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</si>
  <si>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</si>
  <si>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</si>
  <si>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</si>
  <si>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</si>
  <si>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</si>
  <si>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</si>
  <si>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</si>
  <si>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</si>
  <si>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</si>
  <si>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</si>
  <si>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</si>
  <si>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</si>
  <si>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</si>
  <si>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</si>
  <si>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</si>
  <si>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</si>
  <si>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</si>
  <si>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</si>
  <si>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</si>
  <si>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</si>
  <si>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</si>
  <si>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</si>
  <si>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</si>
  <si>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</si>
  <si>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</si>
  <si>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</si>
  <si>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</si>
  <si>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</si>
  <si>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</si>
  <si>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</si>
  <si>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</si>
  <si>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</si>
  <si>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</si>
  <si>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</si>
  <si>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</si>
  <si>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</si>
  <si>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</si>
  <si>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</si>
  <si>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</si>
  <si>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</si>
  <si>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</si>
  <si>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</si>
  <si>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</si>
  <si>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</si>
  <si>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</si>
  <si>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</si>
  <si>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</si>
  <si>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</si>
  <si>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</si>
  <si>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</si>
  <si>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</si>
  <si>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</si>
  <si>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</si>
  <si>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</si>
  <si>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</si>
  <si>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</si>
  <si>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</si>
  <si>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</si>
  <si>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</si>
  <si>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</si>
  <si>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</si>
  <si>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</si>
  <si>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</si>
  <si>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</si>
  <si>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</si>
  <si>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</si>
  <si>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</si>
  <si>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</si>
  <si>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</si>
  <si>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</si>
  <si>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</si>
  <si>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</si>
  <si>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</si>
  <si>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</si>
  <si>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</si>
  <si>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</si>
  <si>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</si>
  <si>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</si>
  <si>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</si>
  <si>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</si>
  <si>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</si>
  <si>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</si>
  <si>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</si>
  <si>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</si>
  <si>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</si>
  <si>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</si>
  <si>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</si>
  <si>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</si>
  <si>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</si>
  <si>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</si>
  <si>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</si>
  <si>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</si>
  <si>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</si>
  <si>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</si>
  <si>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</si>
  <si>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</si>
  <si>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</si>
  <si>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</si>
  <si>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</si>
  <si>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</si>
  <si>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</si>
  <si>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</si>
  <si>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</si>
  <si>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</si>
  <si>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</si>
  <si>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</si>
  <si>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</si>
  <si>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</si>
  <si>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</si>
  <si>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</si>
  <si>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</si>
  <si>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</si>
  <si>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</si>
  <si>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</si>
  <si>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</si>
  <si>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</si>
  <si>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</si>
  <si>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</si>
  <si>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</si>
  <si>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</si>
  <si>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</si>
  <si>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</si>
  <si>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</si>
  <si>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</si>
  <si>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</si>
  <si>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</si>
  <si>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</si>
  <si>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</si>
  <si>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</si>
  <si>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</si>
  <si>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</si>
  <si>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</si>
  <si>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</si>
  <si>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</si>
  <si>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</si>
  <si>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</si>
  <si>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</si>
  <si>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</si>
  <si>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</si>
  <si>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</si>
  <si>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</si>
  <si>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</si>
  <si>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</si>
  <si>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</si>
  <si>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</si>
  <si>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</si>
  <si>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</si>
  <si>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</si>
  <si>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</si>
  <si>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</si>
  <si>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</si>
  <si>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</si>
  <si>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</si>
  <si>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</si>
  <si>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</si>
  <si>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</si>
  <si>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</si>
  <si>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</si>
  <si>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</si>
  <si>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</si>
  <si>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</si>
  <si>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</si>
  <si>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</si>
  <si>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</si>
  <si>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</si>
  <si>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</si>
  <si>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</si>
  <si>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</si>
  <si>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</si>
  <si>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</si>
  <si>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</si>
  <si>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</si>
  <si>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</si>
  <si>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</si>
  <si>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</si>
  <si>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</si>
  <si>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</si>
  <si>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</si>
  <si>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</si>
  <si>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</si>
  <si>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</si>
  <si>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</si>
  <si>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</si>
  <si>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</si>
  <si>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</si>
  <si>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</si>
  <si>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</si>
  <si>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</si>
  <si>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</si>
  <si>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</si>
  <si>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</si>
  <si>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</si>
  <si>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</si>
  <si>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</si>
  <si>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</si>
  <si>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</si>
  <si>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</si>
  <si>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</si>
  <si>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</si>
  <si>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</si>
  <si>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</si>
  <si>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</si>
  <si>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</si>
  <si>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</si>
  <si>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</si>
  <si>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</si>
  <si>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</si>
  <si>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</si>
  <si>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</si>
  <si>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</si>
  <si>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</si>
  <si>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</si>
  <si>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</si>
  <si>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</si>
  <si>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</si>
  <si>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</si>
  <si>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</si>
  <si>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</si>
  <si>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</si>
  <si>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</si>
  <si>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</si>
  <si>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</si>
  <si>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</si>
  <si>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</si>
  <si>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</si>
  <si>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</si>
  <si>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</si>
  <si>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</si>
  <si>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</si>
  <si>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</si>
  <si>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</si>
  <si>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</si>
  <si>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</si>
  <si>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</si>
  <si>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</si>
  <si>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</si>
  <si>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</si>
  <si>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</si>
  <si>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</si>
  <si>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</si>
  <si>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</si>
  <si>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</si>
  <si>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</si>
  <si>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</si>
  <si>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</si>
  <si>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</si>
  <si>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</si>
  <si>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</si>
  <si>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</si>
  <si>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</si>
  <si>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</si>
  <si>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</si>
  <si>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</si>
  <si>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</si>
  <si>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</si>
  <si>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</si>
  <si>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</si>
  <si>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</si>
  <si>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</si>
  <si>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</si>
  <si>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</si>
  <si>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</si>
  <si>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</si>
  <si>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</si>
  <si>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</si>
  <si>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</si>
  <si>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</si>
  <si>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</si>
  <si>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</si>
  <si>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</si>
  <si>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</si>
  <si>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</si>
  <si>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</si>
  <si>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</si>
  <si>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</si>
  <si>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</si>
  <si>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</si>
  <si>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</si>
  <si>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</si>
  <si>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</si>
  <si>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</si>
  <si>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</si>
  <si>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</si>
  <si>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</si>
  <si>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</si>
  <si>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</si>
  <si>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</si>
  <si>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</si>
  <si>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</si>
  <si>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</si>
  <si>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</si>
  <si>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</si>
  <si>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</si>
  <si>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</si>
  <si>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</si>
  <si>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</si>
  <si>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</si>
  <si>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</si>
  <si>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</si>
  <si>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</si>
  <si>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</si>
  <si>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</si>
  <si>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</si>
  <si>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</si>
  <si>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</si>
  <si>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</si>
  <si>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</si>
  <si>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</si>
  <si>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</si>
  <si>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</si>
  <si>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</si>
  <si>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</si>
  <si>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</si>
  <si>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</si>
  <si>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</si>
  <si>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</si>
  <si>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</si>
  <si>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</si>
  <si>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</si>
  <si>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</si>
  <si>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</si>
  <si>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</si>
  <si>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</si>
  <si>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</si>
  <si>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</si>
  <si>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</si>
  <si>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</si>
  <si>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</si>
  <si>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</si>
  <si>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</si>
  <si>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</si>
  <si>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</si>
  <si>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</si>
  <si>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</si>
  <si>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</si>
  <si>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</si>
  <si>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</si>
  <si>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</si>
  <si>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</si>
  <si>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</si>
  <si>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</si>
  <si>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</si>
  <si>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</si>
  <si>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</si>
  <si>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</si>
  <si>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</si>
  <si>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</si>
  <si>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</si>
  <si>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</si>
  <si>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</si>
  <si>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</si>
  <si>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</si>
  <si>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</si>
  <si>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</si>
  <si>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</si>
  <si>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</si>
  <si>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</si>
  <si>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</si>
  <si>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</si>
  <si>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</si>
  <si>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</si>
  <si>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</si>
  <si>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</si>
  <si>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</si>
  <si>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</si>
  <si>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</si>
  <si>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</si>
  <si>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</si>
  <si>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</si>
  <si>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</si>
  <si>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</si>
  <si>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</si>
  <si>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</si>
  <si>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</si>
  <si>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</si>
  <si>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</si>
  <si>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</si>
  <si>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</si>
  <si>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</si>
  <si>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</si>
  <si>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</si>
  <si>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</si>
  <si>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</si>
  <si>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</si>
  <si>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</si>
  <si>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</si>
  <si>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</si>
  <si>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</si>
  <si>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</si>
  <si>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</si>
  <si>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</si>
  <si>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</si>
  <si>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</si>
  <si>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</si>
  <si>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</si>
  <si>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</si>
  <si>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</si>
  <si>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</si>
  <si>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</si>
  <si>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</si>
  <si>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</si>
  <si>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</si>
  <si>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</si>
  <si>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</si>
  <si>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</si>
  <si>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</si>
  <si>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</si>
  <si>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</si>
  <si>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</si>
  <si>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</si>
  <si>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</si>
  <si>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</si>
  <si>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</si>
  <si>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</si>
  <si>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</si>
  <si>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</si>
  <si>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</si>
  <si>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</si>
  <si>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</si>
  <si>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</si>
  <si>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</si>
  <si>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</si>
  <si>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</si>
  <si>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</si>
  <si>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</si>
  <si>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</si>
  <si>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</si>
  <si>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</si>
  <si>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</si>
  <si>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</si>
  <si>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</si>
  <si>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</si>
  <si>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</si>
  <si>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</si>
  <si>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</si>
  <si>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</si>
  <si>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</si>
  <si>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</si>
  <si>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</si>
  <si>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</si>
  <si>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</si>
  <si>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</si>
  <si>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</si>
  <si>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</si>
  <si>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</si>
  <si>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</si>
  <si>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</si>
  <si>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</si>
  <si>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</si>
  <si>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</si>
  <si>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</si>
  <si>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</si>
  <si>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</si>
  <si>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</si>
  <si>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</si>
  <si>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</si>
  <si>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</si>
  <si>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</si>
  <si>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</si>
  <si>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</si>
  <si>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</si>
  <si>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</si>
  <si>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</si>
  <si>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</si>
  <si>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</si>
  <si>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</si>
  <si>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</si>
  <si>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</si>
  <si>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</si>
  <si>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</si>
  <si>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</si>
  <si>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</si>
  <si>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</si>
  <si>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</si>
  <si>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</si>
  <si>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</si>
  <si>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</si>
  <si>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</si>
  <si>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</si>
  <si>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</si>
  <si>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</si>
  <si>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</si>
  <si>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</si>
  <si>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</si>
  <si>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</si>
  <si>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</si>
  <si>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</si>
  <si>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</si>
  <si>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</si>
  <si>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</si>
  <si>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</si>
  <si>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</si>
  <si>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</si>
  <si>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</si>
  <si>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</si>
  <si>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</si>
  <si>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</si>
  <si>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</si>
  <si>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</si>
  <si>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</si>
  <si>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</si>
  <si>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</si>
  <si>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</si>
  <si>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</si>
  <si>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</si>
  <si>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</si>
  <si>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</si>
  <si>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</si>
  <si>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</si>
  <si>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</si>
  <si>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</si>
  <si>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</si>
  <si>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</si>
  <si>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</si>
  <si>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</si>
  <si>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</si>
  <si>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</si>
  <si>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</si>
  <si>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</si>
  <si>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</si>
  <si>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</si>
  <si>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</si>
  <si>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</si>
  <si>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</si>
  <si>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</si>
  <si>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</si>
  <si>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</si>
  <si>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</si>
  <si>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</si>
  <si>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</si>
  <si>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</si>
  <si>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</si>
  <si>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</si>
  <si>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</si>
  <si>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</si>
  <si>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</si>
  <si>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</si>
  <si>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</si>
  <si>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</si>
  <si>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</si>
  <si>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</si>
  <si>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</si>
  <si>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</si>
  <si>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</si>
  <si>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</si>
  <si>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</si>
  <si>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</si>
  <si>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</si>
  <si>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</si>
  <si>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</si>
  <si>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</si>
  <si>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</si>
  <si>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</si>
  <si>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</si>
  <si>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</si>
  <si>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</si>
  <si>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</si>
  <si>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</si>
  <si>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</si>
  <si>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</si>
  <si>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</si>
  <si>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</si>
  <si>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</si>
  <si>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</si>
  <si>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</si>
  <si>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</si>
  <si>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</si>
  <si>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</si>
  <si>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</si>
  <si>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</si>
  <si>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</si>
  <si>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</si>
  <si>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</si>
  <si>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</si>
  <si>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</si>
  <si>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</si>
  <si>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</si>
  <si>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</si>
  <si>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</si>
  <si>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</si>
  <si>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</si>
  <si>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</si>
  <si>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</si>
  <si>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</si>
  <si>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</si>
  <si>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</si>
  <si>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</si>
  <si>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</si>
  <si>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</si>
  <si>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</si>
  <si>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</si>
  <si>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</si>
  <si>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</si>
  <si>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</si>
  <si>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</si>
  <si>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</si>
  <si>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</si>
  <si>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</si>
  <si>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</si>
  <si>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</si>
  <si>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</si>
  <si>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</si>
  <si>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</si>
  <si>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</si>
  <si>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</si>
  <si>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</si>
  <si>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</si>
  <si>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</si>
  <si>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</si>
  <si>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</si>
  <si>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</si>
  <si>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</si>
  <si>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</si>
  <si>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</si>
  <si>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</si>
  <si>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</si>
  <si>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</si>
  <si>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</si>
  <si>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</si>
  <si>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</si>
  <si>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</si>
  <si>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</si>
  <si>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</si>
  <si>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</si>
  <si>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</si>
  <si>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</si>
  <si>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</si>
  <si>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</si>
  <si>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</si>
  <si>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</si>
  <si>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</si>
  <si>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</si>
  <si>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</si>
  <si>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</si>
  <si>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</si>
  <si>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</si>
  <si>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</si>
  <si>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</si>
  <si>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</si>
  <si>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</si>
  <si>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</si>
  <si>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</si>
  <si>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</si>
  <si>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</si>
  <si>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</si>
  <si>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</si>
  <si>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</si>
  <si>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</si>
  <si>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</si>
  <si>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</si>
  <si>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</si>
  <si>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</si>
  <si>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</si>
  <si>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</si>
  <si>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</si>
  <si>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</si>
  <si>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</si>
  <si>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</si>
  <si>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</si>
  <si>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</si>
  <si>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</si>
  <si>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</si>
  <si>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</si>
  <si>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</si>
  <si>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</si>
  <si>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</si>
  <si>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</si>
  <si>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</si>
  <si>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</si>
  <si>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</si>
  <si>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</si>
  <si>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</si>
  <si>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</si>
  <si>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</si>
  <si>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</si>
  <si>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</si>
  <si>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</si>
  <si>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</si>
  <si>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</si>
  <si>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</si>
  <si>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</si>
  <si>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</si>
  <si>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</si>
  <si>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</si>
  <si>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</si>
  <si>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</si>
  <si>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</si>
  <si>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</si>
  <si>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</si>
  <si>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</si>
  <si>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</si>
  <si>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</si>
  <si>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</si>
  <si>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</si>
  <si>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</si>
  <si>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</si>
  <si>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</si>
  <si>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</si>
  <si>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</si>
  <si>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</si>
  <si>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</si>
  <si>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</si>
  <si>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</si>
  <si>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</si>
  <si>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</si>
  <si>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</si>
  <si>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</si>
  <si>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</si>
  <si>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</si>
  <si>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</si>
  <si>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</si>
  <si>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</si>
  <si>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</si>
  <si>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</si>
  <si>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</si>
  <si>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</si>
  <si>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</si>
  <si>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</si>
  <si>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</si>
  <si>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</si>
  <si>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</si>
  <si>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</si>
  <si>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</si>
  <si>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</si>
  <si>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</si>
  <si>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</si>
  <si>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</si>
  <si>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</si>
  <si>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</si>
  <si>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</si>
  <si>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</si>
  <si>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</si>
  <si>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</si>
  <si>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</si>
  <si>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</si>
  <si>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</si>
  <si>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</si>
  <si>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</si>
  <si>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</si>
  <si>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</si>
  <si>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</si>
  <si>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</si>
  <si>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</si>
  <si>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</si>
  <si>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</si>
  <si>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</si>
  <si>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</si>
  <si>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</si>
  <si>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</si>
  <si>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</si>
  <si>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</si>
  <si>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</si>
  <si>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</si>
  <si>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</si>
  <si>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</si>
  <si>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</si>
  <si>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</si>
  <si>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</si>
  <si>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</si>
  <si>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</si>
  <si>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</si>
  <si>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</si>
  <si>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</si>
  <si>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</si>
  <si>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</si>
  <si>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</si>
  <si>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</si>
  <si>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</si>
  <si>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</si>
  <si>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</si>
  <si>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</si>
  <si>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</si>
  <si>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</si>
  <si>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</si>
  <si>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</si>
  <si>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</si>
  <si>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</si>
  <si>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</si>
  <si>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</si>
  <si>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</si>
  <si>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</si>
  <si>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</si>
  <si>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</si>
  <si>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</si>
  <si>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</si>
  <si>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</si>
  <si>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</si>
  <si>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</si>
  <si>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</si>
  <si>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</si>
  <si>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</si>
  <si>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</si>
  <si>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</si>
  <si>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</si>
  <si>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</si>
  <si>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</si>
  <si>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</si>
  <si>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</si>
  <si>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</si>
  <si>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</si>
  <si>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</si>
  <si>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</si>
  <si>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</si>
  <si>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</si>
  <si>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</si>
  <si>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</si>
  <si>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</si>
  <si>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</si>
  <si>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</si>
  <si>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</si>
  <si>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</si>
  <si>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</si>
  <si>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</si>
  <si>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</si>
  <si>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</si>
  <si>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</si>
  <si>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</si>
  <si>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</si>
  <si>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</si>
  <si>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</si>
  <si>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</si>
  <si>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</si>
  <si>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</si>
  <si>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</si>
  <si>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</si>
  <si>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</si>
  <si>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</si>
  <si>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</si>
  <si>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</si>
  <si>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</si>
  <si>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</si>
  <si>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</si>
  <si>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</si>
  <si>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</si>
  <si>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</si>
  <si>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</si>
  <si>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</si>
  <si>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</si>
  <si>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</si>
  <si>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</si>
  <si>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</si>
  <si>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</si>
  <si>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</si>
  <si>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</si>
  <si>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</si>
  <si>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</si>
  <si>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</si>
  <si>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</si>
  <si>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</si>
  <si>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</si>
  <si>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</si>
  <si>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</si>
  <si>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</si>
  <si>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</si>
  <si>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</si>
  <si>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</si>
  <si>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</si>
  <si>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</si>
  <si>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</si>
  <si>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</si>
  <si>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</si>
  <si>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</si>
  <si>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</si>
  <si>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</si>
  <si>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</si>
  <si>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</si>
  <si>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</si>
  <si>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</si>
  <si>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</si>
  <si>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</si>
  <si>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</si>
  <si>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</si>
  <si>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</si>
  <si>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</si>
  <si>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</si>
  <si>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</si>
  <si>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</si>
  <si>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</si>
  <si>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</si>
  <si>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</si>
  <si>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</si>
  <si>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</si>
  <si>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</si>
  <si>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</si>
  <si>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</si>
  <si>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</si>
  <si>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</si>
  <si>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</si>
  <si>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</si>
  <si>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</si>
  <si>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</si>
  <si>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</si>
  <si>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</si>
  <si>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</si>
  <si>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</si>
  <si>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</si>
  <si>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</si>
  <si>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</si>
  <si>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</si>
  <si>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</si>
  <si>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</si>
  <si>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</si>
  <si>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</si>
  <si>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</si>
  <si>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</si>
  <si>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</si>
  <si>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</si>
  <si>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</si>
  <si>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</si>
  <si>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</si>
  <si>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</si>
  <si>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</si>
  <si>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</si>
  <si>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</si>
  <si>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</si>
  <si>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</si>
  <si>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</si>
  <si>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</si>
  <si>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</si>
  <si>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</si>
  <si>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</si>
  <si>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</si>
  <si>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</si>
  <si>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</si>
  <si>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</si>
  <si>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</si>
  <si>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</si>
  <si>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</si>
  <si>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</si>
  <si>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</si>
  <si>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</si>
  <si>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</si>
  <si>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</si>
  <si>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</si>
  <si>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</si>
  <si>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</si>
  <si>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</si>
  <si>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</si>
  <si>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</si>
  <si>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</si>
  <si>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</si>
  <si>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</si>
  <si>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</si>
  <si>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</si>
  <si>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</si>
  <si>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</si>
  <si>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</si>
  <si>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</si>
  <si>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</si>
  <si>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</si>
  <si>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</si>
  <si>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</si>
  <si>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</si>
  <si>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</si>
  <si>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</si>
  <si>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</si>
  <si>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</si>
  <si>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</si>
  <si>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</si>
  <si>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</si>
  <si>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</si>
  <si>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</si>
  <si>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</si>
  <si>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</si>
  <si>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</si>
  <si>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</si>
  <si>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</si>
  <si>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</si>
  <si>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</si>
  <si>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</si>
  <si>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</si>
  <si>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</si>
  <si>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</si>
  <si>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</si>
  <si>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</si>
  <si>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</si>
  <si>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</si>
  <si>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</si>
  <si>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</si>
  <si>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</si>
  <si>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</si>
  <si>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</si>
  <si>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</si>
  <si>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</si>
  <si>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</si>
  <si>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</si>
  <si>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</si>
  <si>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</si>
  <si>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</si>
  <si>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</si>
  <si>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</si>
  <si>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</si>
  <si>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</si>
  <si>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</si>
  <si>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</si>
  <si>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</si>
  <si>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</si>
  <si>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</si>
  <si>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</si>
  <si>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</si>
  <si>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</si>
  <si>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</si>
  <si>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</si>
  <si>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</si>
  <si>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</si>
  <si>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</si>
  <si>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</si>
  <si>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</si>
  <si>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</si>
  <si>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</si>
  <si>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</si>
  <si>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</si>
  <si>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</si>
  <si>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</si>
  <si>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</si>
  <si>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</si>
  <si>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</si>
  <si>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</si>
  <si>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</si>
  <si>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</si>
  <si>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</si>
  <si>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</si>
  <si>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</si>
  <si>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</si>
  <si>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</si>
  <si>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</si>
  <si>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</si>
  <si>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</si>
  <si>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</si>
  <si>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</si>
  <si>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</si>
  <si>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</si>
  <si>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</si>
  <si>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</si>
  <si>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</si>
  <si>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</si>
  <si>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</si>
  <si>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</si>
  <si>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</si>
  <si>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</si>
  <si>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</si>
  <si>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</si>
  <si>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</si>
  <si>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</si>
  <si>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</si>
  <si>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</si>
  <si>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</si>
  <si>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</si>
  <si>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</si>
  <si>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</si>
  <si>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</si>
  <si>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</si>
  <si>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</si>
  <si>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</si>
  <si>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</si>
  <si>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</si>
  <si>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</si>
  <si>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</si>
  <si>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</si>
  <si>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</si>
  <si>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</si>
  <si>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</si>
  <si>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</si>
  <si>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</si>
  <si>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</si>
  <si>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</si>
  <si>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</si>
  <si>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</si>
  <si>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</si>
  <si>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</si>
  <si>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</si>
  <si>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</si>
  <si>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</si>
  <si>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</si>
  <si>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</si>
  <si>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</si>
  <si>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</si>
  <si>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</si>
  <si>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</si>
  <si>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</si>
  <si>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</si>
  <si>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</si>
  <si>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</si>
  <si>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</si>
  <si>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</si>
  <si>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</si>
  <si>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</si>
  <si>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</si>
  <si>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</si>
  <si>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</si>
  <si>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</si>
  <si>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</si>
  <si>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</si>
  <si>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</si>
  <si>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</si>
  <si>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</si>
  <si>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</si>
  <si>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</si>
  <si>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</si>
  <si>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</si>
  <si>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</si>
  <si>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</si>
  <si>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</si>
  <si>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</si>
  <si>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</si>
  <si>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</si>
  <si>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</si>
  <si>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</si>
  <si>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</si>
  <si>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</si>
  <si>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</si>
  <si>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</si>
  <si>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</si>
  <si>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</si>
  <si>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</si>
  <si>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</si>
  <si>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</si>
  <si>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</si>
  <si>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</si>
  <si>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</si>
  <si>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</si>
  <si>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</si>
  <si>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</si>
  <si>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</si>
  <si>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</si>
  <si>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</si>
  <si>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</si>
  <si>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</si>
  <si>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</si>
  <si>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</si>
  <si>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</si>
  <si>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</si>
  <si>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</si>
  <si>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</si>
  <si>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</si>
  <si>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</si>
  <si>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</si>
  <si>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</si>
  <si>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</si>
  <si>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</si>
  <si>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</si>
  <si>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</si>
  <si>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</si>
  <si>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</si>
  <si>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</si>
  <si>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</si>
  <si>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</si>
  <si>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</si>
  <si>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</si>
  <si>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</si>
  <si>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</si>
  <si>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</si>
  <si>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</si>
  <si>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</si>
  <si>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</si>
  <si>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</si>
  <si>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</si>
  <si>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</si>
  <si>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</si>
  <si>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</si>
  <si>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</si>
  <si>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</si>
  <si>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</si>
  <si>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</si>
  <si>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</si>
  <si>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</si>
  <si>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</si>
  <si>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</si>
  <si>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</si>
  <si>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</si>
  <si>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</si>
  <si>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</si>
  <si>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</si>
  <si>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</si>
  <si>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</si>
  <si>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</si>
  <si>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</si>
  <si>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</si>
  <si>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</si>
  <si>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</si>
  <si>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</si>
  <si>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</si>
  <si>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</si>
  <si>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</si>
  <si>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</si>
  <si>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</si>
  <si>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</si>
  <si>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</si>
  <si>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</si>
  <si>
    <t>2011</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</si>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</sst>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 &quot;k&quot;"/>
    <numFmt numFmtId="166" formatCode="[$$-C09]#,##0.00"/>
    <numFmt numFmtId="167" formatCode="&quot;#&quot;\ 0"/>
  </numFmts>
  <fonts count="8"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b/>
      <sz val="11"/>
      <color theme="1"/>
      <name val="Calibri"/>
      <family val="2"/>
      <scheme val="minor"/>
    </font>
    <font>
      <sz val="14"/>
      <color rgb="FF00B050"/>
      <name val="Lato Black"/>
      <family val="2"/>
    </font>
    <font>
      <sz val="14"/>
      <color theme="1"/>
      <name val="Lato Black"/>
      <family val="2"/>
    </font>
  </fonts>
  <fills count="2">
    <fill>
      <patternFill patternType="none"/>
    </fill>
    <fill>
      <patternFill patternType="gray125"/>
    </fill>
  </fills>
  <borders count="9">
    <border>
      <left/>
      <right/>
      <top/>
      <bottom/>
      <diagonal/>
    </border>
    <border>
      <left style="thin">
        <color rgb="FFABABAB"/>
      </left>
      <right/>
      <top style="thin">
        <color rgb="FFABABAB"/>
      </top>
      <bottom/>
      <diagonal/>
    </border>
    <border>
      <left style="thin">
        <color rgb="FFABABAB"/>
      </left>
      <right style="thin">
        <color rgb="FFABABAB"/>
      </right>
      <top style="thin">
        <color rgb="FFABABAB"/>
      </top>
      <bottom/>
      <diagonal/>
    </border>
    <border>
      <left style="thin">
        <color rgb="FFABABAB"/>
      </left>
      <right/>
      <top style="thin">
        <color indexed="65"/>
      </top>
      <bottom/>
      <diagonal/>
    </border>
    <border>
      <left style="thin">
        <color rgb="FFABABAB"/>
      </left>
      <right style="thin">
        <color rgb="FFABABAB"/>
      </right>
      <top style="thin">
        <color indexed="65"/>
      </top>
      <bottom/>
      <diagonal/>
    </border>
    <border>
      <left style="thin">
        <color rgb="FFABABAB"/>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s>
  <cellStyleXfs count="2">
    <xf numFmtId="0" fontId="0" fillId="0" borderId="0"/>
    <xf numFmtId="9" fontId="3" fillId="0" borderId="0" applyFont="0" applyFill="0" applyBorder="0" applyAlignment="0" applyProtection="0"/>
  </cellStyleXfs>
  <cellXfs count="35">
    <xf numFmtId="0" fontId="0" fillId="0" borderId="0" xfId="0"/>
    <xf numFmtId="0" fontId="2" fillId="0" borderId="0" xfId="0" applyFont="1"/>
    <xf numFmtId="0" fontId="3" fillId="0" borderId="0" xfId="0" applyFont="1"/>
    <xf numFmtId="14" fontId="4" fillId="0" borderId="0" xfId="0" applyNumberFormat="1" applyFont="1"/>
    <xf numFmtId="0" fontId="1" fillId="0" borderId="0" xfId="0" applyFont="1"/>
    <xf numFmtId="0" fontId="5" fillId="0" borderId="0" xfId="0" applyFont="1"/>
    <xf numFmtId="165" fontId="5" fillId="0" borderId="0" xfId="0" applyNumberFormat="1" applyFont="1"/>
    <xf numFmtId="165" fontId="0" fillId="0" borderId="0" xfId="0" applyNumberFormat="1"/>
    <xf numFmtId="166" fontId="0" fillId="0" borderId="0" xfId="0" applyNumberFormat="1"/>
    <xf numFmtId="167" fontId="0" fillId="0" borderId="0" xfId="0" applyNumberFormat="1"/>
    <xf numFmtId="10" fontId="0" fillId="0" borderId="0" xfId="1" applyNumberFormat="1" applyFont="1"/>
    <xf numFmtId="0" fontId="0" fillId="0" borderId="0" xfId="0" pivotButton="1"/>
    <xf numFmtId="0" fontId="0" fillId="0" borderId="0" xfId="0" applyAlignment="1">
      <alignment horizontal="left"/>
    </xf>
    <xf numFmtId="164" fontId="0" fillId="0" borderId="0" xfId="0" applyNumberFormat="1" applyAlignment="1">
      <alignment horizontal="center"/>
    </xf>
    <xf numFmtId="0" fontId="0" fillId="0" borderId="0" xfId="0" applyAlignment="1">
      <alignment horizontal="center" vertical="center"/>
    </xf>
    <xf numFmtId="164" fontId="6" fillId="0" borderId="0" xfId="0" applyNumberFormat="1" applyFont="1" applyAlignment="1">
      <alignment horizontal="center"/>
    </xf>
    <xf numFmtId="164" fontId="7" fillId="0" borderId="0" xfId="0" applyNumberFormat="1" applyFont="1" applyAlignment="1">
      <alignment horizontal="center"/>
    </xf>
    <xf numFmtId="0" fontId="0" fillId="0" borderId="1" xfId="0" pivotButton="1" applyBorder="1"/>
    <xf numFmtId="0" fontId="0" fillId="0" borderId="2" xfId="0" applyBorder="1"/>
    <xf numFmtId="0" fontId="0" fillId="0" borderId="1" xfId="0" applyBorder="1" applyAlignment="1">
      <alignment horizontal="left"/>
    </xf>
    <xf numFmtId="0" fontId="0" fillId="0" borderId="2" xfId="0" applyNumberFormat="1" applyBorder="1"/>
    <xf numFmtId="0" fontId="0" fillId="0" borderId="3" xfId="0" applyBorder="1" applyAlignment="1">
      <alignment horizontal="left"/>
    </xf>
    <xf numFmtId="0" fontId="0" fillId="0" borderId="4" xfId="0" applyNumberFormat="1" applyBorder="1"/>
    <xf numFmtId="0" fontId="0" fillId="0" borderId="5" xfId="0" applyBorder="1" applyAlignment="1">
      <alignment horizontal="left"/>
    </xf>
    <xf numFmtId="0" fontId="0" fillId="0" borderId="6" xfId="0" applyNumberFormat="1" applyBorder="1"/>
    <xf numFmtId="0" fontId="0" fillId="0" borderId="1" xfId="0" applyBorder="1"/>
    <xf numFmtId="0" fontId="0" fillId="0" borderId="7" xfId="0" applyBorder="1"/>
    <xf numFmtId="0" fontId="0" fillId="0" borderId="5" xfId="0" applyNumberFormat="1" applyBorder="1"/>
    <xf numFmtId="0" fontId="0" fillId="0" borderId="8" xfId="0" applyNumberFormat="1" applyBorder="1"/>
    <xf numFmtId="165" fontId="0" fillId="0" borderId="1" xfId="0" applyNumberFormat="1" applyBorder="1"/>
    <xf numFmtId="165" fontId="0" fillId="0" borderId="7" xfId="0" applyNumberFormat="1" applyBorder="1"/>
    <xf numFmtId="0" fontId="0" fillId="0" borderId="0" xfId="0" applyNumberFormat="1"/>
    <xf numFmtId="10" fontId="0" fillId="0" borderId="2" xfId="0" applyNumberFormat="1" applyBorder="1"/>
    <xf numFmtId="10" fontId="0" fillId="0" borderId="4" xfId="0" applyNumberFormat="1" applyBorder="1"/>
    <xf numFmtId="10" fontId="0" fillId="0" borderId="6" xfId="0" applyNumberFormat="1" applyBorder="1"/>
  </cellXfs>
  <cellStyles count="2">
    <cellStyle name="Normal" xfId="0" builtinId="0"/>
    <cellStyle name="Percent" xfId="1" builtinId="5"/>
  </cellStyles>
  <dxfs count="17">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s>
  <tableStyles count="2">
    <tableStyle name="AB" pivot="0" table="0" count="10" xr9:uid="{2AEA0B3B-798D-46C3-B41C-1EEBE4964642}">
      <tableStyleElement type="wholeTable" dxfId="16"/>
      <tableStyleElement type="headerRow" dxfId="15"/>
    </tableStyle>
    <tableStyle name="Data-style" pivot="0" count="3" xr9:uid="{00000000-0011-0000-FFFF-FFFF00000000}">
      <tableStyleElement type="headerRow" dxfId="14"/>
      <tableStyleElement type="firstRowStripe" dxfId="13"/>
      <tableStyleElement type="secondRowStripe" dxfId="1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7208.682600000001</c:v>
                </c:pt>
                <c:pt idx="1">
                  <c:v>1605.6477999999991</c:v>
                </c:pt>
                <c:pt idx="2">
                  <c:v>12957.899899999997</c:v>
                </c:pt>
                <c:pt idx="3">
                  <c:v>2803.6307999999972</c:v>
                </c:pt>
                <c:pt idx="4">
                  <c:v>6274.4577999999992</c:v>
                </c:pt>
                <c:pt idx="5">
                  <c:v>8087.6683999999987</c:v>
                </c:pt>
                <c:pt idx="6">
                  <c:v>6623.5570999999991</c:v>
                </c:pt>
                <c:pt idx="7">
                  <c:v>8894.4486000000015</c:v>
                </c:pt>
                <c:pt idx="8">
                  <c:v>11395.439400000005</c:v>
                </c:pt>
                <c:pt idx="9">
                  <c:v>9440.6607999999978</c:v>
                </c:pt>
                <c:pt idx="10">
                  <c:v>9682.5519000000058</c:v>
                </c:pt>
                <c:pt idx="11">
                  <c:v>8532.8679999999968</c:v>
                </c:pt>
              </c:numCache>
            </c:numRef>
          </c:val>
          <c:extLst>
            <c:ext xmlns:c16="http://schemas.microsoft.com/office/drawing/2014/chart" uri="{C3380CC4-5D6E-409C-BE32-E72D297353CC}">
              <c16:uniqueId val="{00000001-7EF9-42D9-B2D7-E82363F6F9AA}"/>
            </c:ext>
          </c:extLst>
        </c:ser>
        <c:dLbls>
          <c:showLegendKey val="0"/>
          <c:showVal val="0"/>
          <c:showCatName val="0"/>
          <c:showSerName val="0"/>
          <c:showPercent val="0"/>
          <c:showBubbleSize val="0"/>
        </c:dLbls>
        <c:axId val="2069543888"/>
        <c:axId val="2069542928"/>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44703.141999999985</c:v>
                </c:pt>
                <c:pt idx="1">
                  <c:v>20283.513399999993</c:v>
                </c:pt>
                <c:pt idx="2">
                  <c:v>53908.961999999985</c:v>
                </c:pt>
                <c:pt idx="3">
                  <c:v>40112.420899999983</c:v>
                </c:pt>
                <c:pt idx="4">
                  <c:v>45651.236200000014</c:v>
                </c:pt>
                <c:pt idx="5">
                  <c:v>48259.748700000018</c:v>
                </c:pt>
                <c:pt idx="6">
                  <c:v>48428.365000000005</c:v>
                </c:pt>
                <c:pt idx="7">
                  <c:v>61516.085999999988</c:v>
                </c:pt>
                <c:pt idx="8">
                  <c:v>90488.72199999998</c:v>
                </c:pt>
                <c:pt idx="9">
                  <c:v>77793.7552</c:v>
                </c:pt>
                <c:pt idx="10">
                  <c:v>112326.47100000005</c:v>
                </c:pt>
                <c:pt idx="11">
                  <c:v>90474.600799999986</c:v>
                </c:pt>
              </c:numCache>
            </c:numRef>
          </c:val>
          <c:extLst>
            <c:ext xmlns:c16="http://schemas.microsoft.com/office/drawing/2014/chart" uri="{C3380CC4-5D6E-409C-BE32-E72D297353CC}">
              <c16:uniqueId val="{00000000-7EF9-42D9-B2D7-E82363F6F9AA}"/>
            </c:ext>
          </c:extLst>
        </c:ser>
        <c:dLbls>
          <c:showLegendKey val="0"/>
          <c:showVal val="0"/>
          <c:showCatName val="0"/>
          <c:showSerName val="0"/>
          <c:showPercent val="0"/>
          <c:showBubbleSize val="0"/>
        </c:dLbls>
        <c:gapWidth val="219"/>
        <c:overlap val="-27"/>
        <c:axId val="389986592"/>
        <c:axId val="389987552"/>
      </c:barChart>
      <c:catAx>
        <c:axId val="389986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9987552"/>
        <c:crosses val="autoZero"/>
        <c:auto val="1"/>
        <c:lblAlgn val="ctr"/>
        <c:lblOffset val="100"/>
        <c:noMultiLvlLbl val="0"/>
      </c:catAx>
      <c:valAx>
        <c:axId val="389987552"/>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9986592"/>
        <c:crosses val="autoZero"/>
        <c:crossBetween val="between"/>
      </c:valAx>
      <c:valAx>
        <c:axId val="2069542928"/>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543888"/>
        <c:crosses val="max"/>
        <c:crossBetween val="between"/>
      </c:valAx>
      <c:catAx>
        <c:axId val="2069543888"/>
        <c:scaling>
          <c:orientation val="minMax"/>
        </c:scaling>
        <c:delete val="1"/>
        <c:axPos val="b"/>
        <c:numFmt formatCode="General" sourceLinked="1"/>
        <c:majorTickMark val="out"/>
        <c:minorTickMark val="none"/>
        <c:tickLblPos val="nextTo"/>
        <c:crossAx val="206954292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analysis.xlsx]pie chart!PivotTable3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8FF-43A8-BAD0-7CC9673C8B3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8FF-43A8-BAD0-7CC9673C8B3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8FF-43A8-BAD0-7CC9673C8B3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0.29346432697678143</c:v>
                </c:pt>
                <c:pt idx="1">
                  <c:v>0.33589150062241141</c:v>
                </c:pt>
                <c:pt idx="2">
                  <c:v>0.37064417240080716</c:v>
                </c:pt>
              </c:numCache>
            </c:numRef>
          </c:val>
          <c:extLst>
            <c:ext xmlns:c16="http://schemas.microsoft.com/office/drawing/2014/chart" uri="{C3380CC4-5D6E-409C-BE32-E72D297353CC}">
              <c16:uniqueId val="{00000000-008D-4D80-A361-FA57D855EEAD}"/>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analysis.xlsx]Top 5!PivotTable7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Copiers</c:v>
                </c:pt>
                <c:pt idx="1">
                  <c:v>Storage</c:v>
                </c:pt>
                <c:pt idx="2">
                  <c:v>Binders</c:v>
                </c:pt>
                <c:pt idx="3">
                  <c:v>Chairs</c:v>
                </c:pt>
                <c:pt idx="4">
                  <c:v>Phones</c:v>
                </c:pt>
              </c:strCache>
            </c:strRef>
          </c:cat>
          <c:val>
            <c:numRef>
              <c:f>'Top 5'!$B$4:$B$9</c:f>
              <c:numCache>
                <c:formatCode>General</c:formatCode>
                <c:ptCount val="5"/>
                <c:pt idx="0">
                  <c:v>62899.387999999984</c:v>
                </c:pt>
                <c:pt idx="1">
                  <c:v>69834.12999999999</c:v>
                </c:pt>
                <c:pt idx="2">
                  <c:v>72986.189000000028</c:v>
                </c:pt>
                <c:pt idx="3">
                  <c:v>95554.352999999988</c:v>
                </c:pt>
                <c:pt idx="4">
                  <c:v>105642.89199999999</c:v>
                </c:pt>
              </c:numCache>
            </c:numRef>
          </c:val>
          <c:extLst>
            <c:ext xmlns:c16="http://schemas.microsoft.com/office/drawing/2014/chart" uri="{C3380CC4-5D6E-409C-BE32-E72D297353CC}">
              <c16:uniqueId val="{00000000-325F-4B0B-AF15-5DF8CDC4EBC0}"/>
            </c:ext>
          </c:extLst>
        </c:ser>
        <c:dLbls>
          <c:dLblPos val="outEnd"/>
          <c:showLegendKey val="0"/>
          <c:showVal val="1"/>
          <c:showCatName val="0"/>
          <c:showSerName val="0"/>
          <c:showPercent val="0"/>
          <c:showBubbleSize val="0"/>
        </c:dLbls>
        <c:gapWidth val="182"/>
        <c:axId val="506131520"/>
        <c:axId val="506133440"/>
      </c:barChart>
      <c:catAx>
        <c:axId val="506131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133440"/>
        <c:crosses val="autoZero"/>
        <c:auto val="1"/>
        <c:lblAlgn val="ctr"/>
        <c:lblOffset val="100"/>
        <c:noMultiLvlLbl val="0"/>
      </c:catAx>
      <c:valAx>
        <c:axId val="50613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131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analysis.xlsx]KPI!PivotTable8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856611883246169E-3"/>
          <c:y val="6.3836426041150524E-3"/>
          <c:w val="0.92690058479532178"/>
          <c:h val="0.77518492006680972"/>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44703.141999999985</c:v>
                </c:pt>
                <c:pt idx="1">
                  <c:v>20283.513399999993</c:v>
                </c:pt>
                <c:pt idx="2">
                  <c:v>53908.961999999985</c:v>
                </c:pt>
                <c:pt idx="3">
                  <c:v>40112.420899999983</c:v>
                </c:pt>
                <c:pt idx="4">
                  <c:v>45651.236200000014</c:v>
                </c:pt>
                <c:pt idx="5">
                  <c:v>48259.748700000018</c:v>
                </c:pt>
                <c:pt idx="6">
                  <c:v>48428.365000000005</c:v>
                </c:pt>
                <c:pt idx="7">
                  <c:v>61516.085999999988</c:v>
                </c:pt>
                <c:pt idx="8">
                  <c:v>90488.72199999998</c:v>
                </c:pt>
                <c:pt idx="9">
                  <c:v>77793.7552</c:v>
                </c:pt>
                <c:pt idx="10">
                  <c:v>112326.47100000005</c:v>
                </c:pt>
                <c:pt idx="11">
                  <c:v>90474.600799999986</c:v>
                </c:pt>
              </c:numCache>
            </c:numRef>
          </c:val>
          <c:smooth val="0"/>
          <c:extLst>
            <c:ext xmlns:c16="http://schemas.microsoft.com/office/drawing/2014/chart" uri="{C3380CC4-5D6E-409C-BE32-E72D297353CC}">
              <c16:uniqueId val="{00000000-9464-4355-9988-E0258ACB9155}"/>
            </c:ext>
          </c:extLst>
        </c:ser>
        <c:dLbls>
          <c:showLegendKey val="0"/>
          <c:showVal val="0"/>
          <c:showCatName val="0"/>
          <c:showSerName val="0"/>
          <c:showPercent val="0"/>
          <c:showBubbleSize val="0"/>
        </c:dLbls>
        <c:smooth val="0"/>
        <c:axId val="2075843040"/>
        <c:axId val="2075843520"/>
      </c:lineChart>
      <c:catAx>
        <c:axId val="2075843040"/>
        <c:scaling>
          <c:orientation val="minMax"/>
        </c:scaling>
        <c:delete val="1"/>
        <c:axPos val="b"/>
        <c:numFmt formatCode="General" sourceLinked="1"/>
        <c:majorTickMark val="none"/>
        <c:minorTickMark val="none"/>
        <c:tickLblPos val="nextTo"/>
        <c:crossAx val="2075843520"/>
        <c:crosses val="autoZero"/>
        <c:auto val="1"/>
        <c:lblAlgn val="ctr"/>
        <c:lblOffset val="100"/>
        <c:noMultiLvlLbl val="0"/>
      </c:catAx>
      <c:valAx>
        <c:axId val="2075843520"/>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207584304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analysis.xlsx]KPI!PivotTable1</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721247563352826"/>
          <c:y val="0.12345679012345678"/>
          <c:w val="0.78557504873294348"/>
          <c:h val="0.69135802469135799"/>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7208.682600000001</c:v>
                </c:pt>
                <c:pt idx="1">
                  <c:v>1605.6477999999991</c:v>
                </c:pt>
                <c:pt idx="2">
                  <c:v>12957.899899999997</c:v>
                </c:pt>
                <c:pt idx="3">
                  <c:v>2803.6307999999972</c:v>
                </c:pt>
                <c:pt idx="4">
                  <c:v>6274.4577999999992</c:v>
                </c:pt>
                <c:pt idx="5">
                  <c:v>8087.6683999999987</c:v>
                </c:pt>
                <c:pt idx="6">
                  <c:v>6623.5570999999991</c:v>
                </c:pt>
                <c:pt idx="7">
                  <c:v>8894.4486000000015</c:v>
                </c:pt>
                <c:pt idx="8">
                  <c:v>11395.439400000005</c:v>
                </c:pt>
                <c:pt idx="9">
                  <c:v>9440.6607999999978</c:v>
                </c:pt>
                <c:pt idx="10">
                  <c:v>9682.5519000000058</c:v>
                </c:pt>
                <c:pt idx="11">
                  <c:v>8532.8679999999968</c:v>
                </c:pt>
              </c:numCache>
            </c:numRef>
          </c:val>
          <c:smooth val="0"/>
          <c:extLst>
            <c:ext xmlns:c16="http://schemas.microsoft.com/office/drawing/2014/chart" uri="{C3380CC4-5D6E-409C-BE32-E72D297353CC}">
              <c16:uniqueId val="{00000000-5C01-488F-971E-250FF94962D8}"/>
            </c:ext>
          </c:extLst>
        </c:ser>
        <c:dLbls>
          <c:showLegendKey val="0"/>
          <c:showVal val="0"/>
          <c:showCatName val="0"/>
          <c:showSerName val="0"/>
          <c:showPercent val="0"/>
          <c:showBubbleSize val="0"/>
        </c:dLbls>
        <c:smooth val="0"/>
        <c:axId val="835367951"/>
        <c:axId val="835366991"/>
      </c:lineChart>
      <c:catAx>
        <c:axId val="835367951"/>
        <c:scaling>
          <c:orientation val="minMax"/>
        </c:scaling>
        <c:delete val="1"/>
        <c:axPos val="b"/>
        <c:numFmt formatCode="General" sourceLinked="1"/>
        <c:majorTickMark val="none"/>
        <c:minorTickMark val="none"/>
        <c:tickLblPos val="nextTo"/>
        <c:crossAx val="835366991"/>
        <c:crosses val="autoZero"/>
        <c:auto val="1"/>
        <c:lblAlgn val="ctr"/>
        <c:lblOffset val="100"/>
        <c:noMultiLvlLbl val="0"/>
      </c:catAx>
      <c:valAx>
        <c:axId val="835366991"/>
        <c:scaling>
          <c:orientation val="minMax"/>
        </c:scaling>
        <c:delete val="1"/>
        <c:axPos val="l"/>
        <c:numFmt formatCode="General" sourceLinked="1"/>
        <c:majorTickMark val="none"/>
        <c:minorTickMark val="none"/>
        <c:tickLblPos val="nextTo"/>
        <c:crossAx val="83536795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analysis.xlsx]KPI!PivotTable2</c:name>
    <c:fmtId val="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166461419810673E-2"/>
          <c:y val="0.20314605944527206"/>
          <c:w val="0.88786952089704385"/>
          <c:h val="0.63875205254515599"/>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624</c:v>
                </c:pt>
                <c:pt idx="1">
                  <c:v>360</c:v>
                </c:pt>
                <c:pt idx="2">
                  <c:v>825</c:v>
                </c:pt>
                <c:pt idx="3">
                  <c:v>728</c:v>
                </c:pt>
                <c:pt idx="4">
                  <c:v>955</c:v>
                </c:pt>
                <c:pt idx="5">
                  <c:v>891</c:v>
                </c:pt>
                <c:pt idx="6">
                  <c:v>842</c:v>
                </c:pt>
                <c:pt idx="7">
                  <c:v>879</c:v>
                </c:pt>
                <c:pt idx="8">
                  <c:v>1676</c:v>
                </c:pt>
                <c:pt idx="9">
                  <c:v>1151</c:v>
                </c:pt>
                <c:pt idx="10">
                  <c:v>1789</c:v>
                </c:pt>
                <c:pt idx="11">
                  <c:v>1783</c:v>
                </c:pt>
              </c:numCache>
            </c:numRef>
          </c:val>
          <c:smooth val="0"/>
          <c:extLst>
            <c:ext xmlns:c16="http://schemas.microsoft.com/office/drawing/2014/chart" uri="{C3380CC4-5D6E-409C-BE32-E72D297353CC}">
              <c16:uniqueId val="{00000000-C6E6-46C6-B21E-84AE44EA29D7}"/>
            </c:ext>
          </c:extLst>
        </c:ser>
        <c:dLbls>
          <c:showLegendKey val="0"/>
          <c:showVal val="0"/>
          <c:showCatName val="0"/>
          <c:showSerName val="0"/>
          <c:showPercent val="0"/>
          <c:showBubbleSize val="0"/>
        </c:dLbls>
        <c:smooth val="0"/>
        <c:axId val="851514943"/>
        <c:axId val="516911743"/>
      </c:lineChart>
      <c:catAx>
        <c:axId val="851514943"/>
        <c:scaling>
          <c:orientation val="minMax"/>
        </c:scaling>
        <c:delete val="1"/>
        <c:axPos val="b"/>
        <c:numFmt formatCode="General" sourceLinked="1"/>
        <c:majorTickMark val="none"/>
        <c:minorTickMark val="none"/>
        <c:tickLblPos val="nextTo"/>
        <c:crossAx val="516911743"/>
        <c:crosses val="autoZero"/>
        <c:auto val="1"/>
        <c:lblAlgn val="ctr"/>
        <c:lblOffset val="100"/>
        <c:noMultiLvlLbl val="0"/>
      </c:catAx>
      <c:valAx>
        <c:axId val="516911743"/>
        <c:scaling>
          <c:orientation val="minMax"/>
        </c:scaling>
        <c:delete val="1"/>
        <c:axPos val="l"/>
        <c:numFmt formatCode="General" sourceLinked="1"/>
        <c:majorTickMark val="none"/>
        <c:minorTickMark val="none"/>
        <c:tickLblPos val="nextTo"/>
        <c:crossAx val="85151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analysis.xlsx]KPI!PivotTable3</c:name>
    <c:fmtId val="1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888888888888892E-2"/>
          <c:y val="0.21696252465483234"/>
          <c:w val="0.87777777777777777"/>
          <c:h val="0.56607495069033531"/>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162</c:v>
                </c:pt>
                <c:pt idx="1">
                  <c:v>105</c:v>
                </c:pt>
                <c:pt idx="2">
                  <c:v>227</c:v>
                </c:pt>
                <c:pt idx="3">
                  <c:v>198</c:v>
                </c:pt>
                <c:pt idx="4">
                  <c:v>260</c:v>
                </c:pt>
                <c:pt idx="5">
                  <c:v>234</c:v>
                </c:pt>
                <c:pt idx="6">
                  <c:v>226</c:v>
                </c:pt>
                <c:pt idx="7">
                  <c:v>218</c:v>
                </c:pt>
                <c:pt idx="8">
                  <c:v>463</c:v>
                </c:pt>
                <c:pt idx="9">
                  <c:v>302</c:v>
                </c:pt>
                <c:pt idx="10">
                  <c:v>447</c:v>
                </c:pt>
                <c:pt idx="11">
                  <c:v>477</c:v>
                </c:pt>
              </c:numCache>
            </c:numRef>
          </c:val>
          <c:smooth val="0"/>
          <c:extLst>
            <c:ext xmlns:c16="http://schemas.microsoft.com/office/drawing/2014/chart" uri="{C3380CC4-5D6E-409C-BE32-E72D297353CC}">
              <c16:uniqueId val="{00000000-80FC-47EF-B3AB-85A4D13848A2}"/>
            </c:ext>
          </c:extLst>
        </c:ser>
        <c:dLbls>
          <c:showLegendKey val="0"/>
          <c:showVal val="0"/>
          <c:showCatName val="0"/>
          <c:showSerName val="0"/>
          <c:showPercent val="0"/>
          <c:showBubbleSize val="0"/>
        </c:dLbls>
        <c:smooth val="0"/>
        <c:axId val="1016442095"/>
        <c:axId val="1016444495"/>
      </c:lineChart>
      <c:catAx>
        <c:axId val="1016442095"/>
        <c:scaling>
          <c:orientation val="minMax"/>
        </c:scaling>
        <c:delete val="1"/>
        <c:axPos val="b"/>
        <c:numFmt formatCode="General" sourceLinked="1"/>
        <c:majorTickMark val="none"/>
        <c:minorTickMark val="none"/>
        <c:tickLblPos val="nextTo"/>
        <c:crossAx val="1016444495"/>
        <c:crosses val="autoZero"/>
        <c:auto val="1"/>
        <c:lblAlgn val="ctr"/>
        <c:lblOffset val="100"/>
        <c:noMultiLvlLbl val="0"/>
      </c:catAx>
      <c:valAx>
        <c:axId val="1016444495"/>
        <c:scaling>
          <c:orientation val="minMax"/>
        </c:scaling>
        <c:delete val="1"/>
        <c:axPos val="l"/>
        <c:numFmt formatCode="General" sourceLinked="1"/>
        <c:majorTickMark val="none"/>
        <c:minorTickMark val="none"/>
        <c:tickLblPos val="nextTo"/>
        <c:crossAx val="1016442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analysis.xlsx]KPI!PivotTable4</c:name>
    <c:fmtId val="1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0.1612567322449058</c:v>
                </c:pt>
                <c:pt idx="1">
                  <c:v>7.9160240552802838E-2</c:v>
                </c:pt>
                <c:pt idx="2">
                  <c:v>0.2403663402014678</c:v>
                </c:pt>
                <c:pt idx="3">
                  <c:v>6.9894330411755287E-2</c:v>
                </c:pt>
                <c:pt idx="4">
                  <c:v>0.13744332732877881</c:v>
                </c:pt>
                <c:pt idx="5">
                  <c:v>0.16758621041058167</c:v>
                </c:pt>
                <c:pt idx="6">
                  <c:v>0.13677019862223302</c:v>
                </c:pt>
                <c:pt idx="7">
                  <c:v>0.14458736207631942</c:v>
                </c:pt>
                <c:pt idx="8">
                  <c:v>0.12593215097015081</c:v>
                </c:pt>
                <c:pt idx="9">
                  <c:v>0.12135499534286523</c:v>
                </c:pt>
                <c:pt idx="10">
                  <c:v>8.6200089914691622E-2</c:v>
                </c:pt>
                <c:pt idx="11">
                  <c:v>9.4312303392887681E-2</c:v>
                </c:pt>
              </c:numCache>
            </c:numRef>
          </c:val>
          <c:smooth val="0"/>
          <c:extLst>
            <c:ext xmlns:c16="http://schemas.microsoft.com/office/drawing/2014/chart" uri="{C3380CC4-5D6E-409C-BE32-E72D297353CC}">
              <c16:uniqueId val="{00000000-F217-48A9-A269-0F1687EE3593}"/>
            </c:ext>
          </c:extLst>
        </c:ser>
        <c:dLbls>
          <c:showLegendKey val="0"/>
          <c:showVal val="0"/>
          <c:showCatName val="0"/>
          <c:showSerName val="0"/>
          <c:showPercent val="0"/>
          <c:showBubbleSize val="0"/>
        </c:dLbls>
        <c:smooth val="0"/>
        <c:axId val="276125183"/>
        <c:axId val="276120383"/>
      </c:lineChart>
      <c:catAx>
        <c:axId val="276125183"/>
        <c:scaling>
          <c:orientation val="minMax"/>
        </c:scaling>
        <c:delete val="1"/>
        <c:axPos val="b"/>
        <c:numFmt formatCode="General" sourceLinked="1"/>
        <c:majorTickMark val="none"/>
        <c:minorTickMark val="none"/>
        <c:tickLblPos val="nextTo"/>
        <c:crossAx val="276120383"/>
        <c:crosses val="autoZero"/>
        <c:auto val="1"/>
        <c:lblAlgn val="ctr"/>
        <c:lblOffset val="100"/>
        <c:noMultiLvlLbl val="0"/>
      </c:catAx>
      <c:valAx>
        <c:axId val="276120383"/>
        <c:scaling>
          <c:orientation val="minMax"/>
        </c:scaling>
        <c:delete val="1"/>
        <c:axPos val="l"/>
        <c:numFmt formatCode="General" sourceLinked="1"/>
        <c:majorTickMark val="none"/>
        <c:minorTickMark val="none"/>
        <c:tickLblPos val="nextTo"/>
        <c:crossAx val="276125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 sales analysis.xlsx]KPI!PivotTable8</c:name>
    <c:fmtId val="9"/>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466534562517886E-2"/>
          <c:y val="5.2993366424750672E-2"/>
          <c:w val="0.92690058479532178"/>
          <c:h val="0.77518492006680972"/>
        </c:manualLayout>
      </c:layout>
      <c:lineChart>
        <c:grouping val="standard"/>
        <c:varyColors val="0"/>
        <c:ser>
          <c:idx val="0"/>
          <c:order val="0"/>
          <c:tx>
            <c:strRef>
              <c:f>KPI!$B$3</c:f>
              <c:strCache>
                <c:ptCount val="1"/>
                <c:pt idx="0">
                  <c:v>Total</c:v>
                </c:pt>
              </c:strCache>
            </c:strRef>
          </c:tx>
          <c:spPr>
            <a:ln w="34925" cap="rnd">
              <a:solidFill>
                <a:schemeClr val="tx1">
                  <a:lumMod val="65000"/>
                  <a:lumOff val="3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44703.141999999985</c:v>
                </c:pt>
                <c:pt idx="1">
                  <c:v>20283.513399999993</c:v>
                </c:pt>
                <c:pt idx="2">
                  <c:v>53908.961999999985</c:v>
                </c:pt>
                <c:pt idx="3">
                  <c:v>40112.420899999983</c:v>
                </c:pt>
                <c:pt idx="4">
                  <c:v>45651.236200000014</c:v>
                </c:pt>
                <c:pt idx="5">
                  <c:v>48259.748700000018</c:v>
                </c:pt>
                <c:pt idx="6">
                  <c:v>48428.365000000005</c:v>
                </c:pt>
                <c:pt idx="7">
                  <c:v>61516.085999999988</c:v>
                </c:pt>
                <c:pt idx="8">
                  <c:v>90488.72199999998</c:v>
                </c:pt>
                <c:pt idx="9">
                  <c:v>77793.7552</c:v>
                </c:pt>
                <c:pt idx="10">
                  <c:v>112326.47100000005</c:v>
                </c:pt>
                <c:pt idx="11">
                  <c:v>90474.600799999986</c:v>
                </c:pt>
              </c:numCache>
            </c:numRef>
          </c:val>
          <c:smooth val="0"/>
          <c:extLst>
            <c:ext xmlns:c16="http://schemas.microsoft.com/office/drawing/2014/chart" uri="{C3380CC4-5D6E-409C-BE32-E72D297353CC}">
              <c16:uniqueId val="{00000000-159B-40BF-971C-66560352711D}"/>
            </c:ext>
          </c:extLst>
        </c:ser>
        <c:dLbls>
          <c:showLegendKey val="0"/>
          <c:showVal val="0"/>
          <c:showCatName val="0"/>
          <c:showSerName val="0"/>
          <c:showPercent val="0"/>
          <c:showBubbleSize val="0"/>
        </c:dLbls>
        <c:smooth val="0"/>
        <c:axId val="2075843040"/>
        <c:axId val="2075843520"/>
      </c:lineChart>
      <c:catAx>
        <c:axId val="2075843040"/>
        <c:scaling>
          <c:orientation val="minMax"/>
        </c:scaling>
        <c:delete val="1"/>
        <c:axPos val="b"/>
        <c:numFmt formatCode="General" sourceLinked="1"/>
        <c:majorTickMark val="none"/>
        <c:minorTickMark val="none"/>
        <c:tickLblPos val="nextTo"/>
        <c:crossAx val="2075843520"/>
        <c:crosses val="autoZero"/>
        <c:auto val="1"/>
        <c:lblAlgn val="ctr"/>
        <c:lblOffset val="100"/>
        <c:noMultiLvlLbl val="0"/>
      </c:catAx>
      <c:valAx>
        <c:axId val="2075843520"/>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207584304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analysis.xlsx]KPI!PivotTable1</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721247563352826"/>
          <c:y val="0.12345679012345678"/>
          <c:w val="0.78557504873294348"/>
          <c:h val="0.69135802469135799"/>
        </c:manualLayout>
      </c:layout>
      <c:lineChart>
        <c:grouping val="standard"/>
        <c:varyColors val="0"/>
        <c:ser>
          <c:idx val="0"/>
          <c:order val="0"/>
          <c:tx>
            <c:strRef>
              <c:f>KPI!$E$3</c:f>
              <c:strCache>
                <c:ptCount val="1"/>
                <c:pt idx="0">
                  <c:v>Total</c:v>
                </c:pt>
              </c:strCache>
            </c:strRef>
          </c:tx>
          <c:spPr>
            <a:ln w="31750"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7208.682600000001</c:v>
                </c:pt>
                <c:pt idx="1">
                  <c:v>1605.6477999999991</c:v>
                </c:pt>
                <c:pt idx="2">
                  <c:v>12957.899899999997</c:v>
                </c:pt>
                <c:pt idx="3">
                  <c:v>2803.6307999999972</c:v>
                </c:pt>
                <c:pt idx="4">
                  <c:v>6274.4577999999992</c:v>
                </c:pt>
                <c:pt idx="5">
                  <c:v>8087.6683999999987</c:v>
                </c:pt>
                <c:pt idx="6">
                  <c:v>6623.5570999999991</c:v>
                </c:pt>
                <c:pt idx="7">
                  <c:v>8894.4486000000015</c:v>
                </c:pt>
                <c:pt idx="8">
                  <c:v>11395.439400000005</c:v>
                </c:pt>
                <c:pt idx="9">
                  <c:v>9440.6607999999978</c:v>
                </c:pt>
                <c:pt idx="10">
                  <c:v>9682.5519000000058</c:v>
                </c:pt>
                <c:pt idx="11">
                  <c:v>8532.8679999999968</c:v>
                </c:pt>
              </c:numCache>
            </c:numRef>
          </c:val>
          <c:smooth val="0"/>
          <c:extLst>
            <c:ext xmlns:c16="http://schemas.microsoft.com/office/drawing/2014/chart" uri="{C3380CC4-5D6E-409C-BE32-E72D297353CC}">
              <c16:uniqueId val="{00000000-F707-442C-B3FE-9A7F85594751}"/>
            </c:ext>
          </c:extLst>
        </c:ser>
        <c:dLbls>
          <c:showLegendKey val="0"/>
          <c:showVal val="0"/>
          <c:showCatName val="0"/>
          <c:showSerName val="0"/>
          <c:showPercent val="0"/>
          <c:showBubbleSize val="0"/>
        </c:dLbls>
        <c:smooth val="0"/>
        <c:axId val="835367951"/>
        <c:axId val="835366991"/>
      </c:lineChart>
      <c:catAx>
        <c:axId val="835367951"/>
        <c:scaling>
          <c:orientation val="minMax"/>
        </c:scaling>
        <c:delete val="1"/>
        <c:axPos val="b"/>
        <c:numFmt formatCode="General" sourceLinked="1"/>
        <c:majorTickMark val="none"/>
        <c:minorTickMark val="none"/>
        <c:tickLblPos val="nextTo"/>
        <c:crossAx val="835366991"/>
        <c:crosses val="autoZero"/>
        <c:auto val="1"/>
        <c:lblAlgn val="ctr"/>
        <c:lblOffset val="100"/>
        <c:noMultiLvlLbl val="0"/>
      </c:catAx>
      <c:valAx>
        <c:axId val="835366991"/>
        <c:scaling>
          <c:orientation val="minMax"/>
        </c:scaling>
        <c:delete val="1"/>
        <c:axPos val="l"/>
        <c:numFmt formatCode="General" sourceLinked="1"/>
        <c:majorTickMark val="none"/>
        <c:minorTickMark val="none"/>
        <c:tickLblPos val="nextTo"/>
        <c:crossAx val="83536795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analysis.xlsx]KPI!PivotTable2</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166461419810673E-2"/>
          <c:y val="0.20314605944527206"/>
          <c:w val="0.88786952089704385"/>
          <c:h val="0.63875205254515599"/>
        </c:manualLayout>
      </c:layout>
      <c:lineChart>
        <c:grouping val="standard"/>
        <c:varyColors val="0"/>
        <c:ser>
          <c:idx val="0"/>
          <c:order val="0"/>
          <c:tx>
            <c:strRef>
              <c:f>KPI!$H$3</c:f>
              <c:strCache>
                <c:ptCount val="1"/>
                <c:pt idx="0">
                  <c:v>Total</c:v>
                </c:pt>
              </c:strCache>
            </c:strRef>
          </c:tx>
          <c:spPr>
            <a:ln w="34925" cap="rnd">
              <a:solidFill>
                <a:schemeClr val="bg1">
                  <a:lumMod val="7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624</c:v>
                </c:pt>
                <c:pt idx="1">
                  <c:v>360</c:v>
                </c:pt>
                <c:pt idx="2">
                  <c:v>825</c:v>
                </c:pt>
                <c:pt idx="3">
                  <c:v>728</c:v>
                </c:pt>
                <c:pt idx="4">
                  <c:v>955</c:v>
                </c:pt>
                <c:pt idx="5">
                  <c:v>891</c:v>
                </c:pt>
                <c:pt idx="6">
                  <c:v>842</c:v>
                </c:pt>
                <c:pt idx="7">
                  <c:v>879</c:v>
                </c:pt>
                <c:pt idx="8">
                  <c:v>1676</c:v>
                </c:pt>
                <c:pt idx="9">
                  <c:v>1151</c:v>
                </c:pt>
                <c:pt idx="10">
                  <c:v>1789</c:v>
                </c:pt>
                <c:pt idx="11">
                  <c:v>1783</c:v>
                </c:pt>
              </c:numCache>
            </c:numRef>
          </c:val>
          <c:smooth val="0"/>
          <c:extLst>
            <c:ext xmlns:c16="http://schemas.microsoft.com/office/drawing/2014/chart" uri="{C3380CC4-5D6E-409C-BE32-E72D297353CC}">
              <c16:uniqueId val="{00000000-B7CD-414B-AFDB-045E162535A8}"/>
            </c:ext>
          </c:extLst>
        </c:ser>
        <c:dLbls>
          <c:showLegendKey val="0"/>
          <c:showVal val="0"/>
          <c:showCatName val="0"/>
          <c:showSerName val="0"/>
          <c:showPercent val="0"/>
          <c:showBubbleSize val="0"/>
        </c:dLbls>
        <c:smooth val="0"/>
        <c:axId val="851514943"/>
        <c:axId val="516911743"/>
      </c:lineChart>
      <c:catAx>
        <c:axId val="851514943"/>
        <c:scaling>
          <c:orientation val="minMax"/>
        </c:scaling>
        <c:delete val="1"/>
        <c:axPos val="b"/>
        <c:numFmt formatCode="General" sourceLinked="1"/>
        <c:majorTickMark val="none"/>
        <c:minorTickMark val="none"/>
        <c:tickLblPos val="nextTo"/>
        <c:crossAx val="516911743"/>
        <c:crosses val="autoZero"/>
        <c:auto val="1"/>
        <c:lblAlgn val="ctr"/>
        <c:lblOffset val="100"/>
        <c:noMultiLvlLbl val="0"/>
      </c:catAx>
      <c:valAx>
        <c:axId val="516911743"/>
        <c:scaling>
          <c:orientation val="minMax"/>
        </c:scaling>
        <c:delete val="1"/>
        <c:axPos val="l"/>
        <c:numFmt formatCode="General" sourceLinked="1"/>
        <c:majorTickMark val="none"/>
        <c:minorTickMark val="none"/>
        <c:tickLblPos val="nextTo"/>
        <c:crossAx val="85151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analysis.xlsx]KPI!PivotTable3</c:name>
    <c:fmtId val="1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888888888888892E-2"/>
          <c:y val="0.21696252465483234"/>
          <c:w val="0.87777777777777777"/>
          <c:h val="0.56607495069033531"/>
        </c:manualLayout>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162</c:v>
                </c:pt>
                <c:pt idx="1">
                  <c:v>105</c:v>
                </c:pt>
                <c:pt idx="2">
                  <c:v>227</c:v>
                </c:pt>
                <c:pt idx="3">
                  <c:v>198</c:v>
                </c:pt>
                <c:pt idx="4">
                  <c:v>260</c:v>
                </c:pt>
                <c:pt idx="5">
                  <c:v>234</c:v>
                </c:pt>
                <c:pt idx="6">
                  <c:v>226</c:v>
                </c:pt>
                <c:pt idx="7">
                  <c:v>218</c:v>
                </c:pt>
                <c:pt idx="8">
                  <c:v>463</c:v>
                </c:pt>
                <c:pt idx="9">
                  <c:v>302</c:v>
                </c:pt>
                <c:pt idx="10">
                  <c:v>447</c:v>
                </c:pt>
                <c:pt idx="11">
                  <c:v>477</c:v>
                </c:pt>
              </c:numCache>
            </c:numRef>
          </c:val>
          <c:smooth val="0"/>
          <c:extLst>
            <c:ext xmlns:c16="http://schemas.microsoft.com/office/drawing/2014/chart" uri="{C3380CC4-5D6E-409C-BE32-E72D297353CC}">
              <c16:uniqueId val="{00000000-9190-4152-ADF7-82C6DCF63D71}"/>
            </c:ext>
          </c:extLst>
        </c:ser>
        <c:dLbls>
          <c:showLegendKey val="0"/>
          <c:showVal val="0"/>
          <c:showCatName val="0"/>
          <c:showSerName val="0"/>
          <c:showPercent val="0"/>
          <c:showBubbleSize val="0"/>
        </c:dLbls>
        <c:smooth val="0"/>
        <c:axId val="1016442095"/>
        <c:axId val="1016444495"/>
      </c:lineChart>
      <c:catAx>
        <c:axId val="1016442095"/>
        <c:scaling>
          <c:orientation val="minMax"/>
        </c:scaling>
        <c:delete val="1"/>
        <c:axPos val="b"/>
        <c:numFmt formatCode="General" sourceLinked="1"/>
        <c:majorTickMark val="none"/>
        <c:minorTickMark val="none"/>
        <c:tickLblPos val="nextTo"/>
        <c:crossAx val="1016444495"/>
        <c:crosses val="autoZero"/>
        <c:auto val="1"/>
        <c:lblAlgn val="ctr"/>
        <c:lblOffset val="100"/>
        <c:noMultiLvlLbl val="0"/>
      </c:catAx>
      <c:valAx>
        <c:axId val="1016444495"/>
        <c:scaling>
          <c:orientation val="minMax"/>
        </c:scaling>
        <c:delete val="1"/>
        <c:axPos val="l"/>
        <c:numFmt formatCode="General" sourceLinked="1"/>
        <c:majorTickMark val="none"/>
        <c:minorTickMark val="none"/>
        <c:tickLblPos val="nextTo"/>
        <c:crossAx val="1016442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analysis.xlsx]KPI!PivotTable4</c:name>
    <c:fmtId val="1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0.1612567322449058</c:v>
                </c:pt>
                <c:pt idx="1">
                  <c:v>7.9160240552802838E-2</c:v>
                </c:pt>
                <c:pt idx="2">
                  <c:v>0.2403663402014678</c:v>
                </c:pt>
                <c:pt idx="3">
                  <c:v>6.9894330411755287E-2</c:v>
                </c:pt>
                <c:pt idx="4">
                  <c:v>0.13744332732877881</c:v>
                </c:pt>
                <c:pt idx="5">
                  <c:v>0.16758621041058167</c:v>
                </c:pt>
                <c:pt idx="6">
                  <c:v>0.13677019862223302</c:v>
                </c:pt>
                <c:pt idx="7">
                  <c:v>0.14458736207631942</c:v>
                </c:pt>
                <c:pt idx="8">
                  <c:v>0.12593215097015081</c:v>
                </c:pt>
                <c:pt idx="9">
                  <c:v>0.12135499534286523</c:v>
                </c:pt>
                <c:pt idx="10">
                  <c:v>8.6200089914691622E-2</c:v>
                </c:pt>
                <c:pt idx="11">
                  <c:v>9.4312303392887681E-2</c:v>
                </c:pt>
              </c:numCache>
            </c:numRef>
          </c:val>
          <c:smooth val="0"/>
          <c:extLst>
            <c:ext xmlns:c16="http://schemas.microsoft.com/office/drawing/2014/chart" uri="{C3380CC4-5D6E-409C-BE32-E72D297353CC}">
              <c16:uniqueId val="{00000000-2CB5-4402-BDDB-8C6981F78482}"/>
            </c:ext>
          </c:extLst>
        </c:ser>
        <c:dLbls>
          <c:showLegendKey val="0"/>
          <c:showVal val="0"/>
          <c:showCatName val="0"/>
          <c:showSerName val="0"/>
          <c:showPercent val="0"/>
          <c:showBubbleSize val="0"/>
        </c:dLbls>
        <c:smooth val="0"/>
        <c:axId val="276125183"/>
        <c:axId val="276120383"/>
      </c:lineChart>
      <c:catAx>
        <c:axId val="276125183"/>
        <c:scaling>
          <c:orientation val="minMax"/>
        </c:scaling>
        <c:delete val="1"/>
        <c:axPos val="b"/>
        <c:numFmt formatCode="General" sourceLinked="1"/>
        <c:majorTickMark val="none"/>
        <c:minorTickMark val="none"/>
        <c:tickLblPos val="nextTo"/>
        <c:crossAx val="276120383"/>
        <c:crosses val="autoZero"/>
        <c:auto val="1"/>
        <c:lblAlgn val="ctr"/>
        <c:lblOffset val="100"/>
        <c:noMultiLvlLbl val="0"/>
      </c:catAx>
      <c:valAx>
        <c:axId val="276120383"/>
        <c:scaling>
          <c:orientation val="minMax"/>
        </c:scaling>
        <c:delete val="1"/>
        <c:axPos val="l"/>
        <c:numFmt formatCode="General" sourceLinked="1"/>
        <c:majorTickMark val="none"/>
        <c:minorTickMark val="none"/>
        <c:tickLblPos val="nextTo"/>
        <c:crossAx val="276125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analysis.xlsx]Combo chart!PivotTable1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7208.682600000001</c:v>
                </c:pt>
                <c:pt idx="1">
                  <c:v>1605.6477999999991</c:v>
                </c:pt>
                <c:pt idx="2">
                  <c:v>12957.899899999997</c:v>
                </c:pt>
                <c:pt idx="3">
                  <c:v>2803.6307999999972</c:v>
                </c:pt>
                <c:pt idx="4">
                  <c:v>6274.4577999999992</c:v>
                </c:pt>
                <c:pt idx="5">
                  <c:v>8087.6683999999987</c:v>
                </c:pt>
                <c:pt idx="6">
                  <c:v>6623.5570999999991</c:v>
                </c:pt>
                <c:pt idx="7">
                  <c:v>8894.4486000000015</c:v>
                </c:pt>
                <c:pt idx="8">
                  <c:v>11395.439400000005</c:v>
                </c:pt>
                <c:pt idx="9">
                  <c:v>9440.6607999999978</c:v>
                </c:pt>
                <c:pt idx="10">
                  <c:v>9682.5519000000058</c:v>
                </c:pt>
                <c:pt idx="11">
                  <c:v>8532.8679999999968</c:v>
                </c:pt>
              </c:numCache>
            </c:numRef>
          </c:val>
          <c:extLst>
            <c:ext xmlns:c16="http://schemas.microsoft.com/office/drawing/2014/chart" uri="{C3380CC4-5D6E-409C-BE32-E72D297353CC}">
              <c16:uniqueId val="{00000000-E05F-4395-B761-5274E43E4B2D}"/>
            </c:ext>
          </c:extLst>
        </c:ser>
        <c:dLbls>
          <c:showLegendKey val="0"/>
          <c:showVal val="0"/>
          <c:showCatName val="0"/>
          <c:showSerName val="0"/>
          <c:showPercent val="0"/>
          <c:showBubbleSize val="0"/>
        </c:dLbls>
        <c:axId val="2069543888"/>
        <c:axId val="2069542928"/>
      </c:areaChart>
      <c:barChart>
        <c:barDir val="col"/>
        <c:grouping val="clustered"/>
        <c:varyColors val="0"/>
        <c:ser>
          <c:idx val="0"/>
          <c:order val="0"/>
          <c:tx>
            <c:strRef>
              <c:f>'Combo chart'!$B$3</c:f>
              <c:strCache>
                <c:ptCount val="1"/>
                <c:pt idx="0">
                  <c:v>Sum of Sales</c:v>
                </c:pt>
              </c:strCache>
            </c:strRef>
          </c:tx>
          <c:spPr>
            <a:solidFill>
              <a:schemeClr val="bg2"/>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44703.141999999985</c:v>
                </c:pt>
                <c:pt idx="1">
                  <c:v>20283.513399999993</c:v>
                </c:pt>
                <c:pt idx="2">
                  <c:v>53908.961999999985</c:v>
                </c:pt>
                <c:pt idx="3">
                  <c:v>40112.420899999983</c:v>
                </c:pt>
                <c:pt idx="4">
                  <c:v>45651.236200000014</c:v>
                </c:pt>
                <c:pt idx="5">
                  <c:v>48259.748700000018</c:v>
                </c:pt>
                <c:pt idx="6">
                  <c:v>48428.365000000005</c:v>
                </c:pt>
                <c:pt idx="7">
                  <c:v>61516.085999999988</c:v>
                </c:pt>
                <c:pt idx="8">
                  <c:v>90488.72199999998</c:v>
                </c:pt>
                <c:pt idx="9">
                  <c:v>77793.7552</c:v>
                </c:pt>
                <c:pt idx="10">
                  <c:v>112326.47100000005</c:v>
                </c:pt>
                <c:pt idx="11">
                  <c:v>90474.600799999986</c:v>
                </c:pt>
              </c:numCache>
            </c:numRef>
          </c:val>
          <c:extLst>
            <c:ext xmlns:c16="http://schemas.microsoft.com/office/drawing/2014/chart" uri="{C3380CC4-5D6E-409C-BE32-E72D297353CC}">
              <c16:uniqueId val="{00000001-E05F-4395-B761-5274E43E4B2D}"/>
            </c:ext>
          </c:extLst>
        </c:ser>
        <c:dLbls>
          <c:showLegendKey val="0"/>
          <c:showVal val="0"/>
          <c:showCatName val="0"/>
          <c:showSerName val="0"/>
          <c:showPercent val="0"/>
          <c:showBubbleSize val="0"/>
        </c:dLbls>
        <c:gapWidth val="59"/>
        <c:overlap val="-27"/>
        <c:axId val="389986592"/>
        <c:axId val="389987552"/>
      </c:barChart>
      <c:catAx>
        <c:axId val="389986592"/>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389987552"/>
        <c:crosses val="autoZero"/>
        <c:auto val="1"/>
        <c:lblAlgn val="ctr"/>
        <c:lblOffset val="100"/>
        <c:noMultiLvlLbl val="0"/>
      </c:catAx>
      <c:valAx>
        <c:axId val="38998755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r>
                  <a:rPr lang="en-IN">
                    <a:solidFill>
                      <a:schemeClr val="bg2"/>
                    </a:solidFill>
                  </a:rPr>
                  <a:t>Sales</a:t>
                </a:r>
              </a:p>
            </c:rich>
          </c:tx>
          <c:layout>
            <c:manualLayout>
              <c:xMode val="edge"/>
              <c:yMode val="edge"/>
              <c:x val="1.4045433105307018E-2"/>
              <c:y val="0.3899729316570209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389986592"/>
        <c:crosses val="autoZero"/>
        <c:crossBetween val="between"/>
      </c:valAx>
      <c:valAx>
        <c:axId val="206954292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r>
                  <a:rPr lang="en-IN">
                    <a:solidFill>
                      <a:schemeClr val="bg2"/>
                    </a:solidFill>
                  </a:rPr>
                  <a:t>Profit</a:t>
                </a:r>
              </a:p>
            </c:rich>
          </c:tx>
          <c:layout>
            <c:manualLayout>
              <c:xMode val="edge"/>
              <c:yMode val="edge"/>
              <c:x val="0.95036100633869292"/>
              <c:y val="0.3775396488937516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2069543888"/>
        <c:crosses val="max"/>
        <c:crossBetween val="between"/>
      </c:valAx>
      <c:catAx>
        <c:axId val="2069543888"/>
        <c:scaling>
          <c:orientation val="minMax"/>
        </c:scaling>
        <c:delete val="1"/>
        <c:axPos val="b"/>
        <c:numFmt formatCode="General" sourceLinked="1"/>
        <c:majorTickMark val="out"/>
        <c:minorTickMark val="none"/>
        <c:tickLblPos val="nextTo"/>
        <c:crossAx val="206954292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analysis.xlsx]pie chart!PivotTable3</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lt1"/>
            </a:solidFill>
          </a:ln>
          <a:effectLst/>
        </c:spPr>
      </c:pivotFmt>
      <c:pivotFmt>
        <c:idx val="10"/>
        <c:spPr>
          <a:solidFill>
            <a:schemeClr val="accent6">
              <a:lumMod val="75000"/>
            </a:schemeClr>
          </a:solidFill>
          <a:ln w="19050">
            <a:solidFill>
              <a:schemeClr val="lt1"/>
            </a:solidFill>
          </a:ln>
          <a:effectLst/>
        </c:spPr>
      </c:pivotFmt>
      <c:pivotFmt>
        <c:idx val="11"/>
        <c:spPr>
          <a:solidFill>
            <a:schemeClr val="accent6">
              <a:lumMod val="40000"/>
              <a:lumOff val="60000"/>
            </a:schemeClr>
          </a:solidFill>
          <a:ln w="19050">
            <a:solidFill>
              <a:schemeClr val="lt1"/>
            </a:solidFill>
          </a:ln>
          <a:effectLst/>
        </c:spPr>
      </c:pivotFmt>
    </c:pivotFmts>
    <c:plotArea>
      <c:layout>
        <c:manualLayout>
          <c:layoutTarget val="inner"/>
          <c:xMode val="edge"/>
          <c:yMode val="edge"/>
          <c:x val="0.25898217702537124"/>
          <c:y val="0.18357164530076614"/>
          <c:w val="0.43921673221878027"/>
          <c:h val="0.72685134263824625"/>
        </c:manualLayout>
      </c:layout>
      <c:doughnutChart>
        <c:varyColors val="1"/>
        <c:ser>
          <c:idx val="0"/>
          <c:order val="0"/>
          <c:tx>
            <c:strRef>
              <c:f>'pie chart'!$B$3</c:f>
              <c:strCache>
                <c:ptCount val="1"/>
                <c:pt idx="0">
                  <c:v>Total</c:v>
                </c:pt>
              </c:strCache>
            </c:strRef>
          </c:tx>
          <c:explosion val="3"/>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4869-4347-975F-FE430C88AECE}"/>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4869-4347-975F-FE430C88AECE}"/>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5-4869-4347-975F-FE430C88AEC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0.29346432697678143</c:v>
                </c:pt>
                <c:pt idx="1">
                  <c:v>0.33589150062241141</c:v>
                </c:pt>
                <c:pt idx="2">
                  <c:v>0.37064417240080716</c:v>
                </c:pt>
              </c:numCache>
            </c:numRef>
          </c:val>
          <c:extLst>
            <c:ext xmlns:c16="http://schemas.microsoft.com/office/drawing/2014/chart" uri="{C3380CC4-5D6E-409C-BE32-E72D297353CC}">
              <c16:uniqueId val="{00000006-4869-4347-975F-FE430C88AECE}"/>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analysis.xlsx]Top 5!PivotTable7</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solidFill>
          <a:ln>
            <a:noFill/>
          </a:ln>
          <a:effectLst/>
        </c:spPr>
        <c:marker>
          <c:symbol val="none"/>
        </c:marker>
        <c:dLbl>
          <c:idx val="0"/>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2"/>
            </a:solidFill>
            <a:ln>
              <a:noFill/>
            </a:ln>
            <a:effectLst/>
          </c:spPr>
          <c:invertIfNegative val="0"/>
          <c:dLbls>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Copiers</c:v>
                </c:pt>
                <c:pt idx="1">
                  <c:v>Storage</c:v>
                </c:pt>
                <c:pt idx="2">
                  <c:v>Binders</c:v>
                </c:pt>
                <c:pt idx="3">
                  <c:v>Chairs</c:v>
                </c:pt>
                <c:pt idx="4">
                  <c:v>Phones</c:v>
                </c:pt>
              </c:strCache>
            </c:strRef>
          </c:cat>
          <c:val>
            <c:numRef>
              <c:f>'Top 5'!$B$4:$B$9</c:f>
              <c:numCache>
                <c:formatCode>General</c:formatCode>
                <c:ptCount val="5"/>
                <c:pt idx="0">
                  <c:v>62899.387999999984</c:v>
                </c:pt>
                <c:pt idx="1">
                  <c:v>69834.12999999999</c:v>
                </c:pt>
                <c:pt idx="2">
                  <c:v>72986.189000000028</c:v>
                </c:pt>
                <c:pt idx="3">
                  <c:v>95554.352999999988</c:v>
                </c:pt>
                <c:pt idx="4">
                  <c:v>105642.89199999999</c:v>
                </c:pt>
              </c:numCache>
            </c:numRef>
          </c:val>
          <c:extLst>
            <c:ext xmlns:c16="http://schemas.microsoft.com/office/drawing/2014/chart" uri="{C3380CC4-5D6E-409C-BE32-E72D297353CC}">
              <c16:uniqueId val="{00000000-CCCC-478F-BE54-5DA1766D60E1}"/>
            </c:ext>
          </c:extLst>
        </c:ser>
        <c:dLbls>
          <c:dLblPos val="outEnd"/>
          <c:showLegendKey val="0"/>
          <c:showVal val="1"/>
          <c:showCatName val="0"/>
          <c:showSerName val="0"/>
          <c:showPercent val="0"/>
          <c:showBubbleSize val="0"/>
        </c:dLbls>
        <c:gapWidth val="70"/>
        <c:axId val="506131520"/>
        <c:axId val="506133440"/>
      </c:barChart>
      <c:catAx>
        <c:axId val="5061315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506133440"/>
        <c:crosses val="autoZero"/>
        <c:auto val="1"/>
        <c:lblAlgn val="ctr"/>
        <c:lblOffset val="100"/>
        <c:noMultiLvlLbl val="0"/>
      </c:catAx>
      <c:valAx>
        <c:axId val="506133440"/>
        <c:scaling>
          <c:orientation val="minMax"/>
        </c:scaling>
        <c:delete val="1"/>
        <c:axPos val="b"/>
        <c:numFmt formatCode="General" sourceLinked="1"/>
        <c:majorTickMark val="out"/>
        <c:minorTickMark val="none"/>
        <c:tickLblPos val="nextTo"/>
        <c:crossAx val="506131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EBB55619-5A3C-405A-B92C-8F94BA2913DD}">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B7CF05DB-6045-4CF5-A3C6-586276EAC6AE}">
          <cx:tx>
            <cx:txData>
              <cx:f>_xlchart.v5.5</cx:f>
              <cx:v>Sales</cx:v>
            </cx:txData>
          </cx:tx>
          <cx:dataId val="0"/>
          <cx:layoutPr>
            <cx:geography cultureLanguage="en-US" cultureRegion="IN" attribution="Powered by Bing">
              <cx:geoCache provider="{E9337A44-BEBE-4D9F-B70C-5C5E7DAFC167}">
                <cx:binary>7H1pb9xIsu1fMfz5Uc3cMwfTAwzJqlJpKcmSvH4hypJMJrckmdx//Y2yJFtil9saXA0uBLzqhg2Z
lWSQhxF54kRk6p/Xwz+us9tt/WbIs8L+43r4823cNOU//vjDXse3+dYe5Pq6NtZ8aw6uTf6H+fZN
X9/+cVNve11Ef2AX0T+u423d3A5v//VPOFt0a07M9bbRpnjX3tbjxa1ts8b+zbG9h95sb3JdBNo2
tb5u0J9v/51tv27z7ds3t0Wjm/FqLG//fPvkS2/f/DE/1V8u+yYDy5r2BsYSfCA4p5i7yv3+IW/f
ZKaI7g87kh9I6hKCXazuPg/X3mxzGP8Mg76bs725qW+thRv6/vejgU+sh38/efvm2rRFs3toETy/
P9++L3Rze/Pmstk2t/btG22Nf/cF3+xu4f3l93v+4+lj/9c/Z/8AT2H2L4+QmT+y3x36KzC1nkzx
ksDQA6wIxhLRu+cungKDEDoA4JjijH8HDs2A+b1BvwDmYeAcmC+vEpjNbf/m9HbQ1+bh+byA09AD
ihERiN49enfmNMjlB8iVRLlyhsrzrNkPzOOxM2w2p68Sm1N9HetoW7wcMpQeSEGFEhLdeY186jWS
HQjiKqHU/XH+cO27cPYci/aj83PkDJvT9avEZm36F4xmFB+4gnImKN07zShywOAAR+798Rkuv7Nm
PyZ3o2Z4rP/9KvF4IAFvzLc3vsna/Kt+QXyIPFAuBa8h9KnDCHHgIo4VJ/LOoeD4Hfe4c5j/1Kz9
QO0/ywy4wH+VwP27TreF3QJxeTHOBkFOKekSxPYGOYUPKFGIMSbvnI09XPuesz3Dov04/byXGTb/
vniV2IAjmXp785LUABxJScZciu+ePRCAx3waueyAgaMRDpzhsSM9x5T9oPwcOQPFP3udoGwz/c3U
xYvGN3GAGeUcpv39sCB1wJHAQOnuicEMnWfZ9At8Ho2dI/Q656IdEz26re3t+PCU/vecmroHCAiz
YgTdIYSfOo6gB1xIBqn2XcxTs4noeTbtR+jx2BlCm6PX6UOmKG6vG33dNi8IETpggiFGyI6rwWcW
2wRoCURCxopnE47/PGv2g/Nk8Awd/+pVovPhts5N8ZLIUKDXDMN/s0wUIOEcc8UhGf3+mSHzDEv2
o/Jj4AyRD68TkeA22/bb+vblnIWoA9eVgmNyT9LULJ6xA8olpwTdE+sZMs+xaD80P0fOsAkWr9Jb
dtH5s6nTl8MGslFFFKY7WfP7Z+417IDDEcYftLdZNvoci/Zj83PkDJvN51eJzRL4s755wUQUywOm
GEOYzPxFQlIjBaFYkh+YPebPz7BkPyQ/Bs4QWb5OIXpj6iZ+429rk+kX1aMhbyGKCAby2ffPTI8W
6gBJRiTn95ro3Geebdd+mOb3NUNr479K/znV1u7+L0v9cuFtV9PBMPfIh5ln7kqQ6zAIcBTfh78Z
VM80aj9OTwbPQDq9fJUgrW5NHb1oNgqsjAJRpuo+15kRaUkOKKVEUPdewIH56XGse4ZB+8H5MXAG
zOp15qHrm238gtoNFA9A5XQFftAAZsUDhCAHZRADpTsja781ZD8c98NmYKyDV+klZ7F+SSzcAwoK
JqFK/JjuH+toQAeEqwiT+EEPeOoiv7NmPyB3o2Z4nB2+SjzWGRAAo+3Dc3kZiQZ8g4K6eUcBZv4h
gQJQyQGUh4nn4dp3uvNzLNqPy8+RM2zWr4Ok/X1Dw+O6wJNv/qe9HAqKaARqbGS/zyhISdFOeVb3
LQX0KT6zPotfm7UfpNnwJ3fyOpo41sWN3r4oaVYHu0KzAF3z/vNUBIDuGpDLpMvVvaI2Q+QZBu3H
4sfAub9sXmUsO37pCpqEZJIKrMS9p8wImJLABMBXwJvucINk5zEB+709+2F5GDdD5fh18uKLGPqv
3qxtti1uHp7PC8wy0NeEJVbsXhdTs1lGgAqNJPgM9D59/8zI8XOt2o/Q09EznC7Wr9N74NVtr9Px
5TAi4oBhQTAomLOAxiCggVNRyu/AmQW042eYsh+YnyNnoBx/fpWgnJhW2xeebdwDJSGj5PwnJ37M
mRWCvgEkoafwfjqagfMsk/aj82joDJ6T15larmoIam+uTLPNfuc2/8Wu0tOttdvruLW3TfOSRB4f
QK0b9AXohfv+mU1/EGK5C1SSyNm892x79r8ls+GzN+X0db4pp9t6fNkZcNeMtQuvbKbbCQ45L4Ku
4Af+Ppv5nmPJr4B5uIc5JsGrDK5Xt8OLNlwhqNURSSXar9dBYkWglgRs8r5JHmbFx3Txt+bsR+V+
2AySq0+vEpJTDR0JFuLpw6N5AabID0AfQtDrdi+TzsKYogdIQbkIuugfLvrQ5fsMW/Zj8ug2Zric
vs7UaqfXm7bWD0/ofw8LhC/CBfQe0v2dPLv2RCFAhnhg+HvKD7+z6FfgPNzLHJvX2Ql3Ck0iL6pH
UOjmhe4dpKC08P0DM8hjhohcKA1RqL7yXR/w4xD2DFN+gcnDPcwhuXqVYeyDhlLQS7cmwgOXCnzm
LmWapVRCHnAIcJQ8LGmY1R6eY9F+aH6OnGHz4XUysc3t13pr05ecYUBrgJ5QIsR9UXvWlAgTPyRc
u1l/f6f1cyzaj83PkTNsNq+1iafbvmSfCLRXEcYp/dGOMPMahDjU6qAfQYBUtPsAN3gczza3v7Pn
V7jcjZuj8uFVRrOPt7Z58zMM3D2gF2EAsKSUwXKSez486xWRLjRbEwHtvvcMYZbIPNus/RjNhs+g
+vg6odp1jh1u89LG+iXbFCk54BIa3aCU+t1N5ksZd2orRD8MFYy74zMq/Wyz9kM1Gz6DanP4Kr3q
6naXXtjb24eQ8wIexWAZNjgTCK57SQIUkgjd6bGPVqQ+DnfPMmk/RI+GzuC5ep0Zz10nWbBNXzYZ
FdCzwwms+L3vtJ6JNxDpQETYrej+Kc4+Rui5Vu0H6enoGU6b1yninKUZtPe86GYH0MMoCcB0H+vm
CxgUlDVg2bbrinsqDhg+xug5Fu3H5+fIGTZnx68yxF2aFrpMX9yHYF09gaZrmHHuotyMN+x8CBMX
NB8+S0+fa89+dJ6OniF0+Uq9p76NzEuurCfQMy9hxQK5r+zN4xt2D2DBKUJkxrTPfmvIflAexs3g
OLt4lQ7jPkSSX3GB/2IV6Rz4iB2zbvuiugUs2JMKVlTeZ75/XQ0mDiSRctdi8YOyPA6mz7Vq/9vx
dPTsHTl/nfrFXRj6L7Tug+u6UDTCD+WLmeoH6ZhU0GsMW8rcITUTZJ9v136s5uNnaF36r9Kj3zfb
+HdO/XRLor/dhwn0DKjIQqZ1z01mStP37X4E1O4xn6HzOzv2Y3I3aobE+9epyX7cQlJcRM2LTndA
52EuAw3jF1Tk+3QHXfwPVY7ZrPc8m/Zj83jsDKGPrzOyfdT22hRWvyQfgV58yLQYgZ3L7j5PSxnQ
jAwNSrCUTO1fL/Ysk36Bz8+7mcOz/r8JZb8mDz9iTrBttovvm8Y92tvs749+v3vYyW429M3dLL6X
yNwdWt/8+RZxhMEnfmxGtzvJ/ci7IuxDL+RfhtxubfPnWweqt1AgFAIyMkapgrT57Zse9Eo4hFzY
TojBDht8V5PficBv3xS79WV/vqVAtOwuOYGt7ThsxQGzmnQx4RJSBvRjb75zk43Ajn/c/v3Pb4o2
Pze6aCzYTyHOlnff290P9LzD8jcXdu5AHGRlCMNwpfJ6ewGRZ/f1/1eFjcySaODHOS4l8jEXqA84
6se+8lvrlE3lCTyFbe+lOTHhxhQjYn7NXKdWwdQQii4zU7lOfmQtJ/WwcKahpuGhDFvE/ZZ0zHqi
yqZyk8agA4llXnc57TeNm+p48EYseupT6/AmWjY2y/lJRyt7nUb9u4ZqEfoIO8KnMRfLDBrAx6Wt
oqDE03jpyGlCJ1MT69KvFCrcysMKJ9MKo9q6J8WAMuYn1q0dT9SwXu0wq2RbnSdOmF7WVag+22wi
sV/bqkV+XXdJecyLOg4XZlSfHMKpgUuMfFoMKsN6VQIlLDwyFvmCGC3P0qrgnysh+sBRpv+iO5qc
T6wRS9OOzNd1XDde0uGh8QyJHek1xilX6ZRn66TN4i/csuoTtgQbDxmtro2S19kwbqRbJ9rr0nxc
wx/haddycqaZdg+hIxstmoQofyBuDt8hqnrXJkXc++44ukHTR532aClU7pnW1F5GQz56PWLdYeFM
+XmLWvthiPNwjeuxX02TGN8pi8cjRyVV7Y0aD44Xho4+jLNE38D7wN4ladeRRWewcxbnhVwNjNeH
1gzopA+b4iqehF5NsjXnZqLC74YoNj6VDT6lrMMfHZNZ6vEKkzNDozZQZWb8XAix7jSajrOGjV2g
W9ouEC7ahRN32OudcFiSnkyHGU0G449hNX1xxrxcSp05q0pX05rGeLp2cyzWsUXl5eSO4aZ1Kti9
0onafEUnZzwb2ol3CC2HjjaYp97D302KaRefOgyXZetrNxe68qpO0aI+Skob9cVRHto+M4FowipR
S1w7F9JBsne9rs9sPy3cOETu9eP9G5+45rUpx1pH8f3OmT9+/NeVyeH/7xs6/vzH3cabP3+CDdnu
duz822/BirhdOLLzL+0i6o9zQZy4j7C7KPbkh7+E1F8EzbsNQH9x8JkRFVZrguzx64j6Y3Xfo5B6
N+Y+pO6IPoUNVKhwMazUgZLyj5AKG+PBRAohFSgoVKKhwfpHSCVQcH4IqS5U3WAfN5hWpUCw+Oo/
iajQdfo0osLaLgVbU8DaB9B8oF7E4UKPI6rCppChkdkhkdHnPoUg19jULLhwPxUOv6w757Bw2+qT
zNGnse/RshUQ1YbuqBmFXExOhdekB/e3mZq8AvVsrdo0W9WjWwbCqQq/6VT9bQw7HphYyMBIiHZO
lJVfYO2/e+HgEa8mp2kDkvWTX0qtl6FTDIs2EhdJp+V5P+kglU1+XPS6h7O1mUf6qlpYB+Ng7Gl9
5Da1X3X52Wgx88qGQiTLhnVtxfSO2ZAFRvTCR2PfXmGtUj8ah3Ad67j0qIPe9RNhK9tEHzmFKIX7
PluJPItPG1ej44SATa5b6HPEbb1gDq/OJRELqrMP7TB6LRkmb6w4O8xFtzUtSiDOdX1Q03L4qgsV
Hac9nTyiJuOVWcVXzPbuoqa1WPXFaP2eZsMiI+SmSQaypC0OA51y6oWi3eJu7H2n6Y4SlebLXFd9
kEwFxK+miBaAqtfHorjIK7tssnE5GecsHJNsAYFlOCyJ6r1BGHShSpx9ajpWfmRdssxV/25CTX6R
MilPdCbr1kukSFM/bLPTuiRRv8Cyc/2qqNJP7WT0u5TEdE2s0/iEFEPvlVFXX1bECS9hmRo7puk4
Cc/JWX0YNbw6CeNSb2BdfP8pVNjeKMbVhyEnaeEZ08JUbYQ8iTuVL2yf0nXVZvKd6PvUKzKSRl6G
O3bYEFl+FjoR3E9El30o0oIdsyxWKxdnaEOLyRXehDKTLiO3rE9EhWVQaoLg4SncIi9uq8qzuCyO
ahuGiTcZtziqnKmFyCkLUXk6S3sHJrJcb9zGmOMRCMcS9yL5InDn8GAIo2LBsA4/JDgzl5KE+WLI
tblEqUEbwgdzTPtEnUTDkHwpS5iDPIWEjpY6ndAyT5xh0bhkOB9Zpzdtk0aF10Z0WMC0Dvj1eX1I
mj7MPKa7MagrSbeVS7IPox7dr3UryNohpE38CLYkPoxqA9+Ju+EcHqADc9aoJw/qhOiqM6w4Gho4
pcDt2AZuEY3nOIJXk7XhmB4y28HNV2M0XojMBRtz4w4XKW/NsTWMpz4ZAYdSZnBC1AxxtchqXSzG
Lh+DocnLzzH430pzWK3rDUMrg3DQlnsibrIPJSr0ZqyovYEJrluhlpS3bKiH87A15dl3y5IwKeWy
axGcPsNYvIum2PE1qxn3SRjLd3SAd5A6Tf4ty2N6VLCivbIJ7X3DR86Bk8CNNyQfL8aWNe/FkMMX
szDBa9ZBEAkkMePCVbZbJT1Nvnx/0xLWwNWmSHWth0bMjvXQqwWsATdnfani2IujpPXZVGUfqOrx
x75wtFk0ORXvahbRtUnD4QINvQnqusE+jlpBD8sOQG1bWhw5+QSo4bAvl1mfNzeNiPWmcA0/A+o7
Hlchwhehm8iLvnLyRQxvZOpNioVfFK4rr2d5rL0iHOBEnYQrirFIl1kUO5dmqrrVxBNzWUWVWpms
UYvvaOV9bi51NFrp2zQsGh81nfRNAk9uFJSdoMrS0OMyi7uAR3D6th8jX2QDvPUT/KGl/CxrOvq4
Mtq3ybSxRbzpqvG8dexVV0XG65j5UmjpRTkffSVPcdOeuX10Hndu6mVNfJgn9TfWq2NFTOY1jvIL
LC4GS5aki1cNnz5EteUBcwd5wjmcsAzZIrWOh8vR+BIX5qKBeaz1MDHtCmnEL2iZvLcoQRveQQxP
kYwCLkriI1FQX+fjRg8q6IcksKE5IoUIz1HjDGdowMlSmmhMvF7yeMVNmnhSdXQxlmnuibKqD7su
K/1GplUcODW6KaLB7yp8WxWdOa6Aex8nU2sXBc7RmmB2XaPmsADiCNNk5qddS85wFYWfnQh/so68
HluTe1Nh82XWZY2Xj0W3cHIyBomdstTDNe78knNz2ULFy+/iZLrJO+bjKS48NsV2WTbDZZG05ZES
6YokTewzNgHAmgPVq9rQS/oxPUk5es9HF3tCVet0GPO1KzE57CEIB65sy8VQpKHnqvaojKZy6Rjz
uXJb6g2FcU/G1BVHNbz4q2TkbsC68LOL8sp38spr0fiNjOVFqaW41VjoQ9pX7hfBHROgNL1qkE22
4+iQBfi69TSppO+2hfVCq5ojqkJaed00QTwgXXYYJRNB3q7p1J9MgFV4WeX2Jh6bcOEWctwMcd2X
CwK8vvGLBrujV0x1u5g6XJwYxDfARtN38FrVC5eH6JxMI130uC2AZLdOcpgWaRlAbtV5FuHy1jKc
LqYcr8fcpB4py22bGRxU0qogQd0nN5w63zUw2ytcsZXD22vY2PZzFZOVO1bh+x6Vo0dI2nmM9Klv
KHNOa8reh2Ph+hzc0EsgrfwkE5iHC0uCBnaTPullGy2AJMgbKlh3IZhG79Ox2nEIoYhvKR+P+ibs
mdfhUA5+1CXvE9GmHrUUGG4oktumrrMjVefCg6Q1DEzndEuY0/tlamFslJPFODXuRoSJeQf9BEMQ
xRUwK+Iwry9ruSm7sv9SuGP2pYf9rze8ocZnwLC8muspyMCLIJI3uhV+XLDKD9NcKo8PSXTSDU2K
jiwO0eDFduIbrKp2KaMqd8Elog8NH5wzjmrppwQPFYBoXD+sI2fRpUl7IlhN4Y0pwsgzFSuxR6ce
psGhNRsjkTiiLA8XYcXyRWir8IOqdHPRp5NOFpOtisJrVOFsmkiyNTCFdIVcUy30kIV+1jNDF3E9
fCtyjM9QHjXv+1r3h2Usqo+8aoyXQSwMoknFfi96Gzi01L4rpnWaAwvLu845cg0EsBLh6tCEzPpl
3SR+Eo7h0mgkwaysWo00+ypsJj1bh/1Zyh33tA6LepkRU68qHHd+26ehD5zhdDDJkjrOKsIR9zM5
fU7q2pRBUnSZP/RV7U8oRZ6ObbbMqdv4sDUWXU1mOh10PK5q48A00IZkyTLbnU8pcLy0MxZmrk6e
gRaRXVaJ7Q8lSZ3PpFEbVJT2tv+euvGxWaqSR8s2C0vPIVXk1bXWQVtP4OKwwsHrpHsBM6g5K8TQ
eqVqR8+6PftAymE19EMUWDJdjpyIzaAx8hopk9VYoBXvtfUzVC9MZ6LbahhXpIEpr6tMtuh00i4G
dxiOdIes3yY2XPdVeKKj6oKGjAUilMl6nPhwHCYyVk2QOHGKFpxMFyqF6IqORetw3S2SMs4QSAN5
n0TvCE+qAFzY9pEHN0y7yFOOE8GUEFWu66XKjcbcF302DusB+O90woCqpH4S5SlbjDbpgkGWOPFY
mw5J5sG83Zog5zrFno26eLyOU9l3kJST0OBDmA0/Djl957iqW+aFav2Itv1lKKZpgcbJbqKEmWXS
MXrasOlTNRG9mEp+oZVx/GRqmotYFTjIFEvOKlGyr3Ywo5/gYvqKLGpO+1w4S4262zoa8aJnuDuV
ICgEIFDTIzpA9uOx2J6rPsMnveDVRQRUZYHDlgSjI76AUB16Vd4m276JRl87NSUw34dHuaO5FyWu
66eVLfyu04MfljKGqbLMVgMoRytXqivlNIPHUno8ESDaWZbcCNx3Hq3yesNR6meGXscZtkHYaHU0
RhMvFgnakf5orJuvLu2bG5Gy5KTvCws83tJDwjVb14m6dLtWuV4FXMYJ0q5J19MUSgskgY4nVNfO
uzLLp49Z7WanNs6vIQGN8oXBVVt6fTOx47EITaCL+LrKc5j1nSq/ER3fxaywaZZtobtljdz6M9AX
vsCYDBdNqCYfONAF0Qk7I8kUWQ/hjBxBb0EViHECT2uL/gNv+/a4KklxMmWdBHFsbLKztKgE8ydJ
4q9FZd3ICxM9LHMUw1TgqloUHqSGBnhApuSNjFwIHF3E0IVuI/mxqUX5eSJ58XWKjVt6XUioAyFf
qMJv3b64KoD0Lxia5HFoGrO0EBgXEk1rPYaFV/aQZBk9pRsdtf1n1Ewo4JUgqceKWPt1kvTGw3Dx
syoCUpIYGUPiq1VzBTvd1VG4aExVTMSAnKabafQH3U9dGhDbtF5d2e5bbPP8UJBGH9ZVXx4OTnGb
DpP27BgKSB/tSVq3OeRZtbzgududgzRTXpBETUHaV8BuE+p4LDJyUYdEB4mS4REY9h4SvzAQKjZL
J8nlOuNOVHv/X/V59Dtcrh//ypOHsuJOd8b0bzWf2aYbP5Wf7+PudR8OSrggBLbfh90/YMGUC9L2
nZQOy0BhNT10d8L6AwYbJD+SfaDzk8BO1bBO535H13sNCMHqRKCnUCpG0BqvYM/k/0QEIiDVP1LV
d1dE2FXQDowFdMfBplhPNaAMJTUoNym7lShsWrXAJS2dDCbKTk8fGGvLdEudmtllUY12pEGDBxYP
vmNC92tU1LRwfIOHVBypmEEimiqnqA57lWf2NGN56YyeSQdWfmUp6BwmcDjPEuJHQlB0KyAEtxdZ
PIhsKyUrw2uSk4pvIq4hKHg50hZMoSWr87MYuU0PPCFjdVp6BhKq/ASJsQKTozxH4zHOSZF8c2wH
EzRUvH/IeHtqD9D29OQZQfMtppBE0l2/BTwueCMe62QC5bqNeSxvw94USXUISWNGQfTtbC0OJxs1
IE5NuoRttTM31Dhc/v3lEdSen14flmvtVvsT2EUWfkWD2h1/VPmYEiItd7m+SVBKUu03hjASe0ph
p0qW9dBHdQM6QRPR2HOoM5XFeU8JSGI+ohPvyVHD48KmIMNUpEYb2PqhgmO/MRKKS4+MBCUcno6C
XdV25T74pThoV755ZGThNnGYDKW6dhOQGr9QAvLhJcjZjDleTfIIH3a97Ircd3NaYwGVjswKyDIn
F0hJA/qSeJ/0butc/sauO3geFY6YC1siQO8uhGBYci2hh+qpZa5bFUYAn1vVE3ZjmB3Z0Lk4aGGD
vtZ8s1MhJPeNjcreKi8Ppxhxr2FRg/JjeJHBLSPfpJDNkRNMhyJxz/OQRZE5HKu+YmYD0kiKhtEP
8WDxZ1tVeRUt6gTTolrkWTvhBlIVl9s8kFCM0tkJGZAh/FyNIhIV5Aeyc8hZWOSoGk7TCBQycKO2
4xopz00AvsNq4kLnQeYkZV0EWdYxVfvCgWEx1Lp6AX9FmZG48viYCv4Fqzpu1+n3p9nHOU6Yr5xh
BF2i77CTO4cGS5ltCtzC40bgca3YEJsxOIGT4Iq4XjlNLuDmQqENZqfUNjmCic7WqtABL0WWtB5w
bwJmAIXncH2glwC3SiL4E1y1h+c7VbKqw6WoOlKtheukHIPiBELWZQ6Ej3RHbo9DHfnZkMMOjats
qLIkew9CQaIg9RkbRct1wl0Hd0cgZ9Xwxo6apFPvqX60pAritM1Vd9EngyBF7iVxI03oO62Jejf3
KuiNYvhcVaoU/SKqYNlddcVG1U3mynXHHB5kiFIX841pbG/4lS5hy5MogPccYsEyriuEEj9H0oKC
LXBl5RHjQ4+/IDaMjdzQvA/Ld4VSSYoXSWEdN/NK2BtiaHwolMoKLwozAragZeCpHj3XGUrT+RW8
7kz6Ix3D/iRVtrGTV2dJr48KR8naAcoQu3ZF3azpv3I3T8c4CGlYQo6ViyKvPxVVJZ3WA9FJwNOf
8nqHWlWUKuInMtcCAkIRZxy3fshAk2Z+TmkIAI1FA4wK6o67VyPTMBd9KUSWcndVq0QD1etql+fI
q21kBJiBU+Dhfep06qpuaiMvy0I5kBFpFjGQ0qL+ko2aJcGo+3ClaUcOtUumdV4P3WFbR+ZC1Bz7
g2LxRugmA1mZdvVVCC/1IY2YsR54X/w1qcvsU+RqEwwKgb4mM9KsEAiqfo9B+ZWl+8Wk4I5FX/IT
SHKgrkDjGNCFou4yEQNdJEa3Z1OSNe4C3txmIUeQU+GN5fl1XLaXUIcpj2vqRJBJ2mbBLB2gWEyj
w860KohVDxp0GVd+qkt9oyG3DbK4jLyRFkXAQlUdyQnnS+CGYe0VJaNwajkWPk0KsezhlGvpjPHX
egB5C49xeFMpKICkUNCF2oBK2DJOXHNZUo5BCI3cykLWZ6L3/TDJbeYUzFOkza96ifXCxY17RIHN
as84DjmhkMYs68bCUodEhO9ch+nGixuibiCJpp0nUIkuOpzEelmOhbNANm8uLJQQ17tQENhxaI+I
rUfgrnkv/VAoEF4/6Q6rcQ1zXXttMU3QwrQllFAinccjEFAmb2XDRB44oVMf5YoZFlDUJO+GjqSg
X+XmmNkGgfQgY7N1E1ueDLDW9dhytHtDQ6ahshJ1/dFQt8OpK9JuLXPjHGkoJeBAQvS7QX1PCkg+
JIq9BrjG576s+tvKcQYfQ6kVduRIDPZUWAKlmCYLb26clZnnIFO3QTn16XDE2whSZxdBuWFEAgJx
XoLU1xNIMCAPy8qjeqjqJS5bDLWDHMQewj6wfvwfyq60N08ea/8iSxizfoV7yZ40aTJtv1hN27FZ
DLbB2PDr34umo3makVq9UtWoyd2AjX18zrUcvkWO87uEYvssk5sPKjdRU4mglvyQriM7Jvk83GmZ
2M+rDsupjWI3o3JxXRdAkwDkT1G1A+77ujgzVizuh/MYPKviSM0fAh26DxMQsa7u5lk8G7maTzZo
FVcmOBR91OoWjEvUs4oWGe+w8YLcakDh/gF8iezrYVvar63SW0VEpF7QXdBUWi/0QzkmxaWOgd44
G/GrpBmSr1ORhZt2o3ap9Jg4XJTPFUclUK/CiZusIACLetqVXy1BF65DYbRBsd1O5iHzWXdCoAfS
XjZbfjHTUT7oUZkj89I+gxbU58UFem71kn21DIBau7XPm1FbcTY6WavWKPFjxYSc5Zw7dxzTaH2a
LfDuyiZmvaadmKtILstlBgjhbPIypZXIp/K5HObylQXNPraWj6/Ltmw/HBb4YclHcPG8BYSHk+Jg
gpmfoONAveOH5YbYqfuyReNwZj3laz24LbmTa5TgLAuISFHbFASndpddoDsSr/U0tOcudfZ5WmOG
+1/iKxoN7NRmbPrca24eykHaC7r25ZNSdrsWU2uOIUfIrdoB7NAA7OfKusQ/DBO3H21RJN+AKCI4
xGZd7pJVYfMY5u8pm911sLm/bHxA7Te6YjjzTCUHaTJkXR4x73Ijlt9wLu2HLS7kc4G4/dlsxfwR
B764wGbLbzdK5gcc9c2pL3l60/iesnpWZX8otnVgWO92OG2CjA9dV8gHEUZtaugUopP1rfmsZ5eg
Vk637caWibtuOKg1QdT4UbANQgspVDiyvCsu6BhEvegtuS8Wwc7SWfKd8LiwAJTTZGvKelUBlulD
7rQC29ClbMnnYwQgDEB4X2p+44kWD6Wj/R1J1uGln+1X/B9RTXNDXyaFDKZ1eXsXyhasUappc1WO
Ov7iCOQ5dS99dLsuuXtu4mUxZwlkIKlLSfPrhI+2OJURAJ4rJQt9GMMEgG1R0h+KcgOwCiinXCrF
+HA3kimi1ysxOeY6i/xsb0wJ4cOJBkv95QDw5J6FhHzIhxLKmyxYOR5lqe1jK5pFHW0/rvJaNd3Y
gDAY0vW8ck7JOV+maXtci8E6CdYWB+OhNAGvMuowa6MX3RUo1Mz24CyQudSpcny57XoAazVzVHz0
+QZoaYz67GYA10cPniJFvJ7RFHp+SRu5FRZxxOo5zZA4iYEIfrHMWX6VxiEa2o8bW3m8VGswO+wf
I9hFl0Uil/Vs+nWwB7lMqXsqiQAF4mPRl7ayhIu+q0lShqeGkTKrYpn0H8aVku3sM7a2gFRNHN34
sg1DDUoqym/zHuH0MK5mO4zD1ly18dzUeEtPdzWTNUztfb+SrNwYpn+IgjpAFqa6patWHafqfp6T
tpgPa9ZmfVwNbhqxHwrAwbUD/aaOCYV46KaTus0qNeiw1dscDHRJat2esty13cXQJOl4FD71t12D
0vnQhiZcMJHQ4pAVkcyrKWstveyE1V2lXZqvYOnD+jGb4/mOpGXIa9XyBLqtpGO2XleRvVBN7PcF
MN+BWQ2BwThyyo4AFGMX10jhJBnreSJuyjz4zOxxJcmYIzFzxdr0oArcjA+M4EzxTksEIVNkR6l7
DdjF0FAeO5XTXB51HMY0vaVkydxzWwyKX7Q7mSuW5cu2SfEspP4iSp220Ah49eTBMB95we0ZaJyJ
ECQy+wSRGaRFa9zfWda40yJtWWujN11BJALwSqlUPdmhz0BJQh/ligaEn11m9W0WfDvlY99XRgR+
qzucKzUNkzeHDYdN8lBOkj0B1bf20CwFR+InsWCqIBr/nY66+6DNMBXHKc/FzTQOYLEMhBBHF8TC
L7NBiZ3YD+WlGoHyxoPpT53h6dPQRfRYznK87jg4lbgLyXWss6UexQSEs0RZdIhjDiuEy915C3Hc
V3hzSq8OgG3NdNQ0G+8m4LrzpbaeVyU0EaE2nWjrJJsWDS5dcSAKigzucsowuOM6Evq0cbwGgccT
kH6A08vBYlP6als7e4dTHod/k3X9oWmRX+AW+CNOnQZqlRK6vkHLl7YR9AtcaeEUOgoKLirVKdd5
+0DayNaLyuSnaFDPfRuhkkLhdspj3n4efQx6ImWg3FjE7ZWLGZgjbkNb1E3vkiuuYwxaRPyUNGGp
4SBl9y3KkqvF0+ZbJ1n+peOCfuoo8zcLHdgh1Wa8ZKDlX8a8j7s9pgVdsTYytxnnDHkrguO+CJNv
CVSMEdJ2tZ/aIZ5ex6UgzbHPmgYnlELJcgnavBnryTZhPsz9NqIQyH1La9YjjlQZAfh62+spfpVS
zqAse9wD9DG5BAuE31sPGYDCSq46vVSZi/MDSvilt8i1OnGl9Dj/S6Nqk3WnGYu+4OD1Fhg/QPkL
MnfZYdYtuWhMGj9nbSJPFFCnq5qV6Ps0De2rA6KL4wGVJ4SGPIYKhKfsZkoLe61XaDgqK5DS3ITJ
6dcungM46sQisW2WPnyb5xV7BZsSdZrT6FP9ffElfli2y3Ic2oVdQQckOA7XsCGZB2H3A32KFn5S
0ChcJyvqt4ogHZkPPTckPQK0bkUdbUv6Au1m/znXS6i7iU0HyCNMdOd8Tp9mVHnlic/I4aps9rI/
g++brxD9Bn8MRkpIKkK5szbbRMY7Jj0lNaggSE5WFaX6aPUyiMpMGosISlAl26RbTmLJtCkVqI8O
SZo97mXsUvPVNDFyajbw7dMwuaG7j0cKAgxVBe8Q0sps3HRtqRP9eiZR3A7JfeYYL6qOmoZ97aEl
I2AUSBFaUGF26EJ028kxG8sa1XZIdOU2qSZX5zhw0/UgKc6tvnIzTvn1MCwrVx30LxyQTj05FGD6
oV8AY7IqTMKV7mSdNs0nIbpkFAePrZIvCN9g+Gy1BDNmM0Q4XTZcOumI+vdkIA1Lj7LrGgXu0Ky0
e+IRNLHLWZO2mYeDXRMStQ8tQEU8h4SMU+PayoEJCEsVLIb/QxE0JMc8Tu2wQoQpQ/oJqpFYPpmA
1fqF6Az4wdyXgBlITHnQ1xCngxWoU8RxVMLYh1v+XSQ8Ctk5V2TDfjN0KpvPTntJZDUUft0IKlve
+gxHBMLx/OIkAIXiZkZCGe6itozWpHZicqY7b00U42nhyGvH9pUVbljUIe1ntw7XzGF4W4WXaMfx
VGfpxBR/YnOqm+yYjZAcgPBwzqwjP7BmRo6D2kGYk9ZFi3hM5vHQpb24jSWqhoqD7TtvawkyYC6S
czPnal31SSZLzExTD8hGep8cxRCgQDtq75OxBHYwjAWUxS4BD0r6jC/VvPBSQwKTmDI5gmphydnG
Vr3owvXPZBunuYpHANJV4rB3jjST6ns07DSmSyNpu+OYTaU8LDYGB1ltsZk/AER067GdJ2gZGrE8
pBGEusy45maMOKu7OHO3IKNWKIqYmi+h+ovODCjyU1sGn19CpwKdGBv0ussWfDec7RzF9RwK8C3V
Ei3dd71F0MtwmygoWnCOOqh/tvVxaogPSBAIWMwcMpAauqI0PdssmdWBqyK8ko2HVVdUeEMfi67p
0gNeGT98s3gJsa1AMqI0GDayoBqxLZVHpBN2unAy7ZbvoHB2xAUZdTzUWyeh4cLRxclJObw06tnF
BqQRjxIQRskaTRd0GvPPEIMkACxzHouxBqDYpKhQ83W6U0UWuUMcpW7+NG3eCjwczZWsB1qaBQkS
ja+TBODWnUDlrUDtIQ+/DdolofKsy495l/VXRExjNW0OwnVdLHdaraaOVwfJ05CWELiTWZ4hIsaD
yYMgFQuFuTCQF7a1A2D2urWLxdrg5QdHohHjhGQkoxpyNDzsA0QdRXls3eh/kHZPCrpWCwgydTx9
QXHp5Ye8VXbPuljcXCCDya4stBDNK0IkA6UM4fjj6Bm/DYqI78JSzHzht3Axc2gIq27bmlDpJvLP
RUjdg7eQJt1pQNsQQOVqRDTNlaxCl5aPUJLT/FC2o7+kAC2ag2ei+ZdnCbiFtAN7OSRtWxtv0yfD
xXia4yH6lNmJVmUetoO0/faUsGlbq6RI1zvwLHFzABm9zKhQwLhXZbOUy6XI7IgwP2xhqgT3Abdb
9rLyFtVwrYd8jU/x/sYJsO8gGw4CCk6EXqI4UJhZ59xVTEwGSQEUm7fMaXcjYroUhygVOj+1c68/
+pDP9LTOA0apugxUsJWFqBQS8HtD9ox3gosCEgmyrk2VdRzyzKEzjYQ8pGjB9QIuedgUEIBqy7TO
jt2yteuBQTh/3MDkA6FI0+lShEjpw8L0v/0kBxDPU6j9nK6fc0SL5TrMg9WH3izF45Ra0I0zSaEQ
IUkDFEjF4y3reXxdyL7LX0vCV1VZystrQmT8uvZNdxWInh6YmtqaNkX81aCl8XAcprwEmZ1OLfBm
nzTrARqzdqp6W0D442RT9Ii/lvXXLY3X9DRn0CoQ6EDDHZCrjgEMGKFe6bWin5sSGsVKaWrvRl5O
0TH36YqiAPo4HJk8grZE0VZ+7KAl9DXOTWR1yM8PkkEluc9bdu+ZBwwNIwK/K3rFPpnVUlFBFfyZ
TWr8ZEHtVnCqAXucsW2KUixY8j2IaeJBI3dTIDVB5nFr3abqCbjLl0E4Ao4cm/pgmy6/n908Xs2p
UTUq8u4GuEB+QXhUvAAxbnIsA5G9wtLBjiGJpsfFrvFlh6aLcd0uu+oe8iJ1mZYQtFb5NBUXE5ND
dthKgsRJNWU4D9AV9I9g0JqDBbh1sFjqSW1Y6o5IX+j1sI4SIlJPP0m+hk8ln2mlJxdBH5N2R1X0
/N+gxKJDkibzc4F0/0wTTl9HsXSfoPVf04oETFzMyCerkuI2GAI/yDJj1xXu66jG+UE7eBCqYh4j
in2wPZSCQH1raaLOOA8s5KoFFFFFnl4DRSM33sT2Xy3AjkMRUKhASjhsVZB0fCFFnzy1kiWqToDq
X2o90BTUt+87xiCfA/pvj50GHmRfcUB1ajmgWyRf80+oaEelH20yQZl1P7fSIMpP8DIb0FgGnKis
ENVbZcA1tJqN98m6TuV69nEIIBbYGIVZXkZOqna7LHi7zs+8CT79lg7J2F2AlldzUvPERjM5FEua
eIvg1ZXZl1wpMl+2JW0gl1tmQzekjUW0gtvvMhuFS7cGoJhVBpbzlCSDL75kwzAjqBjd9aFHHEtl
lB6Q5w0KKOmaCXE0JhHjchk6pPHtKazgR7Fp0OIvSat1kXr8ERmy5tMhA6yfi+OkIfyDOmdrRAfi
TgtOQW5gDRrQIKIVW2Q+LKyYUcI0LGTWvoyF50t78FtaoO6LM9aE9q5txwmKmcmjaQA9Rpq5yby6
blvoCsGJ0M1a+zFBSlZt0O2Y5YKD42zLGoj1PpIkg3SiP0sRFiixHJQ7UNA3vOjwM/QszCEHIvOE
gvkaKjneZ3WIyiJf/sJt7haD/3JzYA3xtowMNk4YCUHSgZP5nZtrUtiqUtHk37sRdiBbKzwmPH7V
lT0eOBlBS70JGd6svg9vv/ufRrLfydz9iqBQQVaCCsTLONAp/fcrApwr5kiK4Yd6u+LSpBqFFksH
OyUoiGXiLKwGUSBxLZsWpOBfhrwTof8dMrwf6FWL17SUe6eNcifwf7+BIBsSS8vI94zYnYcU208e
sC+SGfcx2Bl5bpdGfIbZ8f/BYu/XTWA9ieM0irHR3l9Xu3XMR8KK79Bl9YDllkj30yeZoDQTlQcH
1NwPXO5rXcoRPui/zPvvZpN92PuMgyAuExhXoDb4fdgCengSBcm+k7zPDYOuMcrSr5AcYEOOW5P3
dw0wfnrLOrO6p26Kok1WMB73mJQ/T8Tvaw53ksZYcbDQ7G9hi1P27gHMWRO1azfwb1ApDak9j0Yr
vh4JV3uQWQu7B5k/X/J/B49GeGgOBYFsubcCeOddlLnkfbtG9nuSeeghTivNoDI8pdaDjDo2BQcd
Zx1mHeaFDCv4yxitiy2h3YOIyf9lIdB3mg9MQIl+lj8lDQzCk+Ld3Yhya9NSz+QVvc5QI10gmu7S
ARVGOY0QSrbJtmuxgZzrKpQxw13B1ifdk9JZC+ydAIl+KpVUKM7BgNv4US3NML3+ec72rf/PfQL7
N3ZnhHaoeOkxdsv7jeo5EGmzhdcAAhKLIHJdhMmKwLiAmg6WoQbUcbfT1YBZx/1Lo4X7/04WOhnC
ccXwjhgYthKIQH5ft2Byp3mdsvF16FMCtUsLnQdI6GWNUEdfM55CIYNy2XZfVZsO0J5YrSxNLwrS
EoClRkKXsmtkVon/NTQQul0noQPb8jcBxvs1hu4RcI7B9lrEeMLZe5lDYB4sMNRnrxOPM3D9e73W
OzAKc6OH2pvV4OZIrhb8DKCvgsWi6LaVPHnYWC6nEjS0qNWG6uJaSeR/vBpKiLXnGnUh6R8zVQqk
TXhxaMBpFZN2pcNVtJU9fmsHsgEgyJ+fP/1dUYJIlaHMgkEtomg1ibeSvosYWJmDWYZFf8lBQ4LJ
1hEYfQPfp0POWdMt3/UPyCd2FUUPPA4/cz/DiaZ857qDn1lmTs6zv2/od27k/ebgbsdGonhV6h5I
3i0LMIITqoRRf9EWuwjMGVDN5Damkq3XbHIrpqMEmLa9KGQDa145COQNlIpR7LNHYTZOLpChtduL
3aHou6LJdilVSBbVl+fOpfvjGSdAWsDbd3jrUdu22162PuvA60R9v8t7Gsw+HtA4lBLfZPBybi+F
CgHPjqVIizhKyUjMsEgBm5hOQN33Z9cBBYYUy/y8fFkIsvqqGEOLXzFCu4E7b8iwq6hmnarua5iy
wehTuVi6oOYat/nG2g58eN8rGyNTFlyFC3icvPg8FANPXlDSUyyyvBBQZC1Q30DM9ee18T6EY/Zz
wFs4wJMcdvD3YiNkkYOg4L6+bFRNqB9CHOUo+vzYjv0lc8YjUPz5iu+jUZwjFsUgZqHfw9n9/oqT
jSbpFfOfGYpzLEbvkj38xdAwYflli4HmCeQl8BJwMm6exG3+JtH4823sr3L/LSqyHC8Uz3FwpXEU
JyBFfg9HGwN9AH5HvahkUDODWdul5AfAJoNoJFHqUmhD87F5WKZCIOJomY7iKGB0XsYKr47xPSCi
WJjrnhfZU2C2L6Ax9zRbHueCRE1t0g0eNywiYOEtqNSd0ecZ3Tc7Mt/lcVwksotL3nbzvvMXdAe4
j3He746LzrKwnP884r3PwD9HXDAcUEg3MGqMlkE9+fuIu4zLwZspf14c3KjlEaRGDLkf1MxYt8lu
bb2Q1IOpAbJQ7lismH9qAAmKh31XuBY6oycesn1Jx6aBZuai0SiRECLNBgrxZPpFI/Xe0rXDruNe
7epDuhYKuzOnBtvoz0PaGzH8NiRkQBDKQQaX4gmiK9C7rNdAr7SN7RA/F7Nk2FuzFvsNzIS5fev+
3MdwFq+4Ny7DvsURK/eQYrXBQUMkheCRhnT/1mg69GTuyxZ2NXDG+zyYFezAHTcBn2ok24e4wuI1
nTqSW3bShYXUuF5xXmC4fxna7+k1TM0IiXhLNMVWQYsI5Hu/P60ZBEveu3F9hhdoj1SzNVhaW781
47c5KjrwACtU0ttLHg/7+ajISPFAQqZ6scLzk1G0VygZcf4ZWarFdIA5Y1h9bNkQTYaGlFhiie/1
Ht0cwuZFEyNJB56IjAQXbGYe4V9Qo1JMBaQymIoZbj24WFNwtNgSEr0X8K+3+dlD4d7S+k+Z9rs9
WiBdQHaVx7tJu4z+J9WlfoNXKDPk46LyEdHhLb2NZREWOC+LGNXHXw7/+F1RsV8yQQvZOMKxBJ3a
e4lq1I5IIXXIP06OYoWAwtjNoTj7MT9Jq5MxPXJPwKZXWc+gfrvoFz4gZUHQwyx5G/r5Ic8mFNPg
P5ICwQAbcnkERY5PAe7Dxp/DgIPq12MTxg+YytAXA/YKdtH+OEQX9gcBsH8vaMu1hTwvAuiAO0nB
CmwvXQbm9W/q3KR8l89i8PshgCBBKZoG/U9FhXRwgmAGvDCA9Kzn1ew6pmvuI97eQXmV2PVopM10
AbtYXLayshbNGa6iHh5uuMaR7ZBrKxRJboHX5gywIxQS3yBWii48d0l26PJh7L8nbb/ZRzVmyn71
ILD8fbLQCGhk0Q5lCvcC8sfJnbxPgdxaI3kYK6j4Fb1hkaXlARB+Ses2zM7yagRyu7WVHBYLSZoI
6F7RwW9n/dpXgaRt0p7Qk8UlT1k/rwmoq0Bhljjr0ku6N/7gAkC7hKyyr/MN9vkNAmAsRQ0YYgVs
CQ6qzU5LmQuQjoqE7aPPxrh5cUkvwEYkc0zrFfXpuFaZmGGrK5sYTjkBPuICdfp8MGPkt2teDlF0
pp7K+CTIVMjoqLtRJc+wN4uOPJeAYsLHAG3sfEumeSCPODFy9z21WWaft3wRA0yh40jl9KEM8E2e
eQMdOCzrCXRhVdmNLJZ1Dj7NFK9UgUj/LmPoJMMBS2U1P0o3ew+OtffwjAJmHkxaHFAHpH125grk
5B20gqTrzqDYwA7LH7IY2IxZDpTB+3oLLwaM0CeopCYtYVmK5iw6DkOidX7pSt7I/mZIQwfBbruI
2S83PuVib0MAeadLH/kA7uVyZzdFccJayeAEgY1m55v6qWh8CYFNkgG1ktwCtL30YiKyOftG4bQB
HQ6OZj0sunHpp5E4EESXWBxoG1J7IK1QYjuNrKus5pUVIbvv4zzHl/ntm6RpevwMbXESXA68TWJe
YWMvY3QFyCwYxgsaCMnzem3TzuVnKJOpgq88WfZzEerdBsMRLMWh8jVw2EPLuk1lmQqY1LTX+UPL
CbC6U94xEuvLzq1lsdxn0Mo1ZWXKcs+qczunsnvJBXqtbGAverS0OZLVIGTfImobmV4Txm3e39DG
NLR/gEEGxMIRmlw/ieN/JMIs3m9pXYBcxsdIyLUxhwiaBVschhnCxuFTLMA2GSCffQniRRTG1BZ1
MGY2LlyDE6QGT7X/Etw/UpbKmHLP6RM5YfS1luDWs1Mr/T5jrJ87fBknOZOnQeV7yE8WmBPzuvTz
iAWwga/LzjOMmvicfhuqhNwS02faHUHCWTJxXK2XFEXmAEQcz4VqNHNJ/0X7sM/zkJQtwDviiMWj
IAMkWckPqEVKVBzw9CHTqn1B19zUTSFTuPex5J1xL3M7uGbAfBG5jdBebQkNt0Wb77fc4ElriGOw
snAFhh+ZV07CvsAyS/YnD5YT3+tLSBfnw7JQfBRHbGE87mFBAzCM8dd4rGXMvMKaIPG9FNrj7KlL
Ew4ja+JLAECVzqFzj46/Vg/fph19zVuyDw4U+M/JcFg1tv6V45bptuvOYzal3S2LYBx7+jXV5O3j
/5nkt88BKYi72zyGhAwdOAaoNl67JtONPTcDWzFoE28B1xIxmJ/oCQW4GMsqfXtQ4wZwFkjpvEJL
fAkGbQUoSztooLL7UqHPwPa0xKrHR2INjM0C7Gd8KasugjXOw8+eQuhcA2yNDOiOnzM4auwgxLW3
Mcm4QY1W63HIPL0AWL1X59Hbo31bHlBo9pifDAwKvqR5vw8+ZCt8qydBQe8hkUCzJ3xzRVepXD5v
pIF4CDpuyfbpfVtIG7oz4C4xyP230MaCGkRtljOsrmmW+62/TSjZ/IZ/jDCsJvmRROnQtZeAZPOg
z2JHtKKjb8DcLTdvIns9eTzfZoE0/ZVmYsDygbRC7YO3C5Ld+wkujf0Xxsv+BfbMAl/6Idq3g9rS
/f4Hh74B/tn1ohfNaRAwIjxJw6hgF9205nS+Zm9rpWnhCc/Pv6YcGgyL2wlvanycACMu3uqmwzm/
UCgYo2dkbm2xHLQh8wA37yQ4Lp62EioFKFU0sM0egAEgmzc9ej6C3oIjA+crvtetLmuLU4dkMaxX
rJz6MF7ACh0pVfdl0qsFHnUB2BBCcYfPS+g28AVJY9rfKePw9wpXRPYljdBSilQGrqf+boH2AqCA
ty2uTiUQ+5fdCY4qgK/bvvahL8l2/J6B8YAS3creFcde4YhFBxAygLMCtYOjKnyGyr9FvIHnYuy6
i1/GG5CB0rYnJ3vUu9/WZEoYu9CtxHSc2c89Y9BqB7M+QZjJtxcmi9HPz1CQSp9dQL6zDz2UYsIU
we67dRgReotN6THbol3IP4NMw89o0PuqAV61L/E3/LSYOo//TV28j3dumhhfLBY4Pm8aQKEEfU82
4MroQNQNZQXIYs3ULQMZh09kUGpgUS+pm4CovYEsG017mDfcAAtHfCnQ2Qq/Y3uD3jjKcqCGJk06
4KVwUaD0VQq1Exr+9AAm0mvwoPt+mhPfwK4k0MIHoZJlHHzd3QQqB9OMWm+fPIfeLZjf2BUdXEtt
D44QxNPaY5SfPdIzTq48n+CSvitZu4OUsIcg/OQdZxmECYCxVn4MvIUK/5R5DU/2AdAFzRLo41Hg
fkkEg2+8wmG40wobSTaMCvq2/dhQKd/nHOoIisX3NpPtDGHWHWuiBgYV8C2K5x+6zXnyZJFMA1XY
IOXJviDeYn0RrzfMQIueT/sy0miaZE4oL3eUqoduZMcCSjV6/SUrV2noaxL6rL/LMqNhXk9iaDHI
vyEPbgMHiVSyPq0m9MIxpC56mtsXIJK+mz9GwrRCwM+xMhkefY7cxnwvl2YxsBvByWvh4YBhSJU1
ibepe9nQTCgZYefPUHBUM6Ujcko0+oNe12GVq7aM6wXfhDKnyj08fOHwayRvz9JoqL1TqP3Zbhni
Pz09v0xHJRSWWHXI/vfN20xq/wS0o5gzdGfZv5fSiOATkLjtH+QM6IQ6onLfuY0GtndsZYFskd9t
80r1EUK2ne7DXe0/+bVkf5mJ0KYcP3rDw/dwSkRtw2rB1tPYRsWDk7mAH9dHA9DzZN3QdejSm2Hf
5YJsOxw4wVGHLwnSsvkS1hus7yQC/3AH3HK/8+6nD6Z8u1BqSxxpIEzxsN8qtqFpt3yXg0Ok8QEG
3H180Pnuv9kUdAejSW92EHKymU2SgxLKjLyC7BsiJffGK80efsflqonFnsbJJOAa6Gy035b7ueHI
iHaDwDHTn24dHe+GzAMUUfuazPkWd81uPAfbiD4d/W6oepsQ4MB70OuKbHdhJRMl7bWMWY/GXH8u
Zt8V9MByEB+wgqGDAHP2P7CynPFmRuDV8ZMcxwx3nQsRsBv8iDBrSLLvoP6NtFsas9/7ny+/46j/
YAH2y4MfhDYTPc/Q0/I9zgobyUj8lAOqeguNLTDgff7B7vR4P8afyvZ3QBN2UwQjBK4FyAp/Z3tZ
/w8Ho0fnGIhi6PCfNRJ1YRxro3mS3OclOCtE5EzuZKFDSwUsEsgVsU9+Bcc/38vvEEIaoW8m/oAU
zXLGsM7j3++FLywGfNuKp53HzL40Kd3zcWgKcnbc0Pvmr/P8vxeERRLAAV5wEgNcLN/hip20Ee1V
xB/fhHaiw4l/mf+0E/7a2X8eIN1hu/8+2H2EwG6jNIeRIKago95dMPRtIoa5zx5/RQwPXTy2Eppb
rGl6CslUwIGj+WY/OA/9+kG5YY/nP22lZNoSnEd/uaPfVzruCKXU/oJmBjcKuPn3tNhaRsTnKzOP
/dum8sjrsMeDg/bEnJpiafAIQA+v2JklusPhDgz5P/LOYzluZNvaT4QTMAk3+QcolKUpOtFogiBl
4D2QME//f6DUfaSiWgz1ndyIewZ9ujtaBAsFZO7ce61vRcsvgkih7mdoQ5zsNyauFZOtHIvdhD2y
qvnPaUwG2mU8GZwnV8O3eVb1bZn9/Yc4/Rr54oRqqCYTE03TnNMpK/tu3QHHlJdRmy4r0/xaCFUt
gK3rSXF6cf7n1zNVvsjlf9YbKKs9Uo2Qd91fft/2wGqiV1ZLVtYSL2Ec/lFrzVRp+cNG5PMxugf9
fLocGNgptAKiCdvNYjWlSF6+DTvNeC+Ktl42jN9/wJ/XH/qzhGTxoPIW4m6mo3nSz0QsOsYN4pud
XShNaq5QkNjGR6vhhfmzpW65FF8dKgioupz07dPPlgd6PvWhFe6+lSLSpDvCc6TXixD89VN9p2Re
fXvPvuF1f6Ro/gjV/H//hN786T/6n4A+/xcyPPFNsM78vSm8gSJzviqb58/ljwSIb3/mO8qBXfc/
LFakQEG+Bprg0Nr/m4rsQkVe9iq63i4nMx6Vv6jI2n/YQAmUtjiSsMYuUx18439TkiFAsNBTUNka
kM6/KKU/fY1woL//84/iltdhyI+r6pK3txDTGQJDj8CP//O+oeZRpdKrUc4Q6C1IWDASztQ/Nt+p
sd8YsqnrOFGytVukEOa54WY5Dukc3YbdeWY5iSpc+F9OalwUis7BfPKQnYZqgtoTTGC77dOkG4Nt
6kD7jc/NcJBIJGf+bdDvOClwrQ9MigCWhF7Y5/0YnWsyR+yHF86xFS9yFOiW0sI1c0A0YuBdNIYs
nlABBlJ90otmmWlaHfadWyY06ATA+IWDfe1EYx+5xzju1gNqV/zCuYOffWX2BZbSDIwSuAl7AptM
I7OsnepfvDX/kxfipzfrn16//4VvjY5xhe37n1+bYxT/9Mp8/wP/xd7ySsClZAiLkoNx7d/vjCMI
8LQ1jZflbzLKf98Z16avwayVVAYotXT9/3pnSDjGBqAhyGDuxZbg/Mk7o53smYL3RXN0k1KEjFdm
qssW8EPdx1wEd1hhmns5qlXgA+ZOb/AcBweqBAkp02wfOHzOm4rx+oZJY3Bwsq56QsM6fjALp3oS
VtI+qEbRPixtjPUPd/IXr/Tyxv7wRi+/HRMdAulNE446VPeffzsXC0yg0ZvYJ1KUzyYniKtajYql
bw3Xs44xh7iVKldtVabinc2P8uPk6kxfTVRbVMPqImBaiMU/3Ru8mVgu4nofhMFjXqP2ZwoRuxep
25SWb1Wmfa6rTgHWc7Lss1G48QcOMPHHcS7mzzaKRJpA82Qc6DC1a/ij2bbLmj5dN9hHrjEiVUCS
etvcM3TtzrXKqDZCrYQ3Nwsfcczp5ENZgf6iwxRe2ZrUVirN4YUVbtt+38+oi50+UmrPAOTkycTS
n0KnQMjQMuaZW6c8s3EfrKHS9jcwUIoNy1shWc8MB4Qsbe5ohS8+WRmxUB+UplHWTmrf9QhhAc/M
GNM826qKS87INL4jBSRXUxpyx+ExWKUK3kj8qP2EGp81EIU5ZqkqKqJVTufqsUicHEFu62rn5pAE
9HCn7gElpw1tUc2QC6taxAGdL8BacHHTBseRtR1dPUa3rQ8gEjhv3bjwEa/VNo41P8EJ+pSVKjjl
wlYbn/XQXdMlaeKNxAkweWjqrZsxcEJsanVtZd4sou5O68sIjrY99HvXcbPQL/Siuxljmp4rnGlt
4IGkVCFspXiLiqBjeOaZVqUpaxHOxlkxNnjtwpABkZdGLtTgZhZ8rYkidqDTdQV8u9V4g2k+2snk
rCPTKq7Sohk3bVjrDcdcIFkCZl/hMaTTNmqSNIANBvNqynRlix86/FxHOqRENd64nZQ+b6q7Rw+Q
38z6JF81DslhTpzEd8DWP0d2V+3mXJ3XLlPg3QQtdsYg0OG4sBN9sla1FGA4EJ60W6dLtLMAi9TB
BXB0byR6v8PoMFRgB83oixhUeUR1yBgwLuz8CyqQFMLXXBucMGOoIq4W1jGji9k0PMturMTn3buN
QiUxLvuUwU7lJUFuDbdak8dY+WomhXi7jKAOmfQFheY5VZd+LpIogLPaNclWV8vhc5pKWBsyjXIJ
Ca6opHrR1m4TP8s4y6qdW0ihH1tYhoe5n419phqJfLTGOHSxaOvl86xgOl8Fbj8izNfosn4qgj5B
xO52iIysrhTxmjEjWIgycKYLiVZrWrUqToV1L5U5vp0g6E67iRZSv1JgzzCQLJo89LE8h9VHALm0
QFMAFYXnTihjV+GQqru5DiO2gq44b6KFxQG5uHzGFGPsNVp2i/ZcLfcTcoQbJH3LYhjx+aFEFkfI
q/YltJ166VG5XK1ZPhvADPO2CWZtWNfQulsvkqJ96GIGbl4TS377MbTnXV2O8y6mjUa3yyyfBqm7
+DtMWUk/QuKFi1XtyQPo1bF/UZOmVy+SuDHVSzcYqC0q5onPDYhyVNtKNqMtYCl3+eQRFI9eJ6cA
WyWftZMLU3G+z1oDMPCKhuqcttsx0INs9tkJtOnZ7MEvVAcOgir/l4bkhfIcTVooEq/U5kE+wpzN
YgwkzLSe+6nLeXSYbZ6VDUTOutX4jSWERmUz9F2ceAIT+JbudHacikiOnlXGuECYdI7XfRzqR5xH
vFhosrNjY2aYErAfAORwJrgKY2l3uqci7c/Pc8wKWMH5DXh280owMNEYQSO8X1jAhhn0Puwe+6Mi
iwF2Q9yk7ioL50KDyA57Fm0aolfaVvbwVGoYGyMLOrTvwCT2Aoiv+1Af9XU6tOVLq3UfABRaewn4
xtxqnTtc9ygKMl9JRSC3TuTUwtOcmB49LrNgJUy8iVqvpheRIQMascpUnEfZ0NzpaT8uROke2b4s
rIWerkWbckjXiV4qMzRLczwXWVKeBZGMznt7blqvq51sP1LZmWtnbLQzQ8m6PUN9/GU8QAo0BT4X
H9mdcH7UGYkVdW7rizWvdbxFX4sdu7OLaVvQU2D1k/jLfdbxcAXWRmzGgAW/zY324c+PW/8XC0fO
50sX5Z8LxzOAef2ndPrxvPX9D/1VPGqw84CuLd3HRfX239LRJRkZcZer03tzTG2Rh34vHQkn10jr
1WhJUDHRXaLT91fpaP1HsMkZLhUp483lT/3BcUt70x3QVc3SHSxiC5lN10+0aejVosaZg/AgoedF
K4Na9nrQwnmDGLfbxnBPDlJ9SXAx7qtaiMHDm+JCeJXdDuW13Bq1Vm/VjvXkHUEQ88zTyo1ZD21T
R6WdJzi2nlRuY2tOZqo71t4mAaA8um6qHp3ZIh6HXBkz9agKbmNNKMjPkaN0oeF6SiXbFa7/Pvjs
FIV23YKqqvETTnZuP8yVEl4yxRg6nM2t9pTjKbeaNdK5eTNLS3H8zEx09ZgzhmwVX1id4uyWSZcv
1LToIh/BjEhHn/Fm2nyIJhnuSqZvybByWdtunKDNeGlpaueewozq4DQ9QAl9StZj494RiBPBk4bX
ZFzNmtWjPAEKNDQ1Cw2hN1noIVuvX3J82EBtDfCgUsDbWcVQQCkRMZVpGxnoUXboQJmnG+j7wBOS
3hDXQEaha4bDhnPnPfh/ZUud3xzqMNG2fW+0n5C+N0ydzdGnzj/TwvLANL29s4t4vNJcWLs2NKEz
4C4SF51U/NieCalBkceaD4bvvAijDV58sIVRr5U3WOKf2M/ZJeK2LP05zaJHPYB3hMIdEoYSlso1
h2l3xLc9tUx95XjONnirYgQ/Nhg5vXF2C1yag6WFGydVxEvT5omHW7ql6wjBBZ+xGls3qO2qG4T5
xioPnPzKxBkNB9loNMb3BdvchyRsUElrSnyc5xqPa6Bvajcb7iZVHb0iMor9SIW/RedbbCq7i9KV
1lj9irmDhYbC1najEVRrG38bYgUVeo5alXsxd8NKq0PrmrtenzlWupC6MvUQwos7uAylDoiMqUKD
Qs0eKzDkd/hSkq81Jb25SnulusUHNV8ahT6eG1LFzY0NcCOCDpwenmPmdbJbZdgj1npcdpbHfReb
uUYB6lVpFT2nPPaeoTfjquNJ4xAQDjeqLYdLII/yzBzafp2J2N2KOsrWnTIXnj7EdNUZUd1EXd5s
enXWmaKjnPCzJreDzYApdFrNtbAeTX7IShkz4occt1+b7qA962FCxZ9M05cFIH9Rk2iAWW5sdqIS
ktiSJLGeWn2aGYehudgzkGfTwUfLBjS/bkbydWOiZGKTotvHhoXXl80LJ8nkL8P52bOW3c0cKeGo
GpY9b9n9wIug6xu5j3v5uj3mGsiVEEv+2RgN3D3RBwCmZLJOWhltII2AIyHyRXzKBzFYzOPYh+eh
Ks5xW+EurjjwXJjLjm0se7f+uo27r1t6SESTRGW1bPX6suvbhRqbWzsFQ5F2zQcE6POLLecRmWEr
9u5SO8SvZQTniPKSlXB4gulMmVG9lhz5a/mRvpYi4bCUJeVSoRRgynrffC1cytcixljqmfG1tMnx
nyWe9lry4GWi/KGMk/vytShqXwukZKmVzNeySS4VVJuJ4dpqpIa59rXEmoo2OwpeDMyE9MBQjC/l
WPNamlVLlYbWvcX/4GbkKQRZfk92VA1a2OjK9QiA/SJg9HmuwC1vfduo1WPsJOUd6Col87U+Fj7V
fX1u8Yy6a/zR0YGTQ3MxYPG/WgR2H3DCFnecYjSiaPrczyvqHZZnFl+zTdNPSdgpBTqgmCOsYjTW
VRtPmfJIOMs8rEZmxDe6MTjxGkxVKLywYu7IgTl3vzSzUR9waQ4cfyGJUfDLG62T9Q5KlD8rWM1o
xZXRDoyEVCmjInEWuaTCcG5tbkGcIEUMkFhda0zXHkqZxzc2Tkht18IDvBICwRyOly5FQG1H7cdy
ApfiCdDmmPEXCHVg9elzVLs1lGxtlBedkyM3D7Vhccdz1OYwMXXRURk7JfVN2XK5LOzkV9Z398ZV
omFToz79aCng81ahq87n1ObAuiYj2TfIQNb1YNZr1oZxj1QqeJSp1PgLDx3rPC85jlN8EuDBwFss
USMQpPD0J2Ztn2uh6XKKn/QI20Sr1QeYBHGwR1/Un3XMHl+/tp3iQIIigC3yeoMPKTV73UbWp8RQ
B39wRAW9ezTuY62DSVnZ9hVqAo42Rv5Jr1uXB9FMjSMW6vMkYOmfzew8BKzxaWzLvWtDdLZM4AWh
lmNHVYtqXVUiuZzM0t4Kstb4A5ByjgUvugBo4gyXZg9YRtd73QfLp3s9PmPiPFTlI4L2+rrRjfFM
mLXIaPpExROSbPlJGll7lqIs8pu8HLdLXfKSKWn5iafURPQ12fiXRWJLZ82xKwL6Izl6sp02Z4ZT
owuGKIv0VWtnW6z7SQH1S1iNa2ymhuOQP869em8lXVesa6tOX0Rnh+l6cgtj9EIREl6UtHirvS7r
AO45kT08wxfK5m2VxhJICskPT3GLlpASjq8relZEIo+KKtKbSUWaNgbmNkkYoK8N0dgzqQyRcdHG
g9V5TIX1Y5AWYk+JVX6EptFtul7J/RLtIINzzHwlL0tSfDQwbvMzY/lZB8a3xryEtNaOmvwC4K12
3nIq4S1qcZ2HBFMgjUCjwQGOVjkPiK2nz2iLn1rUIz7icXAd5PxUB/SMCvSKwVEEyvwxiFbQ+wlH
UMo6vxkitbssk2S6xogQ346ZVA3fajUDRzXNjU3ftjehO7BZm455gRUj8uFG6fp5TGPT9LFSARDD
WE/72swF2U5LmAuGZvsTEsr6BUd0RcdpVtyDLdphKTBNvVnnSemuJ23uOCZj4d47iWUjpi1767yj
LSJgMGS9jox4JvDIThJ5jtGZTsXAOpKsGuQSJkKqpHnQE7rl1xILt9j2bPrXvLXodlSegWDtlpl1
kEmznOLiGKozBCikIuMQRAFbq6D+Qq3m3I6jJvyytpWW52uyzpwG7z4ie6PaOiW054smmtJxxdKe
XyaFM943ZFPc0HiyP9YkD2xLKySAEHSH8klo6H0cJPPFtm6bcfEW5arhRdrMKbXmrLiNAQhc6UTW
5Qenit1j2NvVV0TKIl5laqjuQavAGqUHoyD+QHLnjz2pIN2Z5Ux6aX0rsv9oivZ/8linqYsg4Z+P
dRumaPFnRrsc7+Jues0j/fZn/jrVqf/hR6iM9mkqL6OyH0YCNsGyumUufHNObobNke+vcx1jNFVz
MQDwwxCzGxzHvp/rdNJKaY8zuFIxAyzjgj8515323F2L4ZkhNCZy/C2ju5+73uEwqrNTlf2ONTik
2ExdpIfwat1z0aNH9ACrFST3IOT13QgcyA/36hcd/5N5BC4OXNIOw0UVygIO5ZOTG1yrGUzx2G2H
XpcgfHIL4aie+Szh+e5fXMp10D5gb+PWnVyqoa2oabnZbYXWgGDWNcSpbUSQj6PV/+JTcSsXjyou
ujd6j1lDRDQJ0QF6HuPtaMy133TAUrvRfs+ze3L0fb2BmGGI/GE5pH1+8qlGiQEkM7mBbhy41C36
NfAk6+tIDmFYBMnKLg2kGwFjwkolYef3t/SkJfD94osvkaeYadeJroUwNUBuVdcBLxCWRy+P3jsw
pj/TXXAV/H8aljjMLxhQT3UebegYrayDftugWkX/pRdwncyxtpeUlhzK+u8/1Ik05vVyi+5CRy3J
Y3IKTTBrIFSR1vVbZH3wAdLmC5Klr05IRBaqoTMLLtM7o6e3t5FtkBRcZBF0atTTtN8gShOKE7DK
iWqabB5uxpfllu8M15Yv44fh2uvnYljJENwmfRPVzM8vOucjCoU67bcGDQHPUJRzXC7HiU4PuAuG
N39+F3+82smjgXIHbjEmtK0jB80L4POGMu+QitMaKF2385o0ffn9JU+shubrJ1zYA4uUDGXX6VI2
RanlwAqDqh1Zgo6yyO5DOMh74HLODlZ66vf1jS0nZ1VnRPpZePQOlWns+rApgQC7EiYkg59msKtP
42go+4mYBHLwuvp2BmsOTDBcaWk9v7MwnXbWlt8b+z9DXpgJSGJOnzinDS29BEaxjXHakrGlDOkS
RWgSwqYgh4mp5FfQ5Aff4O6t9WwUHylbxqtegzpodzMZE1XoHlF7he+8C+YvHk0DcR5O3MXCidPv
54cmcfFgU+J327GLADFFpk+GMhRLx+rWGGTaDyjj4a0OFujeMpsJaiyS5rwNYJv4+dhJyBuFl4p2
CWgsII9oDJ2DwoFfoIfTWdjrzaVuzcp+TgkjrCFa+VBnsJd1jXvfD7Fy30H0XLlGjElGKPYGM+KS
sdw4674cD11KnxxiWr/qAtPFoYctWKQf+sFpL1MxGZzH5nTTGD3MLaU7lu4yYaFlBfMcbNEYZMG5
CgePYSi5hEmRKovw+Gs6GfiD4SLiKEt35El0R35ysfn90/p2mUFrSmHAW0+aBCX3z3cW7KBJC2z5
0tvoUkn7CPOMutfi8a6f6TT1PUOzf3FFczGRI0Vc1pufr+g2o4TBmXbbJgggkYl1poWf3EKcNwZ5
hKlrPf7+em/3dse0WW3QAS1yy9OGcUs8JYyIviOwD6asLsWwD2kFrR29ec+K+/YxdUxy0nXEAzBH
3vAzwp7U10GW7IKONM9Kpdb25dDb79zAX16FGBnKFIPTx+lXhmJUyTtU6oTwNWpDke4qOxwvztXv
79sJDGJZx/g0Di0fqkVobubJF5XGCm3fymUiR3qGXxJeuLFGBpZWi8NQBC0GOIMHX7WN8NA4D40e
bkuRxu8tSwbPw88bxtLs52y2iHOxm540/Ou6BJAtbRIaxsxeD7RLN8GQdBsxdLGzMgCn7LWCqXyj
ll+ycrBviL0ZtqGpygvQGsYBTd+7bvJf/k4oFB3E0i4168m2EhJmB3PNaLfQzIq92phrV6XNT0Oz
vgxaosMju6+eMpNXGbn6dOwXNBQQHFSsTkF4eJF9wW8hL1Nn9Od5+NgnoI9I+KtuJ7xqXtXF5s7E
KHQoJnjfavdecXEqMnn9bin3NZTOEFbURR/0k8hEa9x8cgZuajTdhI1dwewQ4YeIVWxV1XbiB62m
ksZudexYTc7ceH52YrzOjeXu+yoIVoAc5TpSS/e6nO3yzhHzl9kMMI2TZ7cZqnDyhzRR2Cu6DHce
7L93ns7la3/zWPzwCU6ezqFjthGWU7udlCQ8BPTnociNBUl6pN3HDYt8j4ouSdQ9c/dFqwMA8ve/
gvHLp8B1VCSICKrfqEcZCothMvt2ASR3oF8zx3yhrLqicYA2zlU/l5kcH2wIJZ/axTckESiUeuST
zACEM2w3utqSfWsJeyHWD2Sq6n21irjgdjRhMYok1L6QNaixVNq3ZKKtTVznPi27Bw7dzU6TJuHe
ppbtyJZ8tqV6a01cKBQaM/jBbc137vnb0s2xOA0yeF/ESZyWfn5oTN2hEZiwINRJ9lAEUNvRPygz
1IoSscY7deIvlm2LioSTJ7Z+asWTE0VLUErRsOhsq7D46sJrYteWDPCZxLxzpeUnnTxJXAn9qCuw
taunhT2wyx7upMmT1IR3gKPDB1zni9Jx4jQBoIKplcqw7QCS4z2p8y92X4vUlcVxwMb0RurchXEN
9pr0md6enoLOuRrtevFzf83s7oUjr+X//pF9rT3ffFYml6juOHBbp2s6EN92jGMeWY7hxQ06pkt9
CshTpFO/AvfwRQ3yuzLOiEmdKoob4cQr2YaNTzroO2/PLx8mtLvsLChOESr+/DDFPTHpmEvb7eCU
na9WtuUJuqSM6EqkAVHy9fef/BebJnldqIcRHqJpP12xLUKDQnSxfMlTM25DeEWrGTXWO2fEX95f
jU4GTxK3942wMWmZVWqiareckbHIyhGsbwEB0AocZT+0EPNDCWoXQ3e2HoIwX9ENyNajVM5mUKTv
vK9vD+UOWk2qZZV3yHlDXRumfklFRlJjSLJ6otAON20zkwNBaHWYA9Ku2rzYou3SSYzr1Xdeq1OR
57LHsC6iYkRkjcD+9Fnr4NrrRqE2W6gH0UtlNwr5lU3YHdtYM3MPOgJpKHRQGbApk4siSFp1ZvqI
npkm5vQe09WAAf1CRgbYcb3rem3RjLSff/9k/GKhwSKOy4pXnzrnFDMUKU6M3sqqt9YYMIkUs1wL
lGFravn4nVvyi0vhbUBfiqlCfRuLFidaC03GrrfdHORfGVTb18zIcvDvlvovPhY1KDYya2mpvVnV
ULjNXeWIemvqcXONOMNCiGkHZ1jo6SL+3Wi8+rZ6/KiA/8UixpVoi1AiApc8PTfqiDGSsudKsaEy
Y+6K6jZHhrhmd5s9UiyEJ0qijn5/0V/eSs7XNPnhDb0xT4WhSqpNZBJDrGtyhVJg8OIk1/1G1dt3
LvWqez7dIag0VDT+6F4QlJxsfA409j6c0Y1YAj7expomApziSAzI1PKgyFZW0+q+RU2erWpDDsqG
k2M/rmdy0vLr3DF5uWIGiu4+aKfsXq9kFvnQ4x3ilTLiBTycA9EzCYvKRYo3sN2EURYmHmSpGHw6
H8lY2VbpOL4rzUHbYDwGeWYqkbuNJ0Y3a2xxDFbDNNLuCBUgQTUTo6lvoFOM1tpApaA/MjWP8y8W
GXl66FWcYCIG1uQMLRDeJvrQZqU27TNs/+QLxVqOz1KttEM+j6OybftUtpdmXvTOhUB7G1wzb8mK
Df+sDJt8ICho9HrhprgoUynCC8cumIr1DDlxZ5vkM0v4WcEBcWS5g5VTBN4U4gH2SN66z1vLAFLe
izLZYy4Nq5XTY/LeTGk8heucoK3mPJEcJwlKcash27bt4Kb+KM0JZQtEffUsV9pApe+QV7pf5eZS
XMXQoJ5tUoRwJwTdSLYtTu7byowVe0v6XDJdIQqWt8ShNN2aPBvXvgGb4xDHgUqm31PEjpvaGd14
I1AAwuMiCn5eEZTlbotlOrfOgqX9R1SeC3CQUdMHkLpE7GZ5ueSWR1LDoVaZu9zpr+nzbnoUQQ+E
V2SPmULgdAcDwQvyZNwpyyzXqN1jn00EfrabMbKLG2byngSBsk5n4nF1kQ742dJ8E/byYMhpWOlV
+5yQc+4xtwz8PhmNDSkBn4WhDGsJOZvfobG3Flkfa1fE1la4M7HfA8h5wDnhWSuq8cXu6sHHW4dA
wZbPc22ZOzTNjHfHCfhkdo/7bG3hr74y3bxZE+UUX+EaQeqikhLu5Fl0YQx8H5wWAOjHCHnQPW5N
RbuO4wjhDYO7feCKdDUmaU9R0dpEfwvTb1t7vobsu6870XnxDEGZ+N9jSndpHERzSMeRJEM1RdzS
IYlFxitXqZ2SDGlEJKvEzlXgiJtcica1NjjRZp6beTUpXe8HOuEzM6XrDdE81cfCadXzIrIdf+pq
yx/VrvlqKXWxQnha+Q4N661dlgQ2Z1D9bcAEezQ8+h4Mg7OmSXHQtXGDo1jbpOb0mKt9/VjEwc42
xS0gi0cTqfF6UF0adT06/df835B0+L3s7WIjl3hg7Ip3GH+CQ7tEBwPbcNbqEicMiAF59hIxjKCr
ugHrIa/qsIEj3o/si2QSE8Vhe9kSUzyRV9zWBBc7S4Qx9u98V+SO/CpaiOMkAS5hx+m36GO0vq9J
yFSaSzByuYQkp695yToPz0Ouq8bo2xj2yCVZYpaTsB+eKu79JWSpmPYIccxOqu1RPYFmXaKarSW0
mb9BiMELsQ5wTEztuTMh3WqfCPywW2I49ADLvD+3evOkaAZa8xAWu6LzO29tRS8/jfacVjsjzfTe
z50GB/xUarZzrihWl3ip7QATRFtkKgfas2pLk7Ymq7nhTnldWmT+jLDhLqKrf6VniX4X5EUa7weA
PEiB4vpSQ1VCKr1El0BAxniI4lZ9sdSAepL+7qKVUrOzik32Uweez1pnEykCyWDGxvkIZ/FWyDT4
6tLc71dUAciHKxxR/jw54wfmTPnXBsUHALW81T4SmNr4HNHMI7nm1YJXH/wWHs62o2K5cyaRPElG
oDyM2bgGUV4f5gWAF48M0nXQ+Q904RiDJG2EeF72PAmR4daPkI7qT3Ul0k06KvWjXZMEQFJbB1Zx
7NDNEYTwgLcKgLxdDoNvBWbe+f3c8nIw8EbAxUjfDy0mzAkF176vzZQcMfTDnErdZpNybsp3ZMvw
33dkSdzXwRDOa8eMNehc4RDEZC8JZOI5o8F9RZTl8gwqwyGE23WLvY2hs930+gZ7cqXcF+5iH7Or
1I3OQn3mV7VSeS/1sR8ugBaFyHNqx4ehO1+UHVFmIhL8VKOKtwKF3K3sdHP2qETqg1VF0TEZ2uoj
rTsC4GVpHplL1xY5njkKx35MN2DBoKRj3QyPqPQlrB0zMo+8RDUvFd8uTfj6kGKkO9pRVL00MmzI
zmi0uzbmfqMAnAj4QHzsQJ/ZkRA/wd/X6+vKbJZ8ZE6YJPLMaMTTOom33Nl4Z445P1bpERo2oj5U
WuKez7KtXrqpah5lxH2dbbv+VGphU2PBIxeBMNA8OJCCNG17t2s/uyBEjlhZFJi1pRseR0x7SAEs
iB2fSRYWDpEN+mCQbGkMJOuda2zLlU9OWLhSkH7haimipGCF6hHoQwXT7iptMo/4e4MPlRWFl5bZ
lx+t0Er9jrwJkqbI5MDb4FBEmr2hr0P4RIeJ3EI/VHp51uR8ePDc4wcIuayLYRDvjIo/XalKeOzd
2ppxCIKv8grVYWJh1BkSoADPALKzNPHjdAgOUd7xH0D8cTCmDFnnJ3NV9h4qwIo2FkasaaJp7diy
/WyHwlwFwZRhUuiWp7yPiEepEt28JfRS3ouy62E1lfySmammN7BKqmcjiaxbxZ1rQD7FEB2hpWBl
aEXRPGYgia8cq+3v1WpMb+Ll69abwDk3Ew33vJBcKFWmjWvbKrloShkdRctdc5JoulKBrX5V5zLe
KqPAXEHTPrjR80TsXz1dljHwE0v8Z5Ts4wcozu1nbAVCOcz4LqO1ghzoqw3kmFySPgqQvZhaSzCp
pQzFylJKu2Aln3NlFStWcCPQ1s9e1bf1tM+lJGwu6nmSZgV5nU8DiSeNNSs6ZmlSakTdzuUVMhqa
uGhj+a5VcG/kNxqlU6wIqv1aOtgamF3k5HLkQ/1VKRPtXoTV4Muh1b5YMun7Fa9efc1qMSPtSiri
gfViSldNYvZfIHnNJt+ZzbNfVdwWi5283apDqjUe2FXtbtYz5cbtVFYz25Jfxsqpr2G+0fiv9eqy
k1P1RNRRfa11TnjEkw8xE3ucH7eOsWcdc4lWcni/CdTrHmokK+p1ozgta3yZ5ua+nEpuHu7/C87E
wabqg4ZFDJsRfdPOAJkXGM5HLGPdZZBX4VaCPNkJK+erYds8NxqR9p5ph/GVJdpqUxWi/dBUEivL
HH3twpJ/1VZV5QeyMl6QnJEfUGXzqhITkWgGoXumNKytxv3ymGgKH9Uk72Fn5NMNKLXxiiIEIpNI
gnvUzGKVKeUtHtcLabMkjqoac5ZpGn/o3QTshnMg/QAQXF41XDa1juqQa5eRnbNuGDPjdTVWLkaL
KK5iMoNbK9ARoo1xH7Lo5rOnFQwba81U94TKHuQ0kZ3Gu3mhhkODXNkuDmFUkFkMmmqDH21AORQ+
E+Vb7yEhjjdpKY3P5OAc6ljVWNIc/mK09bqwtGo1duJsHBPxQL1NIgZ0qBewa8yZyo40XEXf10Fp
My2LKEhlUk4PDuDgG7VAAwjrameVWe27gxKHXlyXeLXmZ/p/+RO5e5g87JKbpCvk9yYWJ5yVPU0i
WnK12n2qoBQivUc9prmoNm3fwyEKelJvMj2/5m9smvKIaMHnWix1bnjTgyfAnRbYV73qIsDiHEOU
TyCe3di17q22y3ZxbN+PiZpvaZdG1IGUcgR5oDcr4yG6iLGUrUpN3wfGrL1EajBsyGhTt8AVgUIi
GvUHycuISK8jcIpWYTihj6K4EA+JMAkDGcsNrxMLcJlwOg2t2t0uStyvBKnpD2MlyGrP3RnVQi7u
yMJKViM17AaZ/fLR2uweX619jUOu3aCpHOH1URd60CUAjgFm+DIzatJXVdjFl3XCYxAXcL5waRVI
t6rq/7N3JsttY1uXfpU/ag4H+mZQgwJAEiRFqjEty5ogZNlC33cHePr6YDszbdlhV0ZN805u3puW
YILAOfvsvda35tjVCzIrRU26CwME11kIMhksk4JejwiinUV2QJsb9BnJ3K6hS1fVjDVpkdX3fSIV
W15FAioWfH1M9SjIrOFc6Eb4Ls8qygwdQx9LYIrgt0/ubLldfBLt7GM3J2uqUoxPMM+QULbGdYGO
ufLiyVEYWuTLfp6r8WQaEttOYUsZL5xZHupIkEiZanEFpG+B8gm6imMpoei8RszQxhNpKelDoerm
DhdyyZYjiJluFnDs7pBI4sYJteZqppnNqc4aAecNILUPzpTId4alH9rUEkGItnwEp3XCj14du3KV
7ulVznB06kmh7jCpjinMzC4NwC86Dw4zU845T21VDl4RGwu8GGiFqVXGtjuOvfIgZr3dV6r1UVnM
z2FbNY9UrPljTmINi1YnvYMsJ23BOkebHqnoLeBYdOeQshh6Oz1SRSSHNeWQCMCvjcmBAOlJ90dL
7qzAysCTs2iY1bVELmnklrNVXdO+qSCr2WkEBAog18IzaqQgutLyVm3s4tZM6COT1McCCjOx/5R3
qvyxxDH7iRweMudUiV/YoAI4GG1avZ111Z4eWioevjdohtsiNkkJHCUTZ2Jts6M40LrYLemdLbmC
ozCiIbmvwkS9UB9zMs2QxB+gw3afiqzqP3VDRxOhQwD9kuklXYVu6cNHuUuVj2A1Vi+iPoubrhHh
o5qREuhBoZaIxlzC7pNk1FKBQxO06WbJjPJt3ggWhi4WU7W10BRXW92Z6GgMIubxiCGLCbyNefU2
RqNM4DbxkI+4ifgZpxZ5C/LQITRMR85eu4AJ+8zHcJxVm9RALuWXqLTQzYJUIWE+0cvumCxGz7lR
Lkcl9qZ6SqItxSu/ecFliv0B8Jztxzp8qR2hL5QAPRPS0OUw5VylsazDW2sLitY8NPmW8GJappeL
IXwc25FQmAh3Ne7dyChe1AGVqzs02kyErK45j19vpjFKEblUjCcTD/AuyjRLAdntcp6odhifIk9r
yB3G9LE2BQBql28N9GPlLk9S2j0oCxIOmADsgxqnknOtNqs5BvylcZzbvnqLVzmr+QqZt3pT2PD5
MsugH9LWcpYeO1QM466YEX6cnBEJ92jSG3UH1ajjkykpBDjNo7orh7J8X6Cnvc0spyGPubblyxTX
3QzqGZnntT7woQN1lPk7UpXzt07KkC/PnEWJbnbFS3l8J7y79P7j2acvw10ciaTpWSTU7lPC6QU0
Fhrdq7kbu88wCtN85wxtwwDDKZJ0J2cJ0aC5zPtDvokhL0FJ/+8wJZ0EOKvqqeiw09fpXjZbmiik
G+M2xFFPfhbvFAduNmH2L68Y1nC6kug/4g8WKLbX8UhkYrOWkLlVqiSOoQ3E9473H9uGfGAm3QZT
MWi3RWSLK7RMyT2hsNO7CQfK17b6fxrUy1x//t//6+lTgYgy6SiGnvsf9KTItb5r0v5Ecvk/mLSq
8kcJ6pcf+RvkAq1Flw3ouRbvANqvv52FjPWhUujmVziVg8v+HwWqhQKVn7IpEyED/QByUd4w0CHf
hUG8AgT9XzEpUJ78OAckSwkIqIKeFZkff73XeCwmDl0nMnOCFFsDdTdde+qLfN1qWTaOVT3aRC+k
DUqnYZeBQi3k9z2MDWWTlXXRXdRC75cWJy462k3epm09oXscCXKw3yYmAXkmuR5pmXwZzgoSb3Uc
ixiMS2cOsCtOErmFCPSKcd8OecH75cI5KPv6VOYz2/JI5wsPtl2XV0aYikMlFaO8T3H8nGY9DC+p
1tSQUM0HCZ/BDpONtRKsoUyz+V6lBaBQyp6B9w+v1iU2k6Wkgz1MkusUE9sY03zABrD8JxxYC9uY
mZvibiE19Emu1fVl7LvxhC+PNFU17qfBbcchWUCARnK+K8WY78RIsoFvOFWyNxkAWGf6L2PKpiOD
RZckkuLMeu53PWL1wZXWEJO40FkSw3bapgt9bLIWS37xWpGzBIzheK2iKPjQT7NyN5lwu2ndppCf
u24Ec0PStPC6CAdElxWtj/NkfADYOd+HS8UC30YN1hVRQdIj5dLgg5JQOqgPpAI1MKcVGskqPSRd
ycaNGdUNZ02lvZoAZ9e+pVsTXgaNVYyzr7E3EbvcO1RnV2rPXH2XpHpDaQ0GMkcFhhafFIFZvm3M
bKPiJip2Wp+HHsbxtZua9hbauTSVOI4Uo+Wi1G0rXx6IKqNuKfDah1gUonGwt+o0TZupTyuviNQx
2s5qL3OjIzrJ2ETy6YWTify0QKajJ8nbuM3CpN0AY5yfWPgddQtf2dghSavfKmUbHzOzzx8qmTjw
UB6VycNP2oOhByzkq611TT+i9Qc1DjfEtINNJrNM4aFRhDJuoihvtvTCxSa2WudaGA2++bAdvIHo
tUPshMJyK63IgKVr+ByMeMg/yalU7UHoqfu+sArfNKzwkbehJYozVZyPqPEUGppdP2a7qG9o5eXJ
sJ/w+23VnOBB1ynD7q2tj88ykxAfgeTiE0hE34s3INlXVq0VUC7F6HiRaStXhcl5KIsN+wPwOHU3
4h4K8XRBL/KNkSlHpxaS5ndhczH0vD03trx8xCtDu7yJ5vshqYsgXAAxeJIkOxTNsEU2Y72KUStR
nhsUGPBUcZokrjomoYdbzPYVWgDvzKjhdCE55Z6U++h93+SrAacP87tMr1Wvo9+5G/ti1+P191qO
N5xi9Uy+5TRHcxByu7Ot2O2IgDFCJTyyURPJa/T1NYWYA2xSzj+XSjbvG4dsKLHS3WjJOysn5DmV
MbxBMp48g2jyYIV3e5WuPolpfg8+FtkujATBnEi12sxvNIPvkUQSjn6DeTN1ZNZzWeixw9x+nZL9
tyv+YVfUWM5/uy1ePpe06LvPn7/fS7/91F/eDOUNLwPWenolq/niG97Mkd9oaN5oiEBsIqRitWz8
5csw3/CIUw7TzEerrax6hm++DE1/gyoNBSKiRwN5GnClf+G3J+rxx21xjY9bIWrwSIH1I9t+JcSx
wL/iFjTKPdkhmDZ3tEeidCT7eJqotAtku/jFLHW66tV59gpaX77SCW0Hwt4KmkKnaWiEHcBhVIbn
DkfvRWRytkENV/pRZKJSmlptU0SmeCACp2n8mUL7yYlKfLu1nHuDY0z0LiKilUPrE+Hy/Z7jd7QD
FoMWEYKop4QZvl52y908yrJrISmqXE5InNFjEB55ubohsaw96HVjPxE6WOwHATGAfjR2MahGcj/K
3khk/bVCWzEo5yS/qNAzkCR0eh9hbTarh1gZmp0KyuXQjTlxzZFqmh9D26oxdBfkAbtFG0WnCuLQ
O2Bt9pVIF/lumFrVL3PrdhwU5ySzSft2EUWPedyx3hFKHizWQPs5aUIXIVC7Y7kogylBCNtq821V
V9a+BR60NaUM5tEwKtclhIOoxNNZiexGwirHhFMFLjBPsLPXLOMha4y3LXCszdToMgnsug7BXHT7
oVukAFSdctCzWDrkHX2+TG0WL5bSxe9SuTo1JsF5m4a+I0bdabhQCukbsAfWFZFTxk6vlWKrsqzw
W7vlth7V7mQlUujSPbkgDhXPczaYm24CBRVaWXe7IBhzJyJCtibbko+bdL7Tk9T6OLDF1+X8KBdJ
t4NClQb0e9QdCWDh/Wgn1TZNQ/MTGV3ZfBpmNT1xPMswDtYi9kjbKjYMIEcfwziRr2bbbhuTNOIZ
/waDDQMvud2Tdj+3zkfi7KeXaJqd7SKXAs09A6QN740Oynrq8qs5rd/FgIDfcZScnySwTJpbLoZ8
ghI8HuktIY4pZL7kxMGlU0cUYaYact5cMiRhslleM1+pTvmkvIuxo/b4IvUmYIad3YqqwVtXatQx
+DqPepMAzKpzneZPAr7aCgZpSOYt4/MFpAKa+wxNkpgOFGdbooqA6y+C8CAOTLanKpCAGAaoxYrO
T71y4djpqvoglx6TtcJnMjuqftpElt8pBcQCdSluaB8HjtFktKHL5tSa6hO9Piu8arRcxMdayd+b
5BESsGLsIDYp0p54eNIpd3mPxt9yR2cqnecF5neyiWC2Xy+j6G66QbULFNtaiGe4pF6z++GdUQvt
pv2KjCDx+II+ON04K1AiykFLTJWlgnb6QpyoY7O+qzneA6JIVihF/YVPoX6FVTAQWNEVJf5K61Ay
WYdsUXzBXLBQct+LlX4RmmlJ8VZFofxh+QLIkFdWRvMFm8FZQoWhAY1DuUUYDFqDtlnnGcniuKxw
eBtXBIe8wji+YDls4g2IuWgpBT3qWJoScu+kHy0ym6XALkcIS0aVU0BW9jDQqyB4MCItNx700wTD
8b6Ya+MpQ1nEkyKDJgJ138vUPM0kbmCA6Z9mXeuznRqKsQ6sGV6VP0oJuoFeCUNnUxoZl1zyqDXJ
g2RsgVCEqMKsWyUg8sTgjLWPK/ZZiCgREFMRg71OUlqvTCCra+urz3L+6rokt8WQ/Wp1Y0aWIPoW
eJZ5jQ9LbAnl5X/KOSrK1uAeeybDp0s+2eqxNSWGGlnVNrJHMPYEYF0zT4z6aD8nSEKQk4S+keU6
sViDZu0GRY13qAbsXRW32U2p5ldLRC6M25JHfCViIz6GNXHd4PYBbec6DGUXhmzd+AOp7G6fmurB
tlrUAiW6FYhhrF+RmWzaCJ/YVrZIp7DyOt2YKuWcp1EOuqZUlmf8qNWdPVrmuTeb8QPcBHV2Vc05
4njXXFjdip8JPeKM0S+cn5Yhl92iW+bnZm4+ske1Z5oa5nayQgY2MKWAP8iN/BZtT7gVcmq/MwCX
3+q6FLI5lPk+j6zumjGmtF37EoexlMPnBSflzRwqfmeZ0Z6lMwxoEsoPmaUkfgcx4cOoNDSH+lCt
A04l4kgbfTmhj2Ny1gimbgR6PwIOVw5GU41nPRJbDg1oYHp5Sb0e1xeEs1HTN0zklxuUi+kmzpxd
R8j6O6TWPX6gcdgRCLrsOFEYjZsq1INLJ43elDPkIYnXSP1WqPYRl3O9cTDs+TXuCnfi+lC9OXmo
q7IID3l8U8/R5I1LnG1QJEQ7kw+wzjfG3FUmPWZpXPQHck1a9kISTJ84BPcnxVqUz+OgVlsD288m
U0IlMLtGe782ujeqU0V+rXTRlj5xvWlBTp8zeWruB97D00Cz/AbwuHOFZaP0lrhMr7IYf2KjxQji
K/q5hpqbQb6Mj42tJ1eMG+L3YTXI5zBUsOOknUklUCxwB+xK9ipQvedOMJ70Et78G4Oe8g5bVvuE
CslrOsaciFr627Zjskv7HTxP4XTO7ZqXcFTSrPpIbg4gDlHIm2yu5H0sR+/DFr6iUhYyxYOFPFGa
tU1CY9R2ZUV6EGVINEhcNSfB4R0iVpcwo+DA6QtJq31diaGTCaV/JxFLSHhSF3UYtS2xIZW8crtR
mI7XIFIlid0mbL6M1J75HhmjpitnEGb4bfJkL5rtkcUy9j5tXeNJFQzThR6nHJPllJWAREiHo9G4
5qO81Qj/iNjyogKj9qUz5zq5/dLL+a++/0N9z11fsdB/CyJ/anvdxdWnz/+z7/KnEuXpP/brbz/4
rcS3lDeKKqsKNGSHep5G1t9lPv8KDrUusz46qFCp/78V+TrgY5VWFDJaCF0/tL50fh2+DeR42EP/
lfEaiPfrAt+mtwZhmb8Df6+fUqqbNhrawnGqQLLwLaRzXL11MrVny2dn5LE3HiZm2adcqhPwTfVD
HhnSXp6gC1ZDTtObtcOvO724dcaivMmhVhihzNSLmjjdVvpk+8sgafuWlEJPJwIDxggjRabE55oY
A1cVyk0qpvbJ0YqTOeUntCc7tB2h37eGA/wUU2hOd8Qd2+RlkIfkXHAfvcaqS3coqwYRno32x+Bg
m8jLsXLkG1PpNDb06YnZpXCNjCm1PmeM6ZKXLk+xBGoonKzKPluaIDrMqpnYYTLIytMExCUUIFTI
ICIuJKP2XG5gLBzliD/VpqQgx8nTXPcYoprl2eizQz4qzzScHpq521Z5SBpxEWvvw4aUxNY23Unu
nE3VhQvCBPus9NoDa+uTJS9gOaPpTm6z03oH+oKxup7lLymZJrS1+nSr5cyxNbpz7gCPyR2n8RJp
051dCtNDdx2twrXnKWRrYMEJIoyMVOHVfslzaKYT0ixgbdAAk4MaD5hrM3ExMftMtf4Qa4wZRf7U
NukT1g22VcA3LkP2jc4HAo7xUvXzjZ7zXc1aD6GqBiOoZ4cF9y7bVMyyA4EJ3CA3imB1ji5rAx+o
brxJMoc2pzRWxx7P0yaS1nsZF08D5xNXngFSExyNF4pr1Tp/QGoW+hLyTa9OO7QsR8VGFC+N8rG2
KsmDN/OiMRfcME45ZZk4UkSR81w5JqMhPiFTq/slJAcx700G6uQR+XCjkN3ACPJjR1+uWiM9VDOp
ojonrNgQl0I2fDGXk1fGJOQgOXsqx8nZ5Kp4tqvlSOMo8dKY9JussR4SIX+0G+2aiaXimUhv6cgF
izG0QSPGy9IYjKvrngdVC6KC70iSbQJa+7F3AeUezWqON9PE9wleQTs4Fk8CWxE6ALXQ3LqT74nU
fXY05pyFaEuIcPlBscZL0w4XzG4vBZwVTzaxRwyFuBBnEMPs6OttrgIjWUwaxoqSJN6X+66UBPM5
+gMaQGx6unGusWBuIcNc4NLgHxdsLpNmPiRWOwco3RdXUsS5VqX6kVQ6x7PQyvitFI5E9vHY5SIK
vblBxzPTxA0aax4PTWWM+64w7T1+Bek6i+d8s856r0upnrdynI8Hch07Zpm59gxk7BFgmHmlQH5C
vi+qpNF9GP516jtFo/lWtkxPxOa2FKroYk1Kzqa8Rxt8XwjJHPxF75zERblEByw862X2yIEYJajA
LhET87Agqaz7ud00uogVXFQmQMtEtBE0E3SFptWccym+KSu92kySfk9EUeR1g2EQjWM8iXJun8tS
5fQipfEmNxvXtlDCki5kboukGHwV6s2N0hs9aiwe/yVVkXxVtds1BeJW+gWmUJWtZlV8bzOvwMBA
FUGLAv8E2MS1LlvDjiABpM6Z9WBJ5nlAErkPx/ZFmtqjbmaH7zadX6jwX/lpdBsDEx0fPCfYiWil
rP/+O6R2kpo6sbtZFeijtEbwNsSt2uKcGM0JcZj5B008m9L3ivgvV0OU98VgoAOXeOXecfRpKM3Z
KoOIV92nW3lQc4IgTI0F/fef65U7a73SCsTm9CTLKgjyV1eaCGjU0rCuArXPnuDLMqNnOabknT0N
cmu155/k7e+v+WoS9PWaa73FXMlZ//vHexlppHvbHY2YuTfijdGNF7JDSXLX9GAi8cxbPy9D/iM1
5Z8cYa9NhV+v7WCOph9oKETN/HjtmgAyci3tMuiKVvNTROkcNhCSsVwc0yrNAtkRz1Mn0HpMI3qk
seO95TBOwtj8vHbAo3I5DhGIFOTYgeOghkkHZjb2dJxMlm/bVEFr6TyrVXriEL0tjPEOW++9bMT0
7IV+HuycWPSqcnaGUdUfIuyvnr4OhH9/k3/xCMF7oXmKgUNmsPXqi1XzhKAuVS+DWO22RM3dyM5y
UyyIKv9wnZ8amDxBOs1LSiv6qz+xSXA+kCXJYSCInFzfd0LczEpCAyBnES45XvmdnZ16UGG3+Tjf
WL1c3MYRe6i+RC/NyLq8liooSTmjquIIrSJ0HVpjWBrOROPsYpvl3qiTwoui2Nw1QhUPkaHOO2Y4
NZF9c3Ic5La7Y/5/L1q2/UFN9APe5WIDa6s6Isd4ocA33TJD2dIKu9oJKX0JK4Llo2G79AT7iloL
4tkI4phsv6hYMEPW4phZzNDUYbmhqaC5IHmVrWNLj62RzQgUqLF+fyN/scKsPjJn9S5hB18xs9+v
MIsFf0uXtDJYJtJeKScEK5tRq6YrTVrw+2tRYb9eXzTUHjrflkU20GvgA3HjBJzpcxkY2Xind8mh
qP60YH55k77zQq5vGvFaqo53hDQQlT75D58niRv8OrJcBpUzol5LhIrqZXleV/pk0VB1w8vOVD1w
JPU8hU68wbZ9kET4nmHeR9scoVgWY0tAR6ohq2MTj1HLuvVMUKsSvSwmjAHmdVmQa+hrU0ObXDCX
3VWemJvRrt/ZPf+3iSZ9r8+4w3ODugXDNkdBEGRbtVVjF3W4uhsETUVZTV4MdJ1oJbLTiEosM6LZ
gxdNgQpBSBjIAMsyxq0p93dVqcYbXVuOf/hOfvHG8l2QcMLEXWZ+r/54w9C89/RIizJQaB27Y1wk
XgL3B3VgxmdG1uQCAU9RUtnnApq9R4qg7C5Kcd2nPMvw5DaSWZLWHC4M1kyYAkMsP0wkOfn26i/N
RhLUEcN5Q2icYxLDfaNlJaormBxg7u9ldXpeOkAkFtg3jerQafjArSR2WSzfzxRiaPfjeqflE/kM
013EmAtyPs+njvKUVLuRLp+kk2sV5s4OGfq9U7fj6fc36RcvCXvG+h/YqpzeXt0jOixW3k8jPXy7
9ClxhGtN/HV05rhhHf3hGyFf6uf3BLnCGkSO7Ixxz6t3stG1Gf/nUAat2pUbxcRPTqD4IWSncugC
E4HLI4lclDm0yjIFF/UhifKTCSQYOHdootNyai8pxmbjmEsBnxSxTznbH7tMuZJG+5rg286LHap9
UVaar9Xdc5EudyKfj4W1bsY8ZpGWPYXTWqVOqsfU49QM+PBFpXqUq5sR3PsWM+X5y/Fy0YXmJwZ/
0Gmzgymhf0zradzW4YCoZ+njvUDe9uUQFJai8qc+qw7lMF2SnoOknUUDVFiOesYyXdo+Qu4KG8fR
RuDmyg1JggdNo1pTrMEH6Mkkin+QCv6fcFwfyHoYt4redpv1NeqEca6s6UIaNweIldVgm/UKbKBa
Isf8JBoGvlbNn24l4wE5J68YRr0rxxDP7YqIGbjBaZ6csPYVHlpftoxcf0jj8Q5xP/kcFXJbAnek
kSiFAll/G/EC931+4FC8K+gxudgxeDB5O8ypP4Fff4y7qTxkinEeu9HXIJR468GIbAwirpu2OmKg
Oue9/qC2yZ/24y9he6/WQ2odw3DgGfBEvXbc55A/G1U3iqCz5ueyG+9A356pL7h5EGph0GZPX47a
FWnf296h0vvyzpdxv2WSMqER5cdIzkJnXdL7zxzfHlvN8vM+akBr2uXGEcMc5EoncUDLCnwOZCY0
KGSfGyl3TnXLVG2J2Bf7Be4b+e9U+ZZ2ViXWmLSf70eNcktuCZo35WTwRAQch+C48xBxMGQ/jLWK
LySizLbS4dKPrKCt2t+1NkdSZ8hP4zDc6caQ7MAsChjcmeY3JK4X8XQhUYLRgiItaxrTs9kt9bat
+zsSyNKADOXzakDkkDlcNFPcrNV8b/21v/7XYftTh01jP/lulf2pw3b+PP1P8FTUXZy0n39osX39
yb9abPIbEvj+aZV9m6Jb6htjBQ3Z8l8Ssn8abMYbTYYsw6z8qyCN5fXbFJ3eG0RDqh0IKaBnWGP/
1RT99TJNEaNRgbJ18rf4CfqnS6aIGhvsU1YaIEUXynQaOPff3ZRfnAB/2p7Xi3ACJLYTqRzosR+3
556ZD0nk9hIMDHVdYXX4C63VMpXp/eb3l/rpgMSldG4LZkeZRMnXJJCqCAUBudoSCKyHbBpJdlRV
LXQ5IBdghpM+KJRWYt0ydCRr858Ycj9XhzQ9aVZabIg0QFfxw/eVqJovtjGZahOk5YTuznpvJ90f
Tic/7+NcArQ4Xn2+N/X1AZdYohkNqtIEhjJdhKHdkylUeYPKjEteGp7SvxvGv/jmoAe+fkBQPwKf
JKCSCpvgrnWf/+70rkXoIoTTdYGOBg/ddkE9VzlSQZ0XFrQY9Xd6ODXML5AekfiL0aNwG3yrrVtk
Leq3jhkB+JhIYbyZ2tl+mCyn8Eg9cHDV5jl6vq5zsA2ojYIbBti225JJvFfTQvuorrikEbtRqa+5
LG0vq/ckRtceVAYGy2TSaGeUS46vxayYgzyL+zkN26vExK6NNsJqYx//YHExjTx6n6CHR1PYardh
hKHP6MvsbjUWuKOO+Qe2Z3QeRnTATE5Dn4lqgwvEIAp7WJZ9ZkcnUEjjVivAI1j5XZXoz+Zi3/Yt
E9FJt4tDLYvHCO4Ol0jNjWTwOwviZfysXpodwgcKQkJWjC6dPrex07ATxNf1bBIR4FSo/dRi2EzV
ZJ4B62Weg2froEbavSUp4SElZ4eBkYXobxw/a2B2LqLsUBUoaXomrzy69CYAaHKzPdkZI58Idfpa
U4iGg5jlTSqL+MTA2sMmRv2AS/ZoRDKSwKmV+pk4nzly9r2dDriKK8u5NIxPfWx3igf13bqqCWmS
j2XNLG1L/lNrvtNLS3ofZ2N7XVYKvwfAvXqp0CseiQQcAnozpFq1bY82v1kHrkXTnqpcNjZq2WTY
8pkONUWT3jQVDdd0KpXNOGPjJO9IxoJHbUMij8BxmKjDhyGRm1X7N1P1LVZ04XC0bMqkgpmIH8uP
G+TtK6TI2S9SG16RvNDe1kvZ3uAnuwqdWfvQLHZ/gdWaBSS0KidFaGZQlDwLzWLif+9LsSsL7QMg
S2OmjTkwHaT7HnC2c25lM0p3jM7a0xJJ1Q1WeF/thvkUiapuPKfO5W1L1sSHykTPBuS+jlzyo5Id
JM7hmKw9oXCJzZvE6raQQCFkhr2luI4SPaZDFu/5sfdiJGGxCBnR1dNtPWfvYHFgUx5TaacX5Xjs
GRS6SYzqFlvIdCuFk7JTCSUPFLnOg7no9b1Rd82RCSGzNzkyqutiZt/giVZN20VYJ98SQTU/dRJD
yZyX5mqMUunYRyaqFkFlY+ZEFPkpjgJkm43lN3LD1aJMQxjrQFj0KlWE27COZzIt7PCDTRlFCy9y
dthqp6NIIUJZ1TCBQZDiXTfKIe9+IaEBkSO0rQOSWSNzXM3Mp8OixsqVcDR7G6amc19VVeoVGbJv
nANPWqi9d+A7YxPt5btEzDKmAO3R4nuV7Dx6m2EHpoLmTmvJcuhhX3hjCPF90SUa5iQz+I2NEcNc
0pPUNfVt2oS5XzbLpwRxjO3GMkolO4zGfYhrYqNI8q2Yhy1HRyxk0kBuE4ez3ZLxa0lva961imQV
LE+T5ANHqWiPVNoTEisS5eIaLREghjrSLoZRO2vjrUV1aY3dDWR67Yl1294nxaTtCHYDvzDG6iaO
SRFAcFkv5zDPYNuQmDG/qxQbQjzT5b0iHBSRqvGhrQh8A5UkuZMdVh7xgyomE9IcbKA4bAAuAmvO
TFGECyInRODc4e7PR/Ud3hrMPnBMvchuD3prS0DcJIiSmWTjgc4+h8JJOaZ0G4tY+KdB1uuP6YAM
qNbRB7iYsGyfJcG8TjB3XSG+yxFMq22g2UlGSsUyPTC3gsGdrMYcpKnI6nKTF8iVSpG+OKmUv1em
Rr6E1qLf4gYzfS0ntg8sbNq5uDjQ3uVxvzFLni9FmOITQl/69VTa3OYSZZmV3mOjpr3pJBXEkhZy
paIL3UvR4W9yu8l3Azzyq1xLpoZO0zISMWNLgUJl4zWN9WwpWtSjDuJ7b0IjhYZuW5e8EwoGu6TY
tKpOA2qck0DNdJVTqRMHQ1JVx0oMcO16w7g28e8EsYQSzjbQ/iXzLp9jbj/+6ndELxa+SqbQlpuU
XzQ7gvsjKzjopD5T3+oYxM2pKN73c6Y/omyJz2ZrLu+7UvMJQZ4YUtZtex6Uut9mRcqTN1tpwGiN
gBiTh4zN8wWLlEpeX5ttzSjskHlU035MNdYMlBuWeeyVYgb/rObd8LWu+K/I/1ORD92MxuzfVdFP
Rf7pqeuenuOh+9z33Q9F/tef/Fbkm84bWnXU+RxUqcxBCP8zR9fe0DLUkPfhyFjtJRRR/0zSaSRq
gI0tQ6bxtwK+/yr0lTcqHEcISatodo0K/jeF/k81OFdY/SjY2biY/LoGd8jklLJaAteR5C9xxeIt
2eAnYar+qRv7qysxEuGczphC/QnGl5d6qS9C4Uoq7TQUio91WQmXqIDB++57+EV1+qsrcQ0HjYBF
t9Re//13tWnUS0TCk/MTAB0lAXGQr7uR8COzWf7tAYagcWTOLDJcTuZaP15otHKFIm2pg7nLXrI8
ewml5CXlv//15+EyzAIQVZvOT98RJN2lYxJcI4Vl8OuswAWsA8xtcWv/+1vHs0rHlL4pxP3XQ7mo
lgvYV3yiMSzaKyHTyAgr1b5qyz/x7X5xXmFyQxub72mNc3t176wR2y60hjqIJ8oh9P13OCXuFWm+
r0fqzN/fwZ9ncoz8NCaqFicjcrnXv8x3T4SEyI93syI1s+lokTGpClKbUWclJU/yOsBP9FZzlZlQ
6d9f+BePIhNO9N+gHHTzpyOu2VaDmsdlHdRNUr3FeKi5hiNl91LKP/3+UusN+7Ebxmekb8CqwNCR
t/rHz7gM6TAnVVEH0tC0QTHU84astfDt76/yyw/03VVenfsYUTCuHcgflRxhHNVW3I8FHcAvedz/
f1d61R2YKFqqseRKcT7g7RTp07LCaf4fXi/55w+F6QC83WpB0NWfxqcVSnG7oBMQoA+vgIysA2kk
M7iW9WLeOKFc+YrTKuhKDCOQ8Yz7aa45G63Ry8PYGFABkQsLzjs0e3F5T89WzHTNSkNtz2CCAZqV
vXzBTqDbHE81mC+3rZfOpJhDDlTV/BECd4qNnNFmHtgxAks02LxbR32fWUhkMNBh/i1GGLUFehLq
KIrNuXR2U8rznFnCRCowD1iBMyTj/thE+r7v43IDM6rc9KpVvu2lVD8wsZye4YeiwOnxy48mM8Q5
1asj5G+cb7FlxxXSo5w8QgT3XtLx94EYpj/RP6nANqHl+L/sncl2nUqWhp+IXEDQ1qxOp6PetmS5
mbBk2aaHgAACePr6QnJmWcdZ8sp5TdLpe3UFBMSO3fwN+jDyFh2ddjf4HoPWSSQg5p2xgpLciSFG
lKaXh85O5n3RARHCv9SCms7TPbeU6yIctuHQuBidEVyyNG/2QcAR0ISGYZzJFnI9owpqnwnqeb+2
l44NeCmqYaID77K2+MS5n9IMveo5dYqvadRWdKNL8JhKyC8diemnhGeXzDEc+UXW3rhyTxMpdhZK
GqtCQBDZzIFH68Dy+upB6cgHN6/q95aVD18TluYyKzp5G4zFT9vhnY7Afz/VUf5zVjq5YwzWnmsT
GiH2tZc4FKP+1lc2kGcad1X2Do7j/KGYc++ciA6qYUJyY0qZlZIGgGIF/d5c5KkBAHtjmt+kQsa3
RQCgiwreuXFaNNtwwab2ci0dRZvnz75SqXeBuER0BRWy2ZdIM39C34WsHUHkbU3FcR+tLo+Uhnn5
NV5p9tYdc6gEZdKajjamPdt27YPqLG9cW1474yTjXYBW2ecskVYMZ2JSEa44JRzJwEbDzmrz9VOE
vy9NhRKmeZi1FzzjskczmizfjrqjB0vuocVR4F5gp1Ns/d42/QzPp9UeZxlU7WdKe880GG0rXHLB
GM/Q4GdX0uCxUiYYcP3iB0UZtZOevQKg8jji1iWOzgYhJ3holZbZw4Bey3Q2Rk3xGGs8k+KGfQTg
3qG4jmFyqimZP+g+nj6jrVae+XJExFlbvZsfmNb56x5n6JJ5Bj5/4yaYS+fbGkv13V3ZW2CnIc+D
QlcfpxDP9hTdjctwqYihc8vN9mABLwIb7NfO07mFkwFvws/S8muXugj3J2mD+hoz77IvfrqISV+B
XhEX3IhzcNJ6QTsVPbRdVpP3p1g27vFojFFg5g2NaPnwP4ZYGvUwUWEp3hUT3ue7DNrIj0bG/rEp
AwTIgiyAu+CMn2HHT2eibiG9x3jL7FfGds8AOJXk3QaXZ3uL1OFZ3Kc/MHcO4Z7Od03nHmm2fsPD
l7l0E7j7MZHBJUdh+D4bySbQepn3tlNN1xMGAvu0ZJ978AM3rgzLT5Ej10tAHId6BRCZrox3t4D8
6K+UOVxDqKN81ETF+V1WyWXXjEV8K0gqD53Fri9Nc2SaJAgAVAz3a090q/UwnT0D5yTF6A5xo0cI
99FtBAX/sZpV9F4gi3HTptq5L7DqvJhHvqiSgPp1pIbb2gZoODU8PuxJtlEdoUc4MHR7UlZP2ZQq
Yg6OBtF7JwCe4dnVo+8TKPue+BFkFiqmOSxbt0dQP8FJChamGKP3SVv2V44ejbiCybTGuO/OKhts
VbHAhq3dES1rzaX7tu2PSApBLnAc/URligwZxOs0VtCy0A7e93l1KwBdHjItaJqpWt4qeLObvHXb
y8oBabjTXYZyeu3AnApZHWxo9K4O4J88R12d5V+GMnJ+2JDN4OzyjaBO4NyUCUothT+nh2lBQjPU
ZBLAvQf/pkBOSCHtRBO1xx3SSPxgQTgDlQ/aj/nMCq1QtVAVDPGCsZSmLwj1dVPZfX9MOQ3uJ2Bv
TBSbBnFyREbUSOyxUqKHjtn05VSz5hiIHUQBhD+FHXEjEtf+Fjs4m04GZUSH5DaCBgLBycYXIgOQ
U8epdQ1x/1bkYvpsFQVk1TkbrpNi/ZTbQn+KyoUp6YLaFWIS/nGNc9p4GR5tkrbdu6r8EnZ9vctF
9pPmZbr1hvwj+/mhn+z06Eattc/SutsOtpC33qJcpN+W9Izg/s3yEftyQw69MuY0tPKseuiQnEDU
k4hj15Fzn1Ojt1twDwt0FpNbPKs2rbyDA7UXtNNgDrec280WtSuUKGp6/P1ZQy8ahXS60sNzhxqT
WIJZQZHX8YkUdLGd1C7PGxoeMc7uIXj55443zUu635UUeb2hfW664s8dclm7H1Xt1he6E/UFnpU2
nXTazBe49Y278aWwT17K/EW7c71y+FTgAALm2aiJuTrXO2Q3MhqD+VRnF8hdCNzV3DqZogtvGgH8
4b2Irv6WXByTI5iGffhTLQXyM9FU1j+kH9CfzNOQUXYonS3cM2bIAsT/vlMzcX1BR33Jt5BUhnfw
nDCuK7wxxuU1Sov9ILPeA7s1otpH7FFfI9iSw7adqztdiBkZIYduqUmuYVZKg8tsDKQ5l/Y3LxqP
kjYhcspY+noIxB5cA+YkcEzvGeFa145goLkbQvjKlgdEiX3qig1SSItRrx+ObjcO+7lLHqFVl/tQ
uxDa7RY5v7BzPteDO9+MnNHOZk57e9d47ggIoxLrDds1fUqr0Bk3pRnvVuEck1pa1nk+Y5h8CNOa
+OYFhG8vJTuhWqKFr70YvWfJAx9LYN71Nlr86ezttPcZcPEqj4/NyI0UHqg8nBrvJMNW65p6o7Kr
Y8cBugtcVIuGdLTh4ffkCQOp5c0CwRUg80peUcYM2dnw/uUgaEttnPhvhdofkx5zP2beGNKhoNg9
LdRSF59KQuixr50HhimXfUlM1SE45Gr8AMnOOby9An9UhkyT4A5wJbRf6HOcAAqVN/l1qmliTx1J
WJMAhXEajmPgQu2lhVba+dvXO9X9NiQCB9FvYwzH0FOcYlKangQHfGtFQOlgzRElWuRGGjRXi75+
HCzAy6XKyAf9SL97PnZ0i/LNWeYCsM4cID8JXmIA03HDmdU/x+xP83+lP9p/0854dpg6+SJAVkJ6
wu6G6e9pUS7nvLUib6T/WKNNM06q/tkKvKc3egCJXoNKINlGxImNlBXOcGMseDcOyOVb6ZBo05V9
JJVpLiKUnXaLS+WpcomMQIXe+qXn5kAXUP/ArA649zB1kPsGEE3HFKw5kwAK170X1smd8GzvUQTo
jW8Aqk9nkeWE7+GVcQAny1w92HlefH0+FZsG7ZKtXksADX95V6aK/WMtyCjR8g38+A9sJAqwCWKa
yvgLFeTbaIdshhkdSgAsn7Eoso5MZaYNQoruwe9jf5v2w19wy3/U2cysGbCCOuGV/Gm9RxtcBzJ3
8mNMvX3m48V9KT39tzDwR8eCq9CocAMReoiUn77zMR+nJGja/IgGo9gEKYGrkQiydG5MnRGULSZN
BcUDRLvp89tr7P65xqQo+PSACwO/B1DkdSdhcUoPZRSdMevSaXKsvDa+smB+fq1HUmOF7PdyG1t+
/ICOx0MZL+g8Sl/vBzRx0+3Qguoz8RYQf1eNkWBqI0knseA9kn8jcNU26ju482Q4txJF4fp89//f
r/5Lv5odIX57z3+0q/+7evz2WD/+3qh++U9+9akjBI3ogjjo0/+CpPyrTx1F//CAs9Mho3sGLdgo
KvxT1sFH7Aj0PqYyIMQC5Ob/1acW9j+I4XzF9D9Ah2M79J/0qU93Hb8FirsB1bvIqSHe//qbLBzp
ekp4FuBWEJFI5y/ARmJP3f+2Jv8m1p52gsxlAKUYXht4MjA4ry+zIpW6TOtkHdXqOYhRc/6L0Y5u
az3RXHn7WqfnHNd6tgPySLuQUjXqUr83JXkXhYppnxwXp41vERgjpfNN52O153cyqKmq3r4gQBN+
5e/RkzSF4OUwfKLZL2g9vb7kXCq/c5ibHpHhx9A46drhqu1H8lfUmVp/G8Wa3JhWqntAVHsSO59T
ZTkLWo02XOfTCvEnKnSU6tDflkXeH+N2pulAwog64Jz3V0jAxOju0GHSBgNYB4uLM+NspBYNXr2k
9K2sfvj43H+KJ1pFFIn5TbJQ1qAoSdNDICZ8tnR2fZ6natl3A40Z18KtKS7y9SErvf4Bedtrm+i7
12HVbEfG7cfVFeW15zHa3maFGN8zjq9/rmJtb1ehi4+unaMazyT84HdZs8VaYNqSGOuj3SbkmyA0
MVy0203fLXrvZDOWz4NQl6EztDe9jMj1q1I82lVqHZnJdbu1t/SxQ+GOSfYcJ/DbjHK4iur6ClTq
/D5u12zc2J1GWryPvIOtUBvHvhjA9Q4bgxCMYviiSs4ZYDTK6RHjtI5URrPVgGFpjGRIUm9sUTff
qOPll2JMo0/oELof4tSOkRW0Vfy9iJQktSafb2AeLS2O8EU+H3qUldONHYkMsURMntDN86pbiPQR
SERMqK7CUY+Xy9joh2hZKdxQZdq5EGIuqB9TqL95gXqzcD5Ac7a3yVwsH7IuZrTt2P2XOmynQzvb
wyGaAtR+5zaov/d1nZ1lTfa09IXc0dvyL9M4GuUGU+ms3isWJ2uS6hrlofWTJ1zrvWjy9cpeE+Qp
mMOW5wx/bchweZGgeNhad16Q++cJKcdx0g3VyJKXV0i1j99TdMm+lY6xIVjTNQCjPeTxBUugdlkS
PHVYWmgH4nxT2ROgMlSeBClZUHqXiTXMm7JMP8bKojhOZHVmIRyIKmONMNeMPjL0DnsbJ3mwCeVw
WaC/TadwALjO2L54BM2c8MPhV5Gg25q1wbKHpdZ9SHTlXgWZeufPWjsbknvvIp7YPXA8p2thRsqF
g1ZxHVokJdZwXbrN+s1A0xFbkv43NKLLW6QRXPDXw/Ch8wcO+yH60HVxvkef+bM19qBKV7AC7rIq
cMnrutdxoO/QYgOU4MTTYam9942uP4WCec0xLyM9IUefTnBsmiDHnyYBTEo5MZZzgVRpJN1is6oC
JZe0Ln10C0Y0mJcKZe2rSFfLfI4dWLrU2yztUKhJLCtdH0qlPYTMZnckL2AhWtQRlkkV994vMjea
99iW3ocLppexo8J05yO6X6IcW+b+xu9sJO6HqGnONE2J8POMSC+l1lK6/nmNt5u9y1EtiA6qUHDv
AFwNwSEt9Zp+mGAPRAc02Se0xGEbYuBVI5PyLsXFgPRTBp3KLuMEahfODon2v7gyQ7l1YzeJBaOx
R6D4oUA7zj90MzHyezhnvKhsyAbrolwQy+7vSrQw6+7MiVX5BQHR8g5yMIAdTCTMxUKQ0fZQPYRI
bPTbRLjJstF06i/8eUKiEykTGovPBif+IMSFdoFdO1iRHt3aonSbKZ+XXb3GDjI9LZm76sw/DpMg
uVsW+lZoYCfRpnEaMqVSIIxazVx39JplRwPNO4dMRc94pikF7xYlvNpYE2+sSLeXneepDvRCSLvR
wOnBWtEXM53uRtkIm1pLBkHVpG9zz//rkG64WxV48Y3fWKOkN6fr97Pw5A+wftEVN2LkPF2GAnKJ
63U3BmmV7ftFt+eRXcW3lZ8HjxXteOgeUIkPSM3ROcd6tdyWUc29WaTHGYsx0DSO6K8Lm0kKAuIB
gsdr3d6ldUaJQVmOsAYdVqiTGbiM56Pu/7PAv2aBHtn8/w1aIAtU5UkSaP6LX0kgtKJ/xIwQMUkP
mZ4HJs16QSXjIfQPKP8GIeAztI0DELa/ckDkAAAqmGE7o3YDJCDR+YVV8PlXPpAH4/sZmqLiP5L2
ejZ5/N/0xdyOg3QTbn4AdzyOr5PCJAKiU6O06v3IkCAufnKWJMLeaSYCHZzmoXCXh8KAeQ9qERXN
KLX4/hN2tbK5clocKdyDtMDUbUr0ojgrGyZ7aFpHFXIeH3u7tmAv954M1oBuLAKHTCPEhFr/VjCB
XGGBFKNyb50wlCE9ZgR89MeMSrnfVxzO6GZ4wJMAMq8jsh5nQuGVx+nIURr320obiNyhmQol8+2i
sgSS9W8v8t+krs7rss0zyABwFZSmuB1yhJ6uTqtgKA1q9X9IpacYgQ9I+IDSOMNIjRCbj7nk7ORN
/bNDzHa5BzwRc2uQ7Xuep3F0On98+5ZOKkluCdg1Wluw4mBo4GR38sLCgnZlq/r0uwPMs7yGQJ8+
k/I71D0zK8gZf9RhjlfKhm5FRC+umGUZbgpbtiVaCGphOBGOgHEvOMyBuu2x7lqhWlczr2I/QLsg
I+yDxJr3wVp2wc26lg4/huECmS6oRzViTPT2Q72uRLCbZpF9D1y6jeZLwF54nUOj1DvnFmNVOvPW
Etz5TW61H+oK+uO7ty/0GrNuLgSP2Jgc+wZlwvVeX2ghxiLsPiff4b6Ap9nLKik9cHw2O3wWdLZv
tWp9SMwLOGZr2CLVHE4fOGn/itV4XTY83wnIUGE7yIyFyIGYJfkNPgF4bmH+UwTfGRH2wY0vlwJR
AIYpNJUvyMewMPpPF9kHxE4ooea0ASeZEPX7FaG+W2FbheKpAszQLrtukaj5baZoTWAdvr3Or+sw
83QELnqNlJeAJwh/r6/loptUytx3v89OqnLvh2uEq7NzuFd8d2nbmSWulmAc/+bj+ceXRMLoIyEc
2ADACLonxaboK9Vj86ieZjseYbwVYRWh5sEUl9V9+xlPKj/zkAzNAezjoMkXRUv39UMWyMSWGnX4
76qCMRUe8zhpPlbuQIzaDigfMtSf4zWx66s2Z0Ji7/0pK9eHQoWS/lNdERAZ+sI6it/DyQuFt80m
o6JVYmATLUfMeD1ANW/f9B8vxjgox/ALeDuYvJ8GNCcuI3d27eapwb6Ou+ituCx+Ts4Cu61t6wB6
HxKtLXPKt6/r/PliDKWMWpEWHyLep2ErsXBWkb1vfcMQy3HXbRz6WJBuw4jOv711ROUy5GKblOHj
gvEd0Iiu73sICLU1u9M99hkarlwWoZ3xDVnIIj4Ipq7LpY9DK2PIt++WfcG7++1YhFSCgMLzNoH7
D4jv5N36NMv7euzbb1mE+A1KI9EyrO9UMPd8VOtCHj+dxUqq4MYSSc5uUo3ncRggiLAQLOPSS5cn
PsC6+BkoYx7M8edBBd1MDiZ3P18CsJdIoos/j2nwmTYeRgrbqQ5LvtSpGhRvp+mROBtQw3cm3khW
JyZEWyrLuKBLf5j5aiaH+Qv+aaQQGyT5E9bCLZCY7KCo5AHiO67XGVZxl+nctEC8AgdAPTq5w5Q5
Ues7tn/s42rW8GkCDSm4R0cWMZp+DjJtn0vVygLQSzBX68M6CKRJpr4LIAYW/BO9QbqLCLLJsqDl
nbn4AXDpWmQ5/PNCSIuNTj3a8jBoEBcZesZo0TX+BnlIl58MnDzhR/IAABkGEnilDu8HHRqp6qWb
C0Kw6rFABneVxlzaynXMj9N/MFez0kXCv49RzvzSRbk/HROPXvt15TXRcqZRIG0uM6y3x4txHme+
pTnCCWIxBnLOchkhFsxhaTP95Y8uShBoPMqI5oiLnG4jy/L46wH8Ysh41AbUZ1DsbOxMWFDfbvj8
FPgkglhVh7ZVM9pLAv5ATGjBrkfJsgAU97IIneysfi9y7KWyLZ9cCytYZKvPGowiX7j0LNGRu1hE
yzOlL6uKGqRm5fxIjvyA1kNWMunrR+aqThabKworJGtbZIJQNbTzsOPxCPTmc2ljKJg/RYlFhtoj
pFnUH5rBb0O0l4ThU20kiorsqamJY76a1O0r3pmYbX4h5CUnQToGdmUkLiwPBYOnrkZ1mTkq00sz
OScwOsldVDFUKHYImEYVyiZ0HErECVasfaJdYfgfxW4JyBZ5iCKWwXzdiWRq0n3LKJo7DlFV5u76
VdAL3LduYr7fHhAYf6MK7cR0EavJ47dgI4TeNi6HAsI7b34IObt6Fx6q3KKNYS6kwRTxhxdn9FW3
DH7YgkvUlXwpYg0Cuh50KLm9os4jk7fh8VbmN4pZlv8ZyUv+gkbPEnJbhRebNe7Qsip+osY5spxr
hAsOpSApIJrLw+yxPlB7zCdqUuvpXkYN/9vBMWADhwVkkhtSx5UsA4wL+3zpl9UEj6wkEQOr2Jst
7dHsA/yAvi9vwlfkjUjJSEdM92COXFYBUW7wKcdpxqejvsb9h/HCvutVz/3RVxrNVy3yHBkj3NjM
uB+REn9GCt2+xxoVJM/OiTworEgdVejGHQKbhgnjeykOQ7mkHkbp2YpvRzrh1vbOXxYDu4HC4Qbe
Pq5pWzQkCroN8BsDgtTD7BgqBCKDpBD5betkOZZV5OrmDTf5tAC7Q5pGTQx9mbfmy2buQUzgdlMp
ZenLksqWe0wsNNufOpylW/+xUQ6GOXQ0C1z57tAFSrzmplVtjFArHF9PV3sCMeFmP4i0WLptKsc2
jjcjefs8bRI3GLJjIorR8IKikjAbPK0atx/kshxv4ZkRvi1X6uc+m7MsvSpbtF7DmwGunfl4cmb7
fImDXpBcKBfIQ0BvcInmG0pE3pXpZbsyhwR7405j79xgc06oVB3WktCFsYJBVHG2LWfsbpQhJBbo
tnYjb6kxdL9sj1qC5nfFnW2i4Mji8+Vie5IM08EepOYnKWE6/h1iEyYulfZk2p1DYTLCDDwb4Ul6
2ErpyyGziA4Tq8hecNxB8UFNXS8Y4PL2uwXQ3ZLypUcVAuTpZTZbI5f2HKwM6ArTfOKsX1DVEugf
gOhS+whVdBZhGMaOz3EOfOaiHMr9QnxYoszybmd76eFaEaJ8D8jt0PBIUdu3cIFA73B9m0bF8gRe
iGoEcTBThxD1zeLothMAVkq6vXgpp1mBpeD5WKwgyenoiRTiiG6SPboISXcHHIOHz1sO/wWSmg65
47DQ+HQe2joL2djFuJJOg6ofn3nnL591nWvz7xavFXy4YJBM4hy0lgn34J84tMA/26yxCHvU4DZk
oqnN/rTSnJ3rRYkfOhudOaG8cXPC7k7FZT+gp7w6S/AVL4Kqv7PrubqPAV6jaNz3XY5tYSMneCPt
NMonieCVddmnteVdJ9wpJK5G5t1X2q4B6vwhHPbvHm7yPRK7Qd0/6tWp9O0aW+iSaqtC/QU4nUbI
LsKWFX0B9Bw8hUKG9qPppu+yBB3RoLZr50pUHKv7JBomZ9vxjlCcQpOoW5lRN1PvzZgWlZNJ6dde
LxVqk+Ao442Exjp8iV1n9BDqHxYvxcDCK2dcHyqM39uNjHl+vEKXJB3Oh4yTrNqGa6XXFaO6arX7
QwK9oL2k45YA9RvKa20D8zngBZQyziBBW+/TgiYcB18whBeK9lu0ER5+XNvFIcJh3JQOKt5Z+DEV
W0SPXCzQ4YkeQ1cMO8wNIeAncWPbZ452mDIncnaaYTOE1Zpvs0T41jvJ3Mj7OIJqLNozG8iLRKyi
tWcEaIZZDJDQwDN+8CxPrSAb+ao3PmpgPVqpU9rgejsEYS/PotkHa7exp1AGuxhLmfIsyYdiPqwt
vFIoeMyA3Wwb9qvqom9OXUTN98yV7TTvsFFYOuYlvsBubwzR5N5g0+YP2I4lTeej8FnaPgpmSW2V
qLA5oVWWZ+hNkNZmPzIEoBFMAINUwmzbOf6wrBCYxCAQLEbnRsLQ/JV925gABlhdpHWLjZbG1JRj
SdYCs66PevGl9HYy0X2Cu55tp+QoyxQi3oT5sWbD9BD5+P4bq6ffe9YL7Dg4VmICCZu7g3fKWcsB
znbIvMBEuBo2DaEktwAdJIgyVphkmQeTOrpcu9QiJUU/feLoYeZQcMoMjQ9S+WwJQ37nYfRbk/1B
DDWVQ1g4K3e7eFPNTGrs6jz47DcK/izq3laISGFqDfQaJPakhElfKTL7qKS56Z55rk8WDArLZNHx
oiWxrIDSTdADOJgAuxW1Aj01IXK3iiOY84qUCNytIKbUY23zoOQlEf0m3697ExDryuWM1sxASU0A
YA0skGywoK+2gFJm7rRPwS+jroM4b7veTZ6PBsW2TWIjxGcXbcJeUn7bc//A0kycLCEk8yNu4cTc
UZNI/EIe4x59lPwsTiaijQtENPimdddgquRiSAbhsJg4FpnYm1yqkaFJWbIYW5kYd4gmGJyfo6UW
pDJ05Uwj/DynoW/AuCSZWdvYRk+nviaGLyZFem73BKo2p9SvE8xzWtYRxqbpWASxNnfviMRiIWWK
oG97tuQ1RUc1WiwsYaYwdzAqK+Pz+edK4FSK6ssoxUpGio0av7FlWADvt3TQgkFo10KoE7Efmzzg
g1/Pif+56h16Ty+vkQPTcR4o/8bhHhrIzBOLosFi8Tgq+ujMjtJy0tm7VRd2En+ZMLdCxwxyZ1pr
MN1+gJRiCHQjY7wlTfOp78cpz86l3Zikwh6YVIIWQxOKQzEKOj6Wmn4dblG5tvtw2HmlS5aCnLHJ
5qcW+h+8ApmqKXqHoozb5ldBEtrcz7J6Zh8I0ds86lSSZMJb9MwWgSptGl4NKHu1TyYI0o8FWCTS
w44xHb6hyZgz1uzcsCLPTl9O12yaUg7NES88NhTSM2SBgehNvjkE5nvEbQblsK3NCiDptYZo0mz5
5+anyUp6tC+rKOS4dDLuy91mWWhSQ5r4qUnmhTR3+7I9yoHp132FTRcvtVcEvvpKzGJKv06RThkd
+05YIp5Ud3wLmA4v5ATFwes98+1WjRs317V2UuSE00pFznjBL6gFSa1usVo3kp0112rWnkew5cRs
uFCIqqHWOLWUfGkY5/0jYOocaKEqRzkQXBbtiStPO/g0oxHj8p3ViDSxsoX0qdhwkjEvRHkx6SWF
J+95WPx1uRTapX4C/rDMQLxc0ZWPU+bMLErykvmo1J7INVQb9TxtPgPSATP7UhFHK1aa02FOU5vq
q0lhSUyHlJoFlVfLsuYnjP0QFbUREbW3IsMJEgZH1qcKMfdAivE+WCsB/sfSDutvZbEpunGQM1lY
PzumyA/j3iTyqWz5PhKVpLy1oaah2+7myFpjMGCTz2wJ1hcqbay6ibir01HunXfo0mpl6gc+pwCL
Nn5Rn6wmVEpicnCUoT8z0IOgwacPp9ZhpriUAHefXrZeMwHzWXFZrOOm3ixdW6luN0wINPBhNNr0
j6wE0gWfZGhHurm1vXluOhZkNRU3fKiBhdQOHnHlkWo5ldcB41qS10UX6VmSNfP4Hijuqs6jcXaq
Y8QwXfUcbJZHfiDmYSJ0BlhK8mtiDw924PVdYzJRF9lX4ox+qRrnMi3ZpV0xOQQpEv4xQGBTE533
cTqZKvClsKiS1dx0C4liSeEPB0h1bYZopeL1pqjgQ6dIYqK/1VnT8EpxyDK3Pja4lNaIfY7wT/Yo
i3vldShpjvCD68IXtbilCVgDrxEpVMAY+M8iE5+rlclAJpryUUA45hcuL5EDQxCT6NYOJOG/qVT+
m54RkJ0YjiSSIT4s0tf9QLwjIiTiKv1tTgZTZ06ZVWX+DnglKh0bNfY871/aaqddNdpU0MN8iFYe
0l8kTq8vucimieyB4b0faDO9efk0Kqw7OLre7on9eSmDVXLRC2BgZJA8ry/lZqlcJ7oT33IvMfGp
haOHwu9MsCZ2vX2t527g6/YbgCFH+G6Ix8CfUyllG6cr4CHfZlGPFDJjZgxGtz5OAmxDzCqxzkD9
tiVojI3nA/0Yp6pDnlMOLnU3XQgz2YgpeU3seYnMv2YfTZ+aEqEJfcWZANZA87e3b/+PpRK0hUls
sQmhHMec5/VSzX1SD6kO/cchd2bugwPKlIUcrpRQb1/qj28OZiJ6P0CsUGI1IuGvL0UahcUkCdQj
YqX4jx2TJSr0g7OGZosESYqE/F8e7nSEAsbJCcFo+lwTxc5TOFffKcj49O8fJUbX/PZhZrO9A1xp
DggXn0/4HzH5PsnEwt9/VG5o97dEO7yg337202Vmaur7ZpbBmNR3EKR8/ey6GWZUm1PxlZ4EpeOS
ZXSpIvA+RMC3r3S6yq6PRBSDWHSOQiZIp83rksQwEk7hfEVrPEQnVFamNMcBDok95CZM1vj2BV8D
xBma+IzBIhBlAktDkqaTLwi1vJVgsvRfMds1/eQenxXCHEERQsY26btqBmuRp0uGanMJc2rZv30D
zxD033cgqRY+OzaQ1TAKeXT39eJSJWIEJ8Pma5fZC3QsZllruafrkcXF2UvaMvWZSY2h4Zv4/asp
buEGQXlRBwMoj3P9sjg1IDTWiNb/wi5uvVhQLaxV1HAkqFK3kdpFYgB6sUESYiBah9o3hyVaNS2A
/SyxjYWIIDqRiwzhSPPIAYGCzANcC3Tm8PfL3eE8Z7SMX1xbWia3UsBoCBYw1kKqGOAv5jgHR0Fu
EyphjngpIVJS67406BWpPVGzLF2TNBXR8JzxuY5JlpMCoxq6NpDdWH8oGj2dSXeaJ9NkaUrasm8v
/x8fHAhlz4Z6jKCz+PPTHqksMstely9tBoOlP6ZyMCUQVtEmA/jVsn77kma3vHrhhFqYAcxoYKsj
6nUyV2ZQtgzQ1/SXOAXOKvYY4gblNfJfbmnd2MrmDjZeFY8UUbOTmKTQwqGSf/j2bZw+OQppHi4I
tsFxsueex9+/zUWboGs07zL7Ura0Py9woh3qjy4k3v7KVcPN2xc7jSCAUkFv0gANBGRl71TMFEh8
mmOOq75OnUSAEdsQ81kUhTSZ1duXck+2NL89ApGKOkrI5A3rt5PsINWzXVUNyjHYA9vRLqF9OaSH
lDYqlW5eaE4HdAHWmj9CGjZ8lzMU+AeKNR/LEUlblxYMJY+Z30uNdxN9hNUziXqOwP5nLLvYFVkL
Z4m21myZNgDqsi2bcIoC0yYGjcVPT5YjeDir9DmL0tQykyJnqk28piAo5+7cQg1qqQ5Na6feX4RR
T9abNcB0RdjsU+9ZduFkDXw/HWL4ePPHscYB2+ggMKoAc6VbKue311ucfM/mnRK8AgAXAcciRI/X
AUy3kp6q4yX3EeoL5lqjT+u0nBD85Wgi1BOCXmbvFSAdVqGZG9Ml/fU3nE1Nh8DSNovre6HpZ1IL
SiKdW6uEjoJVFqO1Xim2KtLcOEmW+mwRIwUTZrAJ5XEOj5Ky5Nfgj2mRGSJZVeGyd1aMKPl3U1ub
F77Cy/I/W8/T8fClNTE5dECHHdYJ5k0WDlmL3oQTgR+WeJ+bxvKvERo7km+3YObBuZckdDngMTg1
pMq/nLfR69cXhpgGhYDFASyhu2L79snr63gCULAyeaomEX4ueqxqDy7j0WNQRtKjx48KaOrN8eWC
8kmykx7q6bVbVg9TmgMcNVbODE1TiMtAErFQy4buY0L9qt5BUJ0yGLsTOMu4eI9mmP00SU/JTdBb
kLGZ5QS3k5+0l5mdq2tOpGylWs/QobJUIT6tzJGnC0xkCwxVgVl6O7qGSEKs1kBxgM+Z3qq4f+dx
KpUHPC3Edbj0026QS7dnJl49ZMzwkXN3mRIUcqCd15aaEd7gVF9BTfiXy5yCyR7XznZ2aJSF9y7n
86PMsHjHWTbIaGGkSp25RdPc61CMD7kQ8Mki28J53KJv96UcY/Ud/5T+DkqkIi1KxiNmvMWBMcFi
VGUZLm9BI+bWZoSof1E17X7QMXrFUVYUn8YoCOiaJxCZB92392sB9JT008ro9lkeFhH2e29Y7G/u
MqivmDN52Db54zabgxqRcJXvYVvnf9Eefh2s+SAYKxPMfFIFw6g5hdPAFS9DIOzNd97X/A42eoOn
Y9Ua64XeDj6+vaNfb+iXi4UA5cwxTw53mpEkq0dqh8r998AOazBCs30PttNVm7pGDtsTI/Vf2tbv
GRGCm3z72n98+c+PCVaHkQ1B/BQ2MfoqbkHJ19+7pqFwFZUs4W4LB+Db2xd6/k3/eww/P6WRyyDv
Q4cIO56TPTa7denig5t9d3TLnhGucZNvKXhyQO5V+KGBg/ohV4kFkL3yY7kTk8yrsyn3g91cDcC+
AOsFt33Qx//D3pksx41kWfRX2nqPNDhmLHrRMUeQDI6iRG1glChhnicHvr6PBzO7kkE1Zdnrqiqr
kmWJRATgcH/vvjscCq12P3HettRJfdY95jnFi9EVhFcYnbBu9SEpfpKX7l0WwLO3gzEZn/2EPhUP
TyzvlmEaXps5rgML3Nkc0JuUWRzOXMqww59ekjLsGCX0DZp8W3/WZWcuZ57fb2qhMxIet0SVAZRB
3BeTM/q8JMAarpUWpPoXPK65+VFsRlvML7OdnOVzIfzsycQ5hRDjkKFH3WjODo4vqoePn4yt7vyb
J+MqsiaWYwZ5EBzjZweKSAN8QgCMX8KewQFwWpMuJHHi/oror7lbDVYud27eyX4Ra1XOtKfMdyW4
1dVQOXjIIWzQrmcRWjtzngDOGqX+isHTl02qXcVT4V5O5rQtzNx8AAPNrktMYahYGYzhgdxJxi4J
GUJLt/LdO8pGrCBUSs/kJKjGXSICU5DiXRyW1XVud5mKDGv7b1MW9Z+IXkhvtQLxAk4NYtyYRge3
2mzi8GEkxhSXklrnC0QS69ChIy6Y+XWdMAjhTLy3bM27jKPJUoZz6PoZOtjyN8te3bvze0toCe2+
Qzf7zvUJl1XGa7obvNSxZR+12kweq9icYGrXhX4Uo2KMf/w4z1zTWVUEeCvWrZIcQsE7z9gglCJr
8PhIfiQVgnZgM8RIQT9pFwCVyYZBRMdOb4fNS2Xq2WMcyu4yjn39Vht8c/PxZzkZyb79+pSabJ8G
3tswcc/JgA3xVui+iRAOJQMG+vYy+IoJVjSsagwmF7Vu4LTR56Vy+7DBCldJ5BAEAR12BU7i+8SM
ayRCNiUKgLjLBgX9AqEXWhtdpU7c7mrTlEenj8J9aLuhtcB71BgX7USEIwgndgyLRnjlEq65XW01
bssmSTvtCt3TwF8YXe3SaaPphswujrPEjqtNOHJ6L0uBhCRnzEtFaeYIGbI6K6CUjNhSDAw9H+2B
1pRapL1HOF7sozwzm0XjQpdhJTIuWhIB3N6YflwwcoVRJ5loMlciySnDfgfuw9VYYYm7KOPKgVfr
GaXYQ04Zmy1+ocZnPGHjL2huup9WbMRAPUMCh//jp/N+/2GlvEYeCIfnc74lmwaT0FSO6Q8PlyiX
3A8/+QbLY2JqyCNTrnIvc9sHyG20bxMhEAXs0QEP5N98DCUke7tIOHgYaXD04QgFNvC2oIUp1RJj
6WY/AhRg/er0QJy5j7LLGGfIjT4P/kPdkK2As0mwrkhnf8IChbjRiPzMh998mF+8sOSogC2zdcC1
PGfszqSlDmQPJz9CV3fua0e0dwZS/5ULsHvBudgf+6zuDpVV5PtMmuKqK1wOMnIRJBatkQchuRiH
y1jrzZ8w52t74WHHf/+bT/muZCDVA/o8rzicaZrKs1s25MGU+7XV/wD1rsNPVBZ2i6GEhdNBqw9H
wxlSZkrt7OCX0djlz2jWXaISCO0ct6Q6tY+2n4WXujumn4zG6pmQcApsEHZn3O4wcZdWzbj39UH/
W2fxMFU//us/n19yPGbjlible/d36ayp3Pj+9oDfyW0/P7dRDHOsLH7xY3+pLYTzB6xc9LE2tu30
sLThr2oLWKXWH3SdJriaQSH7lyukj9rWgBJOGfuXYeRfrpD2H9htEeFBvCJnv+DT/YMQ9be1MjIO
+lDWIKgOuIbx7vVVFCLGvL1zmw+ILJZFzAQGtnLnLKBMtl//dmNuXneF/yj6/KaMaQz+6z/fLvzT
xagffeV4gfgYoPTtXhHa0oJw3Vm3kTZVT4VVGg9TN/iPZHE00GNwq3oKddd69gcYiv+PSwNvYLhB
jfSu74bHL2RXUl0Svs6lfRjGJzqPxAjXEQ+mJ4WxaEHEzSWBiDRVH1/+7cakvjnVAy0q5H4mMcyN
335z7JrDwsdK7jbjzYzRkA4cU3rXz9UhLtXlZE6G6sfXNN5uzX9elKWC9xjHt3vemhQVjhph5Ru3
NtOxh4J6Y2/kzlxvqED8R9VPXlqxqRpI0TftFoVL9+JUYKeZ5nAfamCabeWGidxhthQG63merWeq
YkRogQ154AKvJwy1YuWos2jJX4+o9QvT/E2Xcw5RqXuHOQLIPoFczC7Oeg8PqkQv3ci4FTAFHk8i
OZmBCW085KQPDPcUB8huXz6+e2cDhdMTI6/Ax0iSF4P/ffvEHFR7ibQbcYugUzwUmjJZYgr6U09k
fTuJWd7ZViWOFNr0/BMGT9uPr//+xVQQIEUDud+sm/N3ZfD9IoUkKm4dEhruYMJUT3jey5twqMVv
8MazovO0UExBQQAOyAXfWW0EEzZ9ut6LWyv25Z1WgR3jxS6o6wLTbF9kalnPg+6ot1PHC6dyR14W
jTTjm5N54D//4sxO2C1xxEVWcrZJGBYuLJgK6rd9V/OSWG6QlZdGl9N2wgb3/x8vCcWTei/5N428
9fY5QyrXY80cjNumZSxcwPKfl+Relxe9q4NsNom1NwfM/+o6ZpX7Gc5c+eDLcDklQoOUnuBbqDmD
vAtrvLrWKdX0ZZcO/lp0Dj5p0YAjXIGpWAxfmrHxwY/0Ptt8fMvOB5NqsQKBobsjeRddyznigRQu
6L3JF7c4NOr1ZnZx+jqtG9nl1dPJDC3zRvY9+DyXCHChPcYzOXLt5Nc7WOEYjcSphbn2PM5ZsxKB
3r54jS7vPv6cv9gF0YsAaaPpQyp2jtQhmegHJ7DErU1iW0xiBLdZMO14EuRZPNQQd36zstUJ+rfq
lMmjjiZN5TRCwYT5fX5FBp5Ggul7ewthvbywu9x+hkel/svEVKZHMH7TmA7+nEEcwNIAeojIIoeV
dR/3qYJUEKS8mDDtbhKEC1udmeZTbCKetdSaON2illPDwVQr8i+hFOESKUAu8Je09oareLkMi36D
b712gf8quvlafBOeMzNPBjIAEWeLdvZS363jKbwt+SlSCKYZarWrJdc1ybzdrhiiYVwm7pB0K8PW
ModE+TyINj4mnMoHTjf15SQxrTcSY1jreeduBuINul3ktL3Ayj6cFJPDDuaVbs4+BgPRqH2qNPD4
FQg1JNuRGZ+9BJiN2pVuQM1cJO2Io34eAQemSVYuLK8qbvuiiy68Nk8ujdwrj7RBbr2CpkvkGMGq
2hcxuem1KKfsu562WDNSB+B2Nc0zBGgc818mIo+cQ4c4YxV3nN8HMGCiEWnEq5sa34ScBFafxBqr
RFJuU8DDnHJdrXrscR4bV2bguvc+WWw6CVBh6sDMH+phkdM/w2Bz/KlZOp3hfWNS2uCIydwIWgpS
HmNR973V7I16irV9APx2aYQ9RqPVEByYEfn30ziIfukikm9QRAMSYQunMJO6NdJomcNKqG5wFsua
pfStKFgx/vYfsRfj2E1ZI+4EfQA+8OSvgYvHcH1ymXVFh+MS7hz2c+tblAmFx25DCchGDFgj79p4
4scmF/ImSDJEOpJAM2shRZK5l17qpj0ns4gE5g9zgZFYdTBDgnqvHLOsL+Eee2ITTtCWIW7H0ttb
jJmOA6nIjKdhSi5CI9K32Gc0K/KuFQPUajYNSbdlTdYm5Nr5i2g9MpsHT64Ybhjfpq4sl3Zct1sa
92BjzGb5lQR7NFsmdhG1U0UvLBT5I+yDpENiEBYrHS4PPMOgK7ZNWNkEW7nDkoWV6yYuJYWU3gKq
FCkNZfdi1Zj6E6YRVg+aTQDBxQC5PbUORUH024M7BKXuswCwiHRXuYvLNBFmEzMRBz8324eBr2Ix
RwPycmrFGhHFwA+TkxPVJvzqixYNjsnHTZOiWU31lGPqr6viZ7blXZniHgGEDZVEDxkys9tr1nPt
AaKvwTaqCc1tkH2SWssTw0yaQ2FiyrIcXJ99BU+QeBtD/m6RhgmF7WPMaS6h31ZPGO7xZB0x81Dj
BIaermOMOUJ2rhZF2PLo04EtO7bC29715m45T471HNjjCISq4z3cZSqFLh9JCg5m/xG+WvvSzpG1
d3qHjcdiH3Kt3F/nTVS3i5o31FtCp+PXT7XNh6PjgNuNEPARbgSWwlNeXqRFajzUxKzyl8rMv+y6
gf2Z7SwgX8Ly83AlRMc/gabMdxpiCh9D1/kHs4tsZOMha3hWA22AoMzkbzSRSI59UbPF+BA2LsM6
9y99lCp3qNY41GONHfW0R1LDeZeBzSEKttfsAobuLzWhLRjxNZZ4aNueP54+bd732CkgwpE3JWUn
8SZ2PN3Up1okzRyLLBoChxgeDuJI4rEgGI3KcMK57WEQs782DMxN+ph2w2TYRayawfHckbmymlT1
OBnceywY+VK8klwpjYb2BSUIBr/qT0MzVWSiJFg06OlgPzP49NeAIu1LlXHa1n5YPyVpTvUL82S6
OxUKCJULIlOSzHk2JPV90mY82poPIw0vebHMzOVewO3Yl7hEHPWIV9opA/3YInoqL1lGPDtDfVrC
5Dl42rLZtQGfSE90ivCyRL9gi7R6CnqVrI69BmKuQLk4ExPHEAB6JOO2um345AM/Azu7HCd5ieYL
U7hTgdOrUiWdk+7ltfkx1Zk8Jb6yErbxh15aWlrjPlo5vXU12hOuxCguniMXTeuWY4cPWBkymRf4
B4/JuspF8I1way5enF4hQQiH3AzobSiDOHm6VTPeetbI0MlveUYVPsfAvu2LHyqaJKwp9rZStSpp
hCuHmASFge6Ye4cnfSxa093zdcoLc9CcO3h907TQooxPO/QQTceRE7dTy9MuMnHUibnJFinR8M06
GShXLQiu/VU1hlq0yyPCxdfCwaxmQbw79mUe/7o0ApsF3Fkp96wTnv9Ijpj7kKREj6y7Wscnz/BZ
I1mED2CUj9xTWRE7+boJEJMr76a44K5kKW57zmSbe/KneOEcdXnscL1lot56cFycfgTJI3CTmh3l
fr2rA5OnGhvMdDMOcu7DSAnqF3HwyLRR3khENM+NhzQjJSE4XxvxrDmrEDPhy6YBOWLGyEq0ADDb
izFmC7AFNfpaNBmbD/FcYXvjy8AY916pHlBSW2xNRhnUu7wR/mPczdJfdLSjLSQ2Bn8Lw+upgQy4
jveTjmGvmSTiwdDwPlr6CW2IJT3xMJpQ15kITWJYsM9jRzDFfvXkQA6pl7UYmcCpb8hJRI3cKi8/
VDrx9tTwzqNWPUHM4RUNaVFjtm7UJ7S0D33NPwQP5rF0qkqbITGiHVGr83RsTjOWS6uKmSnAa8R3
ByLG3dAgMifpjXzV9D2djLprTTVIf5WMIptXjfo4kcO3SJl/P1c9Fi5I0PCqy7BTv4PaYgYr15zN
Td9mwlvYbch2FKe8XAY500x52sYm/oYlTzx7ihU1SjPHXI+DW++m2M7ytU2co30nm7FolsWIuBaq
j24/W1LtLPxtvPRgoT9kWW/t07rUyjUGBGN2yPFyzNdZDzXpninAyBIJUm70rA4X/CjU3icNMqHK
UCgRWTWEqiW3OvqVKGdNnG7A616kGvchMdgX1MbahC4nzmntBkhxsPXpKnSdbjx9aziGbk/rE8PU
YJsABGyHAhnOFcpJlgi8eRaUnQ4HaBzwPV4XRD7m3s8KpeOwzJuh2WkohNbZVNnPoQOWcloVWG/z
UqREER0dYqS3oi4EbsYKbUjxZCqXuA8LRIV2wU40zfiDu7UBCIGqAFvyWH0hbcxZfeT2ZsvGGvn/
JgqhZkXviXW6xVdgyYkHG4nvuBIZpN6ly1DqzkC+Y24QtcmbPinZ7c1YXJNzMN/SqbOodSC5fsm0
Gg2AavGstEtzplIuN7sLNHV8dwl3ycRjFjCIAwjkPDSncVnhig/mHzZDsKk1z2e76tWnTfqO18ys
J64bVpO8Q/zdKCErRBlfThR+9mlMP0FTQCtgddoqseBzM3HQKgQewovlriN6LroWbaKX+4Jt9Njo
0LhoGjuuEMYlq10XpJ08dHZPERJqKf5tI/O1opLq+7r+eGP1hnvfezK/xvTxe6QF2jL1k3Zno41c
uA3vzpiGyc/QxEvTNfB2N3GYT7GRNnmBJcdjElecSFM8zssOyNNX7nvOY5pM3OcYPgcRTuMst0Rl
mRsdNfOwCDGWW0SDxMOtqpIrNGJCLDk18z2dvdwVoiqIiKqq4iooSTfyZUa94BhYiEO3Y4U1rdF5
aynbTj/UavM/JAEp4kvGu9RUvVXSwWRFtkekBQoDUtQv6ywYtXukXTyeJq/479oX3CTcouUNCCDU
BHNkw2nU5l8P1DjMj+RdjUr/Lg07KjxZI4zAM//i1CinGatgRK+trqpGiSeHcxQRgE1GSX1AviGf
VJ4OkyBi357RI6Y/SmpMThe/8teJOsOFlgSPARnH6D1V7xzqYVHB3kjQKTYMyB5KqO3BBXhas8Ni
37+MlV01gyRxDCUem0LrlFE9LtkOTmJ7ejCeK24CnJ+NMuDr85Ddisg640HlWy1P+yauEmyO0KPN
9VQXvBOZqjerwPcu88aL81VQAV+N0oLqkeGOhocCpVrNK9RlLJ440NKDVtqETamdeZ5LTiB6u2hn
2FH8wxocvb1Akskb12m6sbDTGofQ1wqjBiPROJnzFGXb3nWZUuxp2GS3I6W3X3h932yxqenhLhmG
R6/S2c96ytAH8x8gOxuB/BKch1viJhrHRhAYdBK5w8HiDJPzEIFYr+baNfeVLXkf5lBtB6eS2dbz
nwzaJFkDRa5jHZa73tqZOgOPsT56iBrIXFIZ6UcEmH+q+jAlhpLYyTUy127ecCD2eHI5SEKQhVXa
DdN5/NMppwtvbTZk/xmhrX1XzOiXxO/nHxlV5U+culrK7TELYZlPBshFq18y/iq3GeDKF/h1TrPq
gyCLFnWNWGddl7I+2KaMj0jvkRwkTvw5r7rwHmHaIJd9jl8+Po36dvLs6eibVfAJx/r0e1lP/Ca7
gFNEpVz44c2MdA7dhR6OYunCAE0WJCA4Tyd05t8Tnt9MeAyBu8/fgKx3E56r+Duk5ec3850/f+jP
+Y5n/IHSAf4PQw0cPkGq/3e+4+t/YGAlUEPQ6eg2Tkn/GvJ4f1BAMqZkeOrQdilY768hj1AZv/jV
MHxSFqWu/U+GPOIthI7jjClMvINOTE/oIudEoVpqsquzVhDiaanJwxDmHDmNTfBKEOmFkxNoSB94
maRgmkQIFNZeVlNUNQu06PazG+MAI1bUgCZ28zb+bhM2UiSKJxehopkvsJjhrKqLllP6b3f6FyOj
t5AhnxysEAoGMyMPWj1z5rfwrIdqJwuaubk41Y9CdUg2tveX6Ev1I7ZM7MAfXxCj8zeYobokOKry
QEfAgq/VOe1BizPEUn0ZXjiOf1l2wGpL3O9wAU8QIXGQprVW70TDsMofa7/mRbYGzBd8ByPnDVQc
Ue4DN6bQmQeXu1I4Abk0hkKDvYJmb43zBUUoJLmHDBr3vIWPWF4krWp/yMgBT2CaS/lQNzXnIDYs
7OfhWHCvTzBzNmPtbWC2+dwVFZ1KgsNZTAZLMITrxoURvhrtgO54dBDALB2eCGEF7MI99n3adDWp
46MRJosAtq793Jh0WZOlUczMHX1T45ELs3RDwMX1GPtAUyccW49Q5K/qKDQehNBUhea2fLe2Seqn
U5UdOiMfQxqxRyVkU3oaw8iB6pRGHV3LKOcT+aoZwkReWbCRCjvTaGsc6kYS0a8YJbyY45xC6tg4
7uRUXwyzL6JD19CWu2FLlashbxru5oZGQcOYR36uPCG1r7CGuHNxqypbAClZ7ptKdShDk/JDOJ9w
6QxdfLio+pRPZyQDJaeEMzksNGX+chMMgrqwpCcmLXg8eXEQhv2cjAojmRz/cegbftwfBQEVdezc
Rk7Pr6YF5ya9wjwOQs32SzRiJb/D1ZfmjPsIcmGf5mtMDijfpN3V8/00lzzWgeGouAhnQoQOpxPd
VTfHp9Xg+Smo2scghtFa1mnucsa48SoKx/lW8/RILggckvRTlvBWTCVEt8bKmJeQoE0+ZeO4o7sq
B6RueIGEdPE17DtjlNMDWGd3xM2brIs8CayWnqkvn8Oks68mWstHDUXscRyq7AYfufDZgMe1Y7Rn
efSkhfuspLKfoR1Rj4iZJRuNsCuHcaDwjhKVkYA1WjodDOwa5BpHF/9Rw62zu31tU+3BZdkMjepF
aE6d5hqzSNvctNTGRbbMVcNHF02Xhf9ewoo0vpOAxbOLka6OPyca9+qJP+IVUcmRiVhOF5VAyImX
5Qk2Y8YJr7TEeBP1HY+HoNvaAcUeebZYi9JcIaeunrgzvFxuUvBSplU5BptW16r2ywlXIR2BF0Gb
XW5wbFSGsz0Vh7Yx0/sFsgVeGhIK2BN4ZJl2vQM5AFAxC4XnEoHLVV47H8HbBswjE+4LtFHqx94m
v6GIUqN5SMlk1R41BN71ZWc0WgOFyeeTZJPJ9jtDTPI/xZaep3eBmoTLXGsAdgdqzHmw2CDmKede
ktHBvZT6SFnk+yE3AsoUEFrmZRIX9oC3p6pphghYZiHjrMCDKym0mpUD3d7A18Pit8jRZA89zeLj
Hhb+0hNe5HzBxak3rpMAeTrCEpGW311zFMcI6TDlbaY6M41eAmphEDbJ10Y0qDkXNu6ILyZWEOnn
hh2CKF4wSru5LvOiIIoYtnKAigZv5WZtpILfxCQiObS1yzPv1Pgn6WZTfvZw3kh/2G5hYLKITpFG
l/GfYVznnD9zvTD6JHT2Ad1+bgBpObq+jxACNQtGiuSlaXGof8Vygwxqcn+PyNb9L/bQB8RiiXuc
F+S4FHnZf5rKSVunXRuRl121S7MPoz1xtQFzgwDWVh7DcgabmOxV5Ob2jiQdZ7wsraTWYmLJrL7d
WJXtFMQGV1NQsMmU+6ry9MfWroylmev4dAzxosN0bpFOOEfE0Si9nUiN8FvWBu4PGZJLX2Cxc91l
zmU/NvW0JgtW3jqlG361zaFY5xxSK2z0zTvU68VXYUX5xih04nvcObcXeuc2wCsY+roVinGCQtLs
Kq7C7JOBn9vC19tuA9kca9hByqXSGK4J8auusQTIL21r6Nc9xtq3bOvVVwrd6H6wspsR1nSyRVFn
beqpxpcCH3+YvGV8D3yTfRpzqw03TVcUlzh1MLRJ6/mQYdi2wdIASm+NiTOsUtJw4sEsHzh0qi+F
nVfRKpnbYuPFevk5chx1a/OY3BzH7gtskXp5ZMRh0uoO+SoM3PZn3LjNCpjE2hlzEm6wXjaOdti6
ZH7rdoGHz0Q5sGqZ6VzUbV5uvQybbqJdzHLvRtLYhDbD+6CstqSf96uG7/glwfRl5JQanH2BtcSw
nnK3P9adFdz76CW2wPnpxtZ8Z6kl2uxtpsnBSi3q6gs27GmnF8W0HzVB1HiXjuupbZplZ1i0pP2U
7KKidR6GeJhfdD1LLpg3zxdN0fh/Ot7+nykh74o5y2Xyx+xPZabASz2jj9VlbnoJkdCHE46DqIOY
rFGh7pbGJAGUt8S2hBSVj+siNVL818hRVUXw6m3MIR0qXSQXqmr6mwLKIsbcjUbbP9QZu2hsxWwM
FbJW7zdsj7cT29frII9xKJcN9KrnGsMBs+2+9cPgYJE7xp6qN+zZBZwdW6rO+uMv9auLubjCcDuZ
yuJe+/ZLCd5hbKUd/3BC88uSKcopb1XDzGf98aXeF7JkznjcN0TKvxCy1RjFVZrUnYPpTOJY4CKx
tUc/I1kJqKt1STL6x9eDZmRA/fF1B5XXGWsG3iyvbZbbh1lGwePrEVQQgB4v8T6hGnmdJX58TXW7
3q4RpcDWYUqbRB28K9anPLQ6v+msQ+MUVFeupkZEbKicwAUSAua08OBMxn1Mo8HhEo6Pjz/A+0WK
5tjmPiu3HuMdwaAsrFqXWeoc+tdpAOgwxPLfzd9/eRUMwXzQTLTg5/zNDAgd6+zWOYQd+VDA/fHW
9X5rVvqrq9BQevCeSNawz19zpzON2sa15+Cjf1w5MQxsQwIjfHzHfrEsMd40dXz64fG+Y46keIvE
FXjdwQgA5eMm4p1TNldyfZpqdpUc5t+0dO/3L/Z0dhO+lmXyp7OXDj82nF0Z2IE7Bc4X0XshcZe4
epDzRf4SqCI40+v86uOv+v5lR7YK+U7wbfG2Pn8jfOLTMJO2jUOqnBcCJLwXnZqAklL/O+rdL74i
iwOeITU44oHzzdLNxoZL5cbhZMQ+5eBdc9tVT5mlAsVUByfVqvnn3w8qiAeZ04Zoek6cGvS4MGFD
iEPmMEktcsvcZ7oXbWl0eKgfX+uMcaS2aaiprm1ZkNARYp8Ta8qIGEud/YT0y9b3UALmNuaTrp7d
Vfh8HdHBQKQJJmasUs3kkP1N7RHyhQw2ltZaNBd47GUhs2sRtcCaWKeQp+qlDlENH3/U9yscYZ2p
RBUmidDinOBVxPbI3D9ghTOcNZdxEDN4kxrn5ZBYLLXEp6z/+JJntrKvdwfhMjbdDG8Uh+/tuRJm
4CXwD1jieF40a4nEBV8RKTtYVXAollEVqPWexOJYw0h/GgZ7Rteh2HcwSOBh1ah56g1VUrztJsEo
8OMP+Kt7wk7JWoFmB9H47HDQ6zaaB4+3Pp89im7dTr5iz2ke2oywjsVY67+Dcd69ewho1NsAlMMS
xWDw7Q2p41YV/dN8GCzw55Z4jwQ6Ang1Jzvd+Mff7lcXAzfCHAGOPsfB2cVIxyXRAhLBQYbMGRJF
GtRbjy7H1iu6pI8v9m6bVtKgk28x2j+2s7O6KE81UWFzNh2cwKaxRObGyuJFpEv8+EJndF4WFdYl
yJQ5EfhyyNHVJ/lbBZbhXisduJdUEA0RJK9zLA1YPf0UaFAFLqpkAAmxQuhp0RgRpJhVrtmQzaWO
wZLRGD594AQa9gcMthBzPZ3mHydSG5Z6TBv0TKEfY53SHI8I1266Ak+n32lG3j8fOMk+OXecayia
z8nQMcZdlZu37eE07BgJ4bvISUHdhjp8qI9v2ruFjqU6a4DAAgBb1zzf87tQNzrce5sDwk9z7zE/
ZSSkaBOawTTMKogM+M3OeFYDwcZjPzR49V0sreE5nj2lYkZ/WTe2dXBqaf1wHGM4NBZT3xMgggcp
qE49Z/anUkrjNzudcb5E4DbBlHYcCOYoE6mEzLdLxMpwDcaxKDkIFFAkeugJE3UGp87cm3gTycD7
5og0tVZD2Yr2eBrMF2YTxjujm5h8nTgyOjL4fDWnCq+pG/QmC6tv+DOcTXPf5E6bbHt+/43bTVrB
bxpjm6wuXMQALj2zvLUT3A6ZLHPcaRwGWyy9RXV45c8YTitv7FECjbVBCu6HnplaMK6H0F15Iame
V7aupQ2zzjS/HUEbjo3TaVtpxc5NOQlt3pZuAb9r6Ao8PpkZ65fA0nqxbF279/ElbSrot5bLnCSr
5hGD3hrrjWKOD6MXi6U1ZDZedr2Iar9Y9HUMJRTLwmEsn805KRB6ZZDpZpKmRCZexsaDhpNoCe+L
D1MIMHQK0+hmQHEWrl2tJh7cKYEotyiAg2iHcIeuqKhn/t/T4OpUfA5pAPLiZ6quqSsIpFEBteYn
aHk8LlMRNjTuU4OR2D70NHlXyTmPbgh+hvachvXQ3bbkKecro3J5u0uRV+ldOeucF03fiXrD2Im5
pqIdM30v0zu3ElC2sbmdQXgTe/5hOgXcnaYWCooaMx6z1GN+8MSGtUc+7n0lfAsakJFYl3/yhKoe
bC5mNC43DiEA+QocBOSKHAaAcC+fID0QaMZv7JF1EbI9msUeZ+xeu5clutNlnSr7Xl8nibVeRBku
qNcoq+zuTsQanFH8uQBe6VfLZgkJdKyWJzbYMDStm6566GfLuSqYvZ5GxfYcsoKKYqCRMFxsi6Hf
BmLcYySbBZyrgoTissnAtLCkbuetxI/YWBB3CcoY9rpskGTb8JUw42aBFZHnGEctbjgbTnUAmD2r
bw4R4sCAJdXwIBzXnC4w5sPHFLStlD8ZGwaYkkNbe4Xg7Kznw5gRCgQrMeznOIiQt7V9O1a719fK
USnounpnIA0m3nNhx4q9YDNLFxKH4h1oL9i80UG9WDaOzSqqPYfODGYR99VoFWZuJkosG2MVtZEx
E4TX0QzWITACTVVIhBa1nVcimslFopDYBnh+cQpsk4Jp6/J0/LlOD8gYgV25l7bLPGKR6rFMNjh/
Mt8lupnXNK80Jg3ZZHFjLVwGzU3iG2F82xY1H0ToYCebCj/8uwI7OfkVSYapDQA9dpreedgi91e2
zMSDkySFteybIJ5+wMhkySZebVhIJirIStFEbYzdMDYSOecxY4CoXETAFawVi2lOyhvcme5nCvO0
g/3QdMqdOIuHSksYEM85PtlaZpMS0rSg9VMGKLkBQZs9IAkCxA+5rkugNhDyzgMgm3uUj68n/r/n
pL+ZkzLD/FAI999Niiv2c/t3Gdzrz/w1JfX/AIlwFEHaws8HXOJfU1LrDwTG9EzQ2el1aUn/d0pq
On/Y/IjCnDjUqOQpJ/6ckprmH0zq+NsQ/KGC4U//T6akYFkcj3/DL7D24T9YiLhCgKtSH789PrFQ
NqzKgJhlZ563JI0Gp+OCAPs5iOQhQ+Cxm7US68wShcALNEFeJlQTvH9CjHdl2esIOCvtOXMz/Spl
IIxnZ2CqNyKG7F05xSpsLfcYZUN7NyVD/IB1bLZNgYL2eeiIryVkSBKG3IT8XmfdTW39DbOoZEeg
UAOammChil9fNX/XK/hScRA6mG7J1LjH7yo9+OTSs2WZ2bY3W+g8XXFV2gbm8VmQr7SEuHAxtOO+
iHN2lxzixsrQQveQ130F9yKT12XlZdsq8xiutow54EdI4xYzUf+I6bt+JaZYv5rMiZcewlC9QZOc
bUVphF+EH/tHoaU3Qjr9VcBMb9bJ9hYMPheQyXyNeMTK/IlwPlqMHB2MGOiP4O403Y0/wZ2HpogT
tmVLmMNZ3G/tTK9expGLQMYgBCFm76ZKTD/VVuLUC7b3ZFvlMtn5bdetRmvMkSVMYtnB7PpcenFw
3fXReNuV8fwdb9npS9H05m2YEl9iTklzdMxE3gKewT8xjHhTB3Z/oUun/pajNFsRBOBuqiEbti5z
D3ILpFxYaUFKdTFygkMnfdF8UxHTyCXwqwujCNkwEbb3Md7ZqV4CStvBVZ5W+Z7+b59BzF/BkyIO
cWjqbV0P9s/QT8pFm3QxEIQ1btGABWjzovwGj7zZ2Phakh4wVQu0NWVJf1FhGP8Ywqt8cmsnXyex
Ux2Cyhnvq2GsH3zy1q9mrFauxlbHe75vzPhz0FntZdLr2b1VWtU2V0N2OrtS37FNu9Cbqfdv58mN
r8LQmjeT62a0BpWHlwf8WWxxOlCKuDWHS5pQ/caHRXjAWcMJlslsZd97Katj4DjZbpK9eeFgPscJ
4sRPvefGX+oqAuOE33+b43W+k/Awj7iemhfGaJe7huH6dQc7/iGZTRj8eZvtc63fo1ccg4Vf2N7R
qCsDlaZwrmpOuH2MxdEugXudL/K0zXCYiOzrrBovjGi0WI7gHZrerXES6J6j3tOn/2HvvJbrNrK2
fUVQIYdThJ1IbmaR1AmKokTk2EAjXP33gLLnpzX/2DXnc2C7ZJF7IzQaa603+ctcaJHexs5rZ0w/
rQ6CWrK0qCswjIdtHZs7vHnIyAZj+mqYxdsyGW0SKImpvzhu/dBIAzN90S77Va3V2wbAAjt9GMMn
S8HD0YdwpZ5TiQ9NMIFyvoq4z2+cpOjgqBqG95bFDF5qyS8la1Y+AnoASBuMApjFVBegV1U0QUyE
s1/aIb7g1b1jiOE7M2rZ+0OhPSA3Pib6ZJ+aqdtjp4kpr+1UtZ+VeXHLjKu8s+LyYC/TQOO51kez
qJpQgHD7I5vly9B42dGxqni3ZEYXInKfN3VFfgdnyfy5zl0TGFRgwZouxWaJWzzjrz4/Ojiu3LZ6
BT1zaDFDYByoh52ttZRqMwiM3V10vXTzwPMoH/NqH4tJvUJ/xcSivJVxLJ8BXBtsyQ2wFzUxIAC6
qiAUDV07I+H+zRgWjoR8B8BjZ9/Ax41kibAzglHuPg8OaQd+q6JN8ydnaTD9XZLrVTTFHgYLjIFl
sZygl7PtBS7+XH4SL9FYrwIsuxlHN/Q8+ZisC7nBJcQ8EhKTjm0OJxS/HKv1AgP+7opGR41gMTzn
egGnNUlWI8pKj+xGmwgJj0ykoAThK9xJZYAm1IiIGDDHvGi+l3aKJ3yTerdW5dpHIay58jfl1G02
KEXoODXT9Va82vCu94xV3BtV2BWBXZWhnhm4qIEbVytW5m5pR1gcww/lrXFezTR96l0zu6xW+Q07
PfvAG3FFdCLkWSQmJE+8Ky5FbtcBTZd3CTGyvxnyuLvK1an7qsRZeRZF1dIegM1pXpOEq562kSU6
44kWSz/YAKtRH7vNLp1z/efqJCN0fq99NY1ue7mMq/mcEv70OOiaLH2CRIkyyr1kP5IMggl/MgWK
Fqc3NH5s4p5p+TLp5nt15NLXqbWGyzK0kUDXcMHo0MpRAjfpNdllEwtNmwJPwa2SO8tgATLtuEdo
PmzhEO1jCfE4Q4YZ4eO/3hTSMKNWEvsBmUNd82BUatO3EtqQrpFnTSb6ycPg6dvU6UU4MW0iToPX
bcYjfiGwSDjgF0s0QdH13kth21lY1ZP6DIcoPrAzEfY16OGi29bNOubKW0ue1qkdXGVHgIq4JjOv
PFqmEu8IzxW35TK5j5iVxjRZnXqfykzl65xYCZZFsXdG6vTnfum+12Jd3tR1ZPvHpmgF/pzNZD9T
m4YrzExfF8oFdD4du526z2ZMU5qJgIItykjN2NEy9RZgZUsXzPPkYbQoRCAVd0j7asMbbrukKw8N
1AYINq1TYAUhoJeTKep2717fFkdZprpvzpNymelVtLh1dSNlXRygCr9YvUVyMbRObL/GafxeDPYL
YT+vajy+k2Tw4iLKqbWV4NCVLqw2uurY184SESjxoHdJe2pTx3mQbaHDA57qN+Z88xOu0S+urKEY
vdoZ/X1xajFcVkcIB4KOdV/ac7faV5RadWL7q16oVpSRimNGm/Xf5axbTjhO8+jeIPFdiJmy4/cx
Wwz3UMqJG0eSqU4yiFxlgMhrP8L9oEFJ2wZwu1Oal5YNlNpri5GZ42LXERlTneg2+nBznwsp8ooL
RIz1icGF82ItVvcNnmmS38TIxS6c1NL6B5gbaYzaC65IHcxigvrqJ4OV/3DTWSiPFm7xVqSlEmS/
UbICHY2TGWGtqMse5+96J23xRPDt5PdzUobqwp0cEvNpVvTpYMOjDpZqGM/85Nb7O5STUH2y3rwc
gQghPkC69YuEt4ziEEJOLfJYr2kZpXi9nHiDKPcpNIZLUo21gGCx5SzJ5z333M3TOhBSnWbTq1kw
4+w9W8HHXBn3Wj0vPi7VlFvGqo8+w7f+IsuOeIPgA74wqYmHg1sS6EYqJtkBTE7JKDJvq5WGHFJD
clxNojZgsManvtKz06Aml7ZWAi87WntJ5PIQLonTfRsNm6yC2Vr2zG2yHZlCzNMSNY76rGyiKTZb
/HJSUnmGuBUbg809jGoL4aTUq70F5fcdRQ5ldEsY3wx3DfbiD9uFIPIk1BFDlrfRdLrCeow7c/Py
wiI1o1n8GAz+r4n7pyYONTRtz3/OjT3WP7LX+vUvTdyv3/mzi8OvxNviIQFH/mjH/rAycd0vKvYW
DPoBEunudDq1P/1MtC8OzFgVXJbZL8ADrdWfTZzzxeEvtl+jj+PJ/6+aOPCnvzZxYBr4JvBpLG92
f5jlf23iRh27lpXJ0DE21jk0urJ8tfI4Ru2dqToKnlXqSDbFsgaCZAEmcImukendV1cr2vQ50CDQ
R7GayR/OqFXXK5H23zxUtBQbeP2jihyVKpx5lnZVvdbfKis2jrir6Nd9NtmDn8veuCJLx12DIkfX
GgmP/JXMdu8dCIl3/TzKa1W+Vk1PapVIi6+DVPsXSJfbyEuWNaw0tZ1fRTkwwCdoZFnxsCI/Ipy9
2iCcjQjHImrtrvieKgWaWaOvNixF74nKwUz+iFcqbVSMJe4V0tsYJZOKR2Fo9UB6Udm4BAH1hpdr
ZAfmxr5DE5NuhW16aaAXh/1OR+D4MPJsIygUaF+taCFg8Co+j2JRg9EoBYHvYnpzK1m/mAOip0C6
CRlJU4ExRptDHEx1aHu53vg0lzs5VmTRj7oazJk7kVM1NzcW0VB0I+7c9T45VA6SjKw4uwYBU2Zp
rLt2YasR8HicaYRXXCCsrcfet80FWCJzbrROeCB3RvU2o9Oi2a3cG5CAlrd7Ptyj1RG0LoJ8imkx
Dnj8azDclKI+WQODvnxZxwsXm+b4uAqtO0kmlZgoJ5aHC4LVoaRWK70OyCcqvxJwM96PJnsZ2qgJ
yK6Q2nPmFPHzoLTzsZ2sLiKaXbmcVmLWMZeGR0r5uY3a10umluMT6XVtF1he1V9OOGRfpK4reWt7
xCMl+OkiTAAUvpZmXUYtM+k8rCevIykFXfRVqcy9hlB9LF67JS+jRMydtU+ITamoRyfxjZaI7XmK
O6pm+F/JTe16tXZg5pHdpW1hPOkQvW+91eLbQGL6e400+N3YpeaFBg9W9dOxSQ+KMSQC4W8bApZ0
hwkl311CMRjYVT6/KHXSnwy18n5O/eT0O1uF5gF5i3l6RKCGd+fBB8fIdEgaSurEsG9SE1WRL12y
XnwPRtWbSVoFyWipXkSJulahZw1ERVVa/cB9LB4nTaQ3zpyLK6Et6cmB0YUwk8aHd05thorN2z1k
uTYPrtGp1wlDQREqHX+vNYl51UlzbEikq9pzXjtNRj5RxVP+PJPHuTUCRFiaXB5KU7U9edRw/KfB
4wDD3dmTS27fCcaXanmJB8o2O6RaG9ZDNY2TH8tVje8Q+xvLKbXS/NBN9o3m5gUuss4a0MHBOSbG
5H5mbCMpf8fyhfz1xddKYndCZzQ9ERSt3mzmAtb9iPUpdS2U3WCA1hikdaaeTSYZl4Nlp3uzwydW
NKIMCgqaiOSeIsL7hqXI83IXixmbt0xKZOfxZFSX9jioNJ343JdeaLbrqN6bq5iqHp9EsizPutYp
h2nsv5olwxClcL0inHtjOhq9PKG3tK8arMb31UCPV5KauW/HarntGlcnDa3s/Ma1kqO7iPJ26o3+
rpzyOTCLPNvFhldGTsuNxBbOr2KMPLUuPW8q2LEaiKkbskuZn1ocs4+joXQkGcXkYmX6ix2nFvoB
5ZTn6LcZRviEjAg+RpmCGcLh1xTv+mMs+ibQuCw7hn7iOlPNF29sk3BiWhAxCleu8lWLD8m2Wy+j
+lRrA+zcJOYmLz96IS8owUvyWtQLYgiGJcBKV92pIn2cDUgJZd58dZ3FOVZu+0ZxUkZzpt+pS++F
8VB+TYz+2p7y/Gbo6mcTsTV+FBdoJdVdpTb3MiNjppodkkbUpfLVqZChXhNB5I9wc5B1aUWw2DUI
kxSdg+UBA4xME6feEBf0a+SMeq7c45JphppYsE/EwFYNHa9ITwxYzIzTa9cXClBx5c2TubMnDcRj
NNEijMOlmvQ6leNY36l08HvFqpW9ueARMCzNeiZ4LY9ZPwxvADra225ZvDtYsQUxitgv3hbKPF3b
Xv/DaeBtFFmiXaz40EXwWl1MfdBYbdtsh+Gky/J7gHmXhJZmEXk7W3q04vMXJnaynEvyXP1FasSY
FckYKJYpzrqX3Vq90vFI4H/RSynOVV9UzPgYbcgyjvGgis0NSMx9q1GX0OA2Eco+hYVOaEM5x6+p
ULtbQK7pRp+9+SLrhXFnZ159T64QykzDPgkGIAHexOz8ivpELGXnWwr/SvM5DjybI9UL522aGa+6
igdvfpyXnbGs3m5jub7bIq7P6wRIs46X04D63u9HYZ7ZY5RLRnEOw7206u4QIZYhXk/FBWZ7RmDR
VO4JaEnfzLLk2fIaQUBwMd6xCEvqe7W8ya3Y8u3adqLMXkXIkPnGMYUZDnreH6vVMG5K1yBoblza
a2vSvlmyt6OOiek99hOI6gYHz0iCRHcCAFRjZaQFTgo4LgUaIZmMcOCI+5Zh77W2zy4UCWHREtNy
qBGOHu2BVyRJkvZRKTVbC/9XJ9dDNiz/UCdblodQ6z+XycFrmb0jCcn+Uin/+q0/CmVNM7/AKsXn
yIaLuIEa/4I7YCGhCoOZAo0DeikObf+vUtbBNPAoIV1D84g/3Hh/f1bK+hc8rSHiQrHcuHref+X8
p/Edn9EOFf4iUmls6B0IcfgIbTSNT3wSBkJN2yGTP9cT+6qcCG32G6rAIiicSeI7Zi2nfGaOEKlq
MTBSNOVjYVKC+MKru6dPV+/mF8jy2Rrwd4nadjQkLGDXTV+xsYS2o/10NHgjkxSbjthfbkrxpAA6
8UensZEQSKaZvpzM8cUBB8z8vnKB2bt8E+XEK4TwAN1G/cMbBvWaz4DsrZel9kiuh6vBfbDinwSJ
a/M/8XE2NOgTWvRxxHD8NlIhxDbMoH874s0wFA+h4WxgwJyENsGNjxKjZiJsGV0yIFsw5gkzxjRQ
JzAg9ZdCNfYVRAige4m/zbbNI5ZWsMERQ9ZIf6jSjTbbW0USkc+X3uDOfqqER3++dVBf2fEuinJC
XkNjYF/B1pTVP3BIfuueOKmNt4ZdD2E6BLH/zpZzFiWZlLYU53qAtNIkLtgvGXYsjXaTrQFBefdt
rJXPf3/7t7X2+Vo6msNczoGX+UHONLbD+nT3LXVOzFYk9fnD8kgr0hGvjz7I3Dj9+vff9Bs/h1GF
43gw3jDVsmHQu7+ts7bmhdn1aXN2WxVHnwnewD4e3EX3izaNVOh41HXqgu1wblhT9U+LZlsUfz3R
zTXc0qljYA+TWvXXE4XZn2GDVGXnbcLxWhEP/FqU2zFYayUiu28af1G59fsJydiGNjXOzwGrlOPk
LeblbBvE0hs4bhcBIY7Vo9G3uhGm7rL8bBXZhqqyVg7dRmOSumdA+/kHdpP27zcKNiPbBpUdUC2Y
7F+PX7VHq7asWLnSxrh6zfpBJD4vsoEhLfhenZwgchXfE9drL1HqpDu7MWfMMzTpvA8O8vJggWsR
EDYvf2a94fyQxNA5/2DNDrv996vMYEJH7sowYmOaOb/xoGyU72qfDsZVbnabFj4c6HP38zAb3m6Q
RKX2c6feSlysRzLiUyAFrd4LnSzWEgA4KMquumuhYcxYA0/J05RXzXEBa8TToWsfkW+TlIJTAOmK
YLt+Nhg5vUIu6vPUKuK6U5i1J4nm5b6yxtAbdZlWB8seyjs9T26YS9LIl6PTnYe4exj0SjGQZOlc
yGxBUNOb4wq3aXLzS4La3JdYHc0TwiuNhnKWHpVnalYBiy4DXuypQqeFeCFtshSozDMNezfcj6ri
bGArzm6x6EbwSV1/6FJtIlrWUTS0qWkRf8c2r99cFTvl24iBVti2Qj+SzN4etc4rf8C6wM2tNari
PsO32UHbYyanPu7HgIlqu8eczrvuUOnRZ/cQkaC1yKgEXU8COSUuMmMdTkxFqlE4tt416FmiUhw1
w4FXjT4FtZpvaTBO+TxXanqhEwd5bxmDtR+9XNF3ICfrq2s3fQSqSV62LNxkp8yz+kp67fQukra1
glUfMJOrE10mu3nIgbWmCWVOIkd31zdxGpaDUR1qfpQ+2uwbLnQlsXkGV8dyJJ6wAcDiafXxUYkD
wp7qat/btKnmuKi3k6GZDBJ6FXs7VtKwM4bJEwz2nfnSRsRXxrfj1BFWSU9HJHn/gzmKrq8vYlJm
pwIl7NnKmzedgOvB6P1xGMdWPQ/FUBXzycu6dS89QtyPVZ+hp8v1srn/IAzlWD8Q58s9oNDuVG/m
duEPS7JrzPtwKIupi+xiStSAMEgtvsYn33aaQwGRCk7MXHoDxujoBxJ/ikGEpmDkXbizlTSPr8FX
DJusQ9BPFpxRiGpXl1nv4ZHOyyuOZpmhfoo9mB14GsHfCnD3hzGQeiMKxQluAyOtmKpgx2wfJau7
WuyYtQ4sju/dZgUkxZKIG5EpqGCbJHPflRHtpxqqjT7sM9Md3bOl0K6dasMZyFsNatIP1+UgoGj2
adQSZlBFsZAQoDFLq7PdUtoV4ishGCRZJGWjT2b4XO77DE9OCn9TfyLZYCNQGzb6Wf5RlesyVxXB
Ja/rJzSYXkXX6w1lVKSDfbduvj+7fPMUQcWaCgcwJdXTYR/3sq3veRkbpzwBttiNLUcQNUOJcg61
MfmaOEi101XlLixthUelD2ONyNIe1+cS3ZqRjKGD7A+nig+FdL3mBv4RBbBJ6HIA9MwLydxHjQj5
Q8IkyQ70gtFNiL4uDtcxLiwIun3r3eTxlJuBkXW01RXeK8qFitnfTmvjxOJwkRPBRkxhIKaZBt+w
wGdwgvi1AivBx6hZPonREd2SKR9peAqhbZvgkQlC4epnFLwZeKorTcV4IF9ZH89268HaqL1uuEKS
xyspgYvHL3gbb34XZ6lW49VUQo/DLA+JqZisNbvQhmT4RYFDoAWV09VYvDsSMjenPHuFN1qNhHCG
JVGqIsDFiRDNrHspp4nKAhq4vBeWPX1v+9Q4SAelauQWsFuJ5Yn5HKts4E7WPZ5u69wa5i0mIvDn
PrxIfincB+iDYMh6lWeHftZxt6qRi+vXmYIAuVa7bXHm+WZRWApY0/NiwpJTO4xwfOTaHFgj2HQv
eINhFeTiqxVV7JJ9iKUDUnKgjVi/yfsRkpvu1h6+CCahWFeYUW7F5+YvZRUY9NK3V3x106zIc5E6
IetXPwi0GCShfmB/4rg2Vx/TqjmLsQOa91O88/CcKZhfBW0JgHZb9w6PPN5VWCnxd+yp+oArUKeZ
yxaq2qaYA6UTM+SrSknxIgJy6+YdcyEV+xfZQSTkz5AKOSM2kNnTtjqZZJWvsW4gcpNZ5pLbg4lL
8OElNpHqARu0x/nHGGaYgAllbn7RtHWR37u8LfaiVpEobN52oAFQb1IzzfRT4ybeeBGnTSLDpXe6
iQJ3MfatzmUNIOUub0VZWDfzKNTm0KmLLJ4mu0rEoYqV6p2GfNtDgHXSkD4A55qMCCexa+3Ke1LU
uNohUU063zHZ5pZ+Su+yZhAXXlXkVmjpvZ6w7SEw8sk49L7i8oPzQanXPCYr6bPe0awbrfuJuQre
e67GkoqmbceOckvhiqJnkhEvmam70PpRJ9fXKwfJm9ZgHOr0HVpmj8gCZaFMP60e3OUfg6gX8ny2
kewxm3Q+aq60FJvgiXnIseW2AI4Xnk3ygpTD1QzH8T5n/uO7jjgQvyLhjU02N6dQNdipLd5+zVVt
z+alMqgmo8uuruRFskxtGrgWvMYHKhHxQ8X5rQVuzoTEjFBMAgcC6Xa8BZbuHjaalj1rDfgyenAq
sOWxJbfd48PgosCmQJ19UuJ2+p4mMG+C0hE2PBpyR25BN+N1348d6UvZOvKEMiXLjZsZJNQ6Vyhw
4Mi3TB+uTC3dRmxUNyLCn5K7NmFhgcfA6lTsHUKQuzMbcx/KUnf7/ep2rP7CnBmyL/EC7wP8z+6e
PjivOQgLCbd9hgVqmVTipmZSzQart16+c/GNRZc7vuhg1K5G2qF0HnEthw07kc5mXpmo2uVdFwvk
+UvCio4IYuFu0jggv8+MAZ6207epwfBILdGGz43Hec2zklwVvQKRmHQ0dhWqsXG4KqHE0UYC5+xE
6jIfIwVPPS4dc/4QxS/SZTNOnV8pc/9DHP9hkkK7RXn+N5OULY7kbcjexuEz6Pjr1/4YpTjAhyCK
0K71P6IS/jVKcYwvDqCh+i+vnE/+OoxSkBd+CGf+oIf+OUox1S+AjTYwpkU9Chf1vxqloHr7a8Nh
0rrSu5LYwIZi/bugiqoEcmuTyUNTJ1qopxlIPmHggTUMz4tdfHdxlvbbZh2wjJs9kEFb+PO8FGxQ
RRuog/vgShcnrnIorhhJX0oXew5HsZmG9PCfVZAUJ6f2X0ZzhsdRrzsTg4EQfgZuhG7n7VpMKSmF
RoJXMfxvY0m9BXri56ZbRFrnzH6i8Z1U4DLICSjDdrZTw7wQz7L0oJxkDc98QzivlX+3lVYNS4Qe
fqHBwGik0x9b2T9jDIGxsCUNP6eejKrY+UoQ4V1uaN9lz9fbVvtcNozNksHw58ahTrNx7U8J1dNr
zsdu5yFS++7Z1nKMJnvKrknh9LC91WEB1mooFefY9+4xqcnVjgWXBqezKBkqwgjz4l1nhO3bNpeS
9HWMpzs+tJRcAkjwj5wCl0F1jxXQX0gll+N5yjHI1oRdFusUg6neHHDea3dNCWXD7mz+tjBvJ3cc
ou03IZC7fuaNOZSVjbq3cAna0hgi8Kr1NmnKW28paXHExkknr/nCMtFuMD7To7HjgIzWLkIiWB4L
Qc0eOxshranfl7rjNWj0OrPkBdJSsVCZE+HyFpeKxnXwHjyMUSOjLtsAaRy5V0ApO+oUd5OmQJRF
oviAsVxx2WF2HRAOC0KKAuQwuVw9g42dXdI5upry8LFIsg4PucXsRIhJIx3XYpDu4WZBr3oP7K6S
ipN/Vap1KzMOKslxm4Ob6O20fBRhk1TzyfEGPZK8BEJ14GdRO50zoRVh1wg9ciTZXHZs05bwMkS2
S12OUcWZ9fyOjAW+k86hl1P23TAd7v3Kn/INSZEagqFpcJmfy4bfqbhKQoOGqYMmXaFK9IJe9M8f
97tKXBKbIOJh1cj5JilLBnMWbn0HlWm03fKkask7DzmrGvYIdQ2r03VYKs32LCTdsDyWKX9ERPTd
0DgQnjzoW22RnUcul2M6DyDBAyAmzwlIc4xEqFqvUkiQgeeIZ6fgA22HO+yiIvBdnsaPi1G3PBST
wo+2RfW9aiYduoDTndBGWHjusGjLQsSnBfrqXSXyNiC3J/enfpE0mG27Wytdj/qiUcOqN7mkquQY
klRglK7M+4S53KXRxRmF26pHuIXjUTcZl9mU17B7QD4NxOfU9XVx5eo8qECzauhKuEOgNmWETuNd
LWV2K1MLg6xtgeTrelC1UY+IX3HDsXGh52CN6ROwJUL8ootTkqr1foY1FUltewwLxl8f95bQrc0J
vr60ZbxtISyBGpiaLptr87HKcYBed03be3uIigWGGqW3sw0QlElhOX8sgG2F84jfZuZa742FbcyT
PN/m6gGzbrd5GNGEDD3LCDb7EMlci1/bzFIOVsqprpS6QT1qygHXfnYvK/sOVYxboBXvMG7J7TR4
elAxZkFlDJja1xou7f1YX9J1zmdrtvbulH9X8LQiMXCqL+MCIBpKFsFJq6ocEovntFkt7XKhrdo5
Nousroz6UhEe347nOHtvhfSBzYG2iarC3JPhLkDiZj5Mm2RgCsPejPmMkI4f021d9MfJRrZPK7hp
vSv1oDaWESllsplrYdkUT9w6zP68fTzqtynUmP2q1cueIk6PWlPKwOo47VhyCNOo8RQ5bXOoSBo7
VE6JTcq2N+nerEcfDy1NOzbqifLAZ6c3Vs+SQIN4q2ObtLdjBSdbZui8diYWUze3zFYy7l9TqiGz
g5q5ojmfR6d4h9jJpVl4Aj6uNSSbIizAdG9Gjftq1oxGzHkAfXcttsCN0kk8dXyDHxl9d4Nw2Y27
987hf1djHvHQtyhi2U9MpczQ6fRvLsG1Ua0wImo652vVUP4WCkqwaTw7W0IntILktGSYbZJJC7cj
tBnEYBY0gRXXs2KPBHSv3wqrrKRv455nRx4IsoJzZZ9/1/NmDqGSelaQqfqDlRRlSHY0vqRMJMZT
NqncQkNl9gBcjPlHlKt4W6dNNtwgpCKX3ofuBvm/F7PMsdMe1Aj71h47ZDNttcDuOuXUxuOrgu/9
D+HJNxMzm9FPjLl4dztDWRlnKesqSHWdp8NQ982OrmX2Wh9o1AjavOeZz02phAmvohDwJ77yJgyX
d+iuJ3Fmzu46R7pMUR0GcF3leUlMGaRjIsvLOPWMwe+RudlBB3ScnS1p60uU6HWs3NUj5UPq2A+f
SrGbX4Ppz7DMb4PUra7Bk8NFU0pgGsTxTTHzaS5feoq+mk0/HkDA4T2u6XtW8HIxavdh7BuDZcVT
Z2as9L//XpRAn8fkv74X8wSaSrw8DPU3bIVZt754QzsetOljs+MZNLLiRz3h8T+3xfvff9tvQ+1f
38ZYG/URbim4h/z1LJFrKlhh1eOhXFggWyXgFUgvEqj+v87rf03APzQBOpgemM5/7gKuXvulfK1/
fG4B/vilP3sA64sK4qDatmpS7X9WjzneF8RhloFNigqi84l3aHh0B1QbePughsZPCCTgTzTV+eKy
vDXsOnnVbyOS/0Y89vuCpUJjpWJ+w/ohTfyjQfj0oNTqmPcEa6wHdndrhThk1pfJnCyPlTbLIEks
65cK8T+6QJm/PSF8IR5QrroZ0IAJ29uT++kLwYTSgQ1nOeAx19/S4svgwy7i0034/zz/G5zzCa7i
qsLo3Ox8NjWc9m8ht4OFrTwizfmwDF0G927ubouml4QWmC2v3Kn0NbjoIcwl5U5Mzvz4919v0Yf9
fgCajUMq1mGuztH87qQyjoR2S/Kp4LTZzBznKV13ZMipBwkqBJEcaf+MoTIadwy8Nb+NjRgRWYv9
JqW0Yd1DYtLw643d5UoATfE60szSd9ep2GETyM+WzcJ02yiVbXDX5pT9ViwWKwASRKM9LMUd4t0i
XGd3PaSmBSHdsbtTZVvdc0yhvY9ltQluEw0gpumMriPHzqHe6lAGg6+2535CzqPPKIcHY6TGtEX7
ij9lphIkKpd3OKBAG1CIvpYj73+Rf9QUCp7nceaiLmr0Ghqc2nxLs6V90RKVX5xmsgVEt738bTu+
8yT5vqEULdNBLhWAU0KimBbEOHEYez2RnKbqbIX7mukPDIGpS2bUGVa31vjZeZBacGIp/dbJ+tuG
FHUsgJyJEOXBcX2B5OUKU77sEKvVFqmT9Rjo6N2tqIb4tI4IXexOK48f1apGsvzXXK3kV6bW9j13
B+KQUPWo1qGJjqgC3hYIXEHi0FRkU708pkPcvIxkK7X0n7V6sCeKQoJU45PBRBb6uZIdKPiX92ls
l0eVGfbjovbiyW7IaohBjY9dMmgPoLbiKR8o7uYGZ+2qcrkiZBTA/zMranXfptRD81aiUWkxTJtq
qUcNEpK71k6hJmqJHUBY7d8Y/HhkCeObQl+kr8lBmXn31ObYQTXlcXaVgYoqG8sjPLn2vDiMlqAk
McoURt3XkWojZmsFHc+wUjs5JiU9wpniLqFc3dlu2p1NLDGCEs31zwLVAEK7odhVRGOwaWgNvoWd
/BoT/XHldZKPMlKKwmorPWfO2AOcP8fF9rArnXX90c6bHudim1tL7aXIzCAPVsxGa/lTK7JlD3vI
vE5M7gTFpOubdbuEII4mI/l25LoWSfvqlJRM8xTneTjMCkGZTRrHd7Yad2+Wp65X9ZQuj/qEVWyN
ZBxZVVfs4NMOP0DwtAfM4FCtJ3RpmsK1BcZXD/m4XeptiZb1LH8uPWe/fjS+3cqdMO1m2Zsa678v
JEYRiROfSlG8TGRRntKsr64T910dPegQ4Eh26oNB6cdUWN9Ufeme9TgevyY6a9PXyVPc6yr+aaZZ
fsPyVP4cTKc9t7nFosTqj4QgbpTtKMMOQUF7jRbLvPaGyboesQB8qDPRvoyW3XxTUOLjEUo70+tx
882orOUiJ8jofnYxLCHvzgX9qXGKSJjr1kGGFBaED1Llx8kxLi+PkDeVu3lp64GiP1+vJuiTT61Q
irulGciTkIQGBRqQ3QnCaBXYk5odhgYlLT6ZM4Zwc9a/taWNysisihEJCbOdZ6w8vMtcXQBUbN0A
NLZ1IomeyADTCvtFNuQMv2X9aL5kGgk4yQHpYm0eSPNQ6ojKCrRi6Sb8j6bEGM07oyAypSOO4lFz
lyHAbQ9OpGYxxO2Q7OxYh5bqD7qOPQZW7mxNY30eGw/1BiuMOr64GVSh3EJ7u1Os8WxWbbVzU8e6
XXuLvdOZDVQqyT3hYeeKohdhLg9Roq/psdKLR2GZWjSWMcaT5vI9c6sxMuX4o0h1tLJ18sZ8Kz2m
q41tsja2l00lJxBlOeMWgrMoZuvd/7F3Hkt2G+m2fpXzAlDAm4gbd4Dtd+3yZLkJgkWy4JEJn8in
Px+KOrcl9e1WnHlPOlqiqrgNkPjNWt+CkdxfqaGFlgpY6qx0GTHh6AIm3F66TWWa37jaXa6NSE7L
ptPJ2S/Cs1HKFppuCzRERkl7glBUYQxU7qZF+A3qs5xQq1fVRyr1QI/gNcEBbeCyidzmgQz0fMeW
ProqCPa6JsNk3vsZN2xb1NZVviRYf6MQ+8zCF4nUwTyZJEfRpwk8LoMTshwy7I10Qm5LNMmHjGSu
jW3U5tXs5dFxTK1H9jC0zUxLLlYTOdXO5rP/3st59ukDIzZ4teY7jFNWFUdb5sHet+a3RiTdZezt
ivWrOZ7SObKgqEbEXnmJ3zKC7787Yh4PxE/wzOMBHu4nhNFxZjOHKxq/fXA834qtoez3LMwhC2cl
mIUoVG+hx8QDFLK6alSKnrQqy9fISESw8ZW/HKJ8gl0S+IxusIqQyD65bBGl095TnYV7F3hIcJKc
rybQ8IR5TYsImlka99W1y/jsataJxq9g2idbSUYaWcZd1SOaQBLbCK7AZbC8s/Q79VVDMWEEVk8k
CDTHudoS/SPOVufrb7IyvRPbdf1FFlKkG6uPjkp70akek+UuLx29nZKxPeOMdDe+XaGa8EuYFTMW
ih6Fzn3QuyXFwWLRxHUzel4Zkuwx1TswuTqekV1viakoXgIf4we24nnvJoRejNFk7NuMlLsxre8r
y+BZnpvzKc8dxTBymrapkUZPFeDcQ5VzxfuOyE4h8LMdmF/3GqYSpNRyNh7qQYU3Ftvv8xJ2+C5d
L8rcXet39U9Y4zcZKRSXSA2sqVyyjQgy92wy09ysvJa9tk4yq9cEqczvriqdOK9jESxuHHgzBm+C
CvqrDF4NiUNWYf6U+P6rLXpSX8EFMqeTRryPM9XoDjT33utcjXkO9icvLi5+gO+1U+Aot3qXaECc
ilbqvUaTaR7nrETwjcu9p0VX6ACw003vgiwjlAnzWhfI9h7U2TpgnRqxC6cazaqqoOASNFoEXH51
duqcqbtANhQuWhwWSTE8uPyo2Pr2myIX3u1iJ/lRZ418t2Vo9JtOLhj9DJZ0nyVSUTg8hypLHwuv
h0RLbBOHswSwljNa2aSzDYCLUEEmrZJT+KMho2Er4cA9EMC33gMlZUKQmDIhQIn5T5Dl9YaJi3er
89x4MJDG83ZzJ9uTA4nch82ot6kp8kCE+0q+Kzlqucs8viQydAitG6kKfxVfbQ4BobAWksFgOTDc
9DLen1UnrHbVstg7ylD/UZVss0gyJCpiZ0/MAYvMrk5omppL1TGwc82epRUJUAzGVloaQSdtss28
noc7gVJ0/Oxgn3LbSW/Tmkqj8Xx5k+rPVxG1L47hU5ZiDFkPZV0vH0NBTZIz16zAjLfWHcdg84OB
tZi2RsrwCOQDR2W6LoQ/x5LLan7PLGN8ynKT784i8abZmHW3HFKS3q9YaPD+x2nepinPckGx9YqC
ryZTdC1/2Ya8BoOqTjYO8XiFlX8Ja7V8hAupIwjIsXYX0H+tfO4x63vrbg7SS3Uq7ai9//dNxF+F
rrQN6J5ZHdEvBdD4rL8MMTo7KkW6xlumht2ek4jDkHIYr3ZL5Nw9nijKewfawcQX89YvQHQbqEgJ
GCLv7xoa668DlV9LLLZFgQd1lmiHP7dtIyE4iDna4ejmVP4bFHrebeAzbE8HBtCLS0GYRXyykMsU
QAEB7KH3nKMexFuaNFyYOHTPUBmWq2aW7Qsxle7tlNvq60zFvf+bD26Vyf25+0MebK1YO8TLiOn+
8mLDICyDyXD6o5E7Jrqexn9cJDeaaRXZrTFy1fEo4gKzJq74cmAKZPKcOhOlJb4Vcp2buhRB//5F
2X9RUPJtOh5h2sykQhr3f2p807HlGslXMUHtMFQDkZww5BvbC2Fi06HrxoycgkrvkKHw4CEXt30p
JM1rkK23qTuVD8Xstmen8vVxJOzth8yr4D4kr2wXAeg/JkYn2rgdkNP9+1fu/X8uxICcd4YXNNUO
E7W/9OzeaDgSTzlEdxJMNzjtcL2TjLjsxaI4nfJm3kaZE3xM9jId89BB7mbZ38JCPqMgQSbhUS4Z
3pwip6vF9dTZ7uu0RivlGr+zadbOm+2WmbqWqWymqy7LwlMC721rMt3a54obuuYoOaZR7t2aFnyA
DrT8g6oIZ6SA1PtGQb1C4TFvu3aEnbaeMLY7Gg/EnPqPhhcsH3WYmt66znMNNk+csb7rU/fOojqN
IwdYhl+bRhpSFolzJf+RBvjTxF1acxJ/1uqq0e19U7XrmRKtZXtJQR/VjM1dM/cfXaeUO1sl8qbE
5wnBpKUGtRg5pITaPqXaSNHVeXb11jkjcFziz4Lp0ibQ559ncO88kvqB+AEwbZgVJWx74+g4xeh0
SMcGyKNb3hDMD0EMcQwdAfd84OsqPWHAzLeJXv9FQkGfbM0+ZNKa5ChUJgAEoX0VmW7/g+G7kjyN
qek7MyuabUKCCjlYTSR2ikM4w/xPKR9A34oNwGlgP1LzSPfNEctS9xn0JZKvxvI2vWdAP6sjVl+f
mNgwc+X7UozlvstJqRonqiuT5AIMjAMNRdb449OQV29BR/+olSVfyY1z8m235BNNJZ9dVGLKOxPT
zorPy4yHrrCJpeLBcV86a9RLyW4LhclQnQYvFN+IpBPfXPCi1PvA1Zmv8306Q9itiRjhBeUhPqaZ
pt+vmv65qelllLJwuypOo2Ht7ZoMgnVWD9hoXV0pfLXVPJIOkQIR6ElpwY/H/g2Z233tdOPT5xKK
nAbxzeuhDZsuHZa06J63ELx4AgyIFZ/xzMz0IpW8GbCicge7nCZD0jB1Dgc6o8R1h2AjPM09svrF
rVhZ/CEO1fb7JyicJR5x9HSHscfG6dhkPBNb2TKVgwAc4flbH6GfK1ZvYStY1Xb7Mi9BeLGIW3zr
JXGKKUabcw4c5uKnfHAdD9AD/AZvI8JmegJwQXs/L/khXCdAxIrLm7pkPgRfggnB3OiPkLtU7/JQ
SyAU0BhUIN+HcaDdNr301lq34SAvV38Pv7Qx1sJ5fdWKrFUL9xYRywh81+/AmauTtd6qaj3fzbIk
9JBhyZvXqnGvurrwYxAg7J+nnMnI2rzm0P2ababc9t5EODdvREEp8vkslk2Kq4JZz3JVOiGXKkUv
cx2HVRKDVd5dFSxXcPCWazRL4eXzMrQVIxgu79Y8qpEAGTdl4uH0S3v/OfFpHC4fHLyYRS0mJ5g6
q1PVWPmxcimoKnwulzHxPUB1jAdYUPExuC2dLQNHPvp1kKfzcNmXIIc2c5Z9dKFerjW3G04vbJ9J
PMP4I4GC6ZUpVfnQShfkCgVwRJ9CSTaKQN2148Rwrhn4itPZrE5K845MFOwMcTS3oCC65YuNdpbx
X2l6GzmusYsFl2DD4G7eNWBXNqmqvVu79L1HCh4T0pY/9c9DAcqcM6xsX7TjMijzhrn9jmrR3vUm
C2Y2Wcxt7I6AunW44nguxxodfXL+nNQYwKzRSQVrFqTO+U21zbCn1RxxjsVf/zm/+XxIqhLUb7MC
6IGm/yRreS2Xg9WfXtUUS21vlvtflyY+6z0LwuqEzC15MBFkXhBusEdGCnMJh759ERYzNEAwzNTG
dZw4187qMKbT2qTmwOFugF0WVSTeVEqx05lkus0B56yYIbnEmdd2381m3bCW5WjtPsEy0CIYVRTc
0+v13HbrMdwnor9iScdEMsoDat6y48d5iGIGhwX8JVun3tQl61OABu3NCrkkXD32P8Y2Ed8yK0lv
A8geLAbX64eQ5iOtDsNIn7eTrNOvz/I2RLtPxFtTPtTzxBTJ5THpI+r58vlsYN/ZnWGIZ7fs69e5
E0PUCU/ibZAaHo+KmSS8NqIMYWdmf/ncwkc1SzUfn+3JpR3efOaBSt9BTjnyReIoqE5LZTYXjff2
4tkUsTBKkelRHr72/Yx+pNNkTtazZe9sN52elpkyWZbM50xRkU5Uw/ZOOMdeRB/K18yvkjPzC3/z
ORKcoIRAoiW/IW2yeVsoys+e0wTxgtET9RQqrhChKE5wACKe5fxBrcwUVFTcFAvxDm+VbTCgnpkZ
O3lCqzBQODs+Yjmb4fKOhz0Xz+cxqwI+DSZHy1Un3PSZrn7Bf2yvxIC6V0yhOlIyO4Y2XyX5fUcQ
MIwspn7iwzQ53kjIRgMUOTy1/EnS47EUlyg0H9TMvMyuVJ2fSOxtz7OsGCKuRyX84lXc4JS3OrRL
vsp8JQWRKOu0Ec+HjJEJ92THdLrBJXUNAN/64rTB+DNoEnUYeOkg40pu3JwEdPJdhXzv646So8Xm
fCJolCZG5tmtHTRvULP51D6xtHaYcatMJZ/BUJl0Q3DRXqhKChfVx5LwUDYFgnYboROiCJNDdm4p
J4RIqCCXCTjKyBe+hKW+Lm1G6p//+Hljot3nEWNYY/fdm3mmSh4qp0YP6k7ZxrKvsyI/iFlwQ+dU
lWmwZmhPHle2KwMNgNLL0Yn4mo5sDpa96suP0dXC32U9DeznoDjo5Ztr05nOHePbBWfvtJW2Hg8M
EnjH8ykgy/44hu6r7tJsq9dNzMBAZYeKhb+sFGN4HpJB/LL6/GdV+TerSqyVLKH+9aZy+7P6Nn/r
fv5xU/nrZ/64qIxw0eHUpO2kcfqHWNFDx8jC8dPzaf4RkMKiko4GIWME55CN3tqk/s+iMvzNdSFS
svn0SA9Zd5j/9//8aU/Y/+Wf/7jRt6J/7uqY6oGIhSSOBhIs4J9b0LJAvkUgOoHF/pK9AMxo5NaX
zjzGSkN+U0FXD3vZLneVsAE7VBn6LxyDG7Bpcg+2ksAj7WiL9deIx6VpsDCgK55/qsE3ViFSAeQM
aiOJvOAoDAM5O3P5NZrGIU16z9iCZZ1jklanIn+J+RApQZCPPf5a3zBzvqkKHrOorpC4BciZ3Q2x
dt3Zh2eLegkdkhGQscm538bYKrorKCJF7Nf4uQ3lFYeZFwc5t/PliYVXchJGNzyQokksSZ+/FUFr
vORVjVSmbfzYbVWD38hO8Z2g6qNplbda0cnWqr+Ha/KDCA7eZMI7tTL7HllCuY+w628XzyFqGqHi
wUzLDwlycY7NaMBAYaLy9CQdl90Okoc9f3s22fe+o0xMIcP1wJowHm30UFb4JZnGayth2J6p5nFu
tXVR6FWg1zVTbIfz+j/1hRXlxQ3lS1IP9kZbgzoj9XpDC0gqOrbRleRYLuVbuw5tAyEeVWFo4l5R
crE+yrYlVOT9iAx/k+cA6oLoi3KSXRJQO5aJv74ElpYevzpqlXMIdGDeOqVh4JQrBZlPUfUkmMs/
IfVGvrWKFAnkcphAoyNjeYUpgDTWXss73M40K65xXuEW34RrdV9kNHDo59gPNrS+yMdteYeB9ZiE
GieCN7S3y5R1L24ZfvH7XByEoiqCjAB4KikDtjGRBSfZD3ddFX6ttDQgJjjz19RN0rNbQ2BFTdXX
93aUjN8Ns+0aYqRN554qwrmpcwxv29nOFDrKrNU7IikeHYzAO4dYJrwHwnkAsxPt+zBp8A5Rjifr
PLxYO8GsQjQ/1aqNDvC5aQpTaVlomcAAFZZH+R9OvgCxocardbQ07ufO8L5iWciv3No331ze+LZf
BjRpkHDyrcdnKfZWiHsudtTC6H9pveEkgATGnlfQGRiNp41DiAM0+ViiYL6u7M6hRG9Q1VWgxzqg
Iinz2sJ6/Dy+/nPQ/81Bj+N9dZn/65P+tvuZij+nvv76kd8PejI/fyPcJbIC8kk/den/76BfDf6e
7yA8AfOLlf+Pqa/+b7a/Zr6Cw/o86FEj/X7Su9ZvOFYRudB8ueTGmNH/5qQHd/Xn+R3idxY4ASsB
03bIu/kcpf1BI1L2I4GaY5TfFRRxBapNC24Is5jSv40S6br3ro9s+YAMsOn2cGtWz9+8+v/KBKy/
umkd0J9xULZljCeuHJyHLKyMSj174WSUJiV7V8dyJQ2mujHnu4Gc8R+1KWcyuFmR5iG+2ozMc3sE
1JNxE9ol9BMRuekOD1xxXkurD4cyWMAJasN3w14DDX0UgEHptrEQqd4o/KEPHr6xQ6qF3oKeweRf
4paHVeiPI1rLroaIWMmOYstxja+ATN9D5Wfb2mOZBUAxuPEhN55yrYuLosk4BZM3vs0FgljXlJEf
Q/zMHjqGnSzxhVruplEnESUYKJ2dAxTZ4FHEVpB1diW3kZllVy3QQarddDOks/+ez9PwtZ/8rLih
WzCI1pLBbd6Z7hyjZMzyTeWvgpIAp3GcRDCHYnrHfHkMcAc0W76J5SVZREMaaTSNkGuT9BGTfhLB
coGIDk8mw3cEOudKz0q9uHlueQcEmyYyeWfase9jG81Itrb2weBnZKYRmflMokCH7qgtMN0FU302
sHKJ2PB4FmzqRIe3IVmrY+xULpdEgTCER4fKer1ln9ITEcko4HUYl9a/450A77JLTsMtoHa1xXWG
t8/s/Lg2iuwj6Cp3l6V5eexzl4MQBNQWhOXIszoL7luNHwhEaJlu7WUQ97SP3XkRLgFgdWvdE0dK
/z3V/jlxgQ+gb/T8HzOZ6FvFTXMToCyF2bYItFVoXtF67tvGkBc3hch2bcLPDOQZ7+kcotkm2CwM
d3wQLtpyBBDyjr49EyesjkCmTYdMW56zYe5jxa17Fx5XyaQizmDUhmUsLTaCRMXz6d2Pfcp3pa0p
eKxlwzw0MFBxPlXdhLQV8DdrTZKWcOqZYKc2jlJBv2Ur34tzwU4W2Qom1h91G9CeFFVQBnEVLrVx
mTzm1shylLjpjRBIUjNkV37SzN9YiWG1Lvt53KEeqJcT0rGMESHqnw4hrG9mRwBgiH+ZQQI8Gyz2
o5t5Jc8eza4OqKrynHCAxdKbrKUEI802qbmzkzBI8A0u+bDtCjHOG0ke/HTROh9XMK7rbGABjc5W
4oq2NqytiRkvPiPHSXAjfryrMYZfUxfON9WaVN6VwYjUw0kXrjiXR2QRMKWsjCC/MQTSoT0MYGoz
zzJJMK/XWHR7DUgfItXywDb7B41JW99Ho/Hd+Exbh2NB8nroFYt3Mwin1/sBCM+wT8dFvCiGyW4c
rpHumnZSEJUsu+bAvyQJMDIoPo6cRMujS28pTjYOe5ahVUVsa2VmOC6DAjYflJPuYzbcr97IMMrJ
vV4/TqVNUO9crlnNXbKobSgN68rpe/NaJwVlHjIP4qvcqGD/knKaebSH0KXa4qCVE54LBjvlNsTm
rS5qDZiD3tyQMyK78hCywtxVVgolNue7EnskBcUWGa1zb0ja970zoo73o8K+En4T7QhzxLZn5HJd
LWaoxqR2861JwjHfc+mmxXvXBsW3whwMcA/V9LoyvrsdDb3LveYq9ndgtHGt+sZw6oB5bypnLGBJ
ZH3aXfEfuCOEBkwjsWcT5YHGOSRg5Oz2hmfTbjKel2ZcLJU7IWTCXo6qxiR5we9SrC1YQI4GFiSx
S4Z6TodYsINggd3IkfqN6MkvJKI4T9Osn10uYTJO+zWHOWJYevTDObhnbGRt0yFZgCFhew6iJjCh
OrPwqgy65I1QZPk2CRgm5rAjfO4OGd/1TBV0rQftF4ewFc5LO6iXVAE/iNEbY/S2cvyAGyjBA66O
qVj9sKu5Vi9W/1AXomB6yvMrvUd7mYDMKtxqwWBe/+43h++L+7ztOTVusEdZv9Zm/6mn/qaeiiyH
VvJfl1OQEoYu/z78l/j4L0bJY/3+Z3jSr5//nyba/w21J/ldYFrYmX1qen/HjAbBb1htkaWa+PmZ
xpmUPb9jRp2QAsqNaGvZDdE5+vzRP7poxLkOmVNEgqEJ5o/+0jX/2y563Rn/eTWKDsolaIkqktJv
fed/lN8uQEIt3N/msVRiU6cfxJvdMmg6sWVft8dH9J3nHiQujcmLVdIpOv3frBNXF+U/vQSE+RbO
wwjSxueq+Q/VnSAEUIas446iW8ybxH1ZgK70MAObmnGpLeHwteM2kjz0CIa6ljItDixWm91sv7rY
ynSGlwd/rAkyIBfhfoh4CJIA3mY82VC6xjgptpirAfrJ7+vUPRcYr5qM4Oe3gnn8+n8XF6gbm4de
i0Ne93Fv7BYvOrqCU5xZu3/B3URUrzYHfBIGSDcEYSX4EKd5YtiGBddyjhR8cY3m1LWdqxRSG+hQ
fe8OvUR2xLQvNK5pkJitD07PLPoC6vieTm5k27ZuFOFj+9Gr5Ri7Pg2+QYLHmFis0Exn4/oEnbdR
TMW2G0W1nRRAurF8UEbypWjnbgf8YjcN8o3+3zzk1XiX9sEV7sh3DdduKMpN68/VgfVgGM/DUMVO
03yvlWseyiJEtWDO3xsXzRmBtZcGGgJDRrmRfs9fxhqmdBBmFOkv2fd/Dpe/OVwcx1oBZf/6dPny
EyjuH2dyv//E7+dJ5JAiw8KHHsaHMYag/R+9mun/xhmzBrlaKM3xC//jPKHBi6C3Baui3+Qmw8Pw
+3liewzsSIlhjmYihFjtCP+b88T9tNL84USxOOJcjMjcgRRH8Nj+SlYaDGNqhTBPMy3N82S4QdxX
y/dQ2dUNBv92lxnYwFQtiPiaw+u+l9MLVtj2UQrjsUUTfR7pFOI2DPS1K0bjtLDYSw7TyhEbQfx8
G4OAPssXZnt0w4TNqudRst41gbc4966bl3a9gn+t4KStDkRI5GpTfO0rsBIovUotIDyUGBivQ9mZ
QbEhNU0rxX5gGmqXcKaycPdap2YwIbnquvYr+woUNDGcqso6Z5Hy4VnZJMrvWPu5/T6rXFsyK0rz
ikd0UyKcAJ0BtHKX43+1zsgn7ScX5xbtpxaWoIVyExUeQjtYvNOISMxMqMnyoPiSLAaQmdgKyqnd
ZsJDftIk4Y/UL9ZgL7uHibGD+WVOZM/0uAIfFXYxuR14Cf2BE9y+CmGm9yjUo+wqYTrK7msIvH4/
YceddpoVarglURm7IuHXqslJjasaZzgWyMN3M9qw12XyKFWdNDvmPUnpKM35ssbiurUbTMf2/FSI
3Dkw4yQmj8CtI/iejHy9Os2egaADqVjoUYNQXYPuAkozjs+IqaC4VP0dWGS6umaK2Cyk/vcB/CtD
1flV06ptbER8pXJOqSqfIOU18RJZxZmH43uag05yknJ81OGIhl0b9WHkIzWcRsQewvVDH2TBPrSb
A0/Nh0nnT35lf4gqH66I3Jhj+Ag3Oms5RMfhVdT9uUZsfCyHXG5XFD5dgR33i/SvpDStfddqXHQ1
0Qt2+SRNI9+OHWvWsp5++jmw2donQW2OhE/3q1BOjyOwUrQ75TKWrDqQYyg93doF3eM0ofhNLbTS
7jxll2SsuutwYMtNIK15AvGbI1VhuTKyhdzodXKQj/YEWg9rKAp7xV5rWcApe8ZDKhFENkX6E2OI
uPWM4dEbcvVIi1UdTAkFAsZGfmSG7a98cBLdxOIZceON+4HRzolzIdt3KMj2iOzcDaKK6DD580/h
lfVpyBj3JpwdMRxUJqtIuN+F44rN5AGoSFP0mpFZ46gWQGP7Zlg2TPh8Vu0T3AxCSeLQVl8sgiFI
PSqfiLI7ad3MbOYkTeZgPHvwl2I0uMU5a71oY0g3/3BGr3sbdYCmE9Z4OaNf7afWZ821mOWlnsrx
yvdXv+bYgQpxXG18iMFvHHDMoeXFAkdRSis46YV8AmUciWYYHwA+z8Fj5ZbyDjMOKTNt0uU3MrTJ
uBB5yKg4CfqNVY3FF6Bc4GZNJB6HvBD2uRnTji4C1Ui75cIqsT4hRyfT1tmYyTTdFbhfKNS5LNKI
oJc4hHrwgyW+ae7g3S7nccibo836c44OgLFytTEW31SblleLNLefhw+rbWcUCHMi974ax+yDWJSI
ew1ONtwus5XzjR16/Sva8nmyV0QNG+UJdXXWRPVhzhkNZK1hH0ybnq4taQthPiMHE5wSCkOsMFNj
5zmMXhyJ1NWUrbNLIr2G8CY583f9ooDMPaHWUmwmjG/cUs+2znFuAHLZ1e1wHozWJUWXrXVXwc9p
jPxH0ofdNkeq/VR3BUJhn73htY0H3GKlq52ttmrrrq2Tr23FUCxGxRZdpFshbI7AjAXELk1sSx7c
NQkC6GbAhMDLt2kZtRugvew7xjTjNp4hHhFlTcbEQr7ktc8caccusKflGgZa9kzs+D3NXnzGVqx3
bekmPpEPE0SnFpCkAYUHNNJ0V0Ht3uVLf5wteuc4IemRZwlT+iXxG0hoyyvmc+/oTnX0vbP7+0Ct
vKkeYdERXc6Lj9QJHJFp7IAbn+h7wy3aAQdbtyWHj4RmdVcYg3G1jF62D6fRWvck0U4KAiCWFLAb
eizOg3C5yeeQ5bFhTtdLDkGvWcZgmxMfH6sevNsU2OMOo0Z6yCJQGEhfwk1UFGMsre4AvLLjDB6u
o5FTSwMkjNdE8I05qOZELw2kd2ZMiOTjYSQlOMbmTrYNVovVWB8dW4VXZ2mjU2dOyUZY7GtADNbf
FymmnQklfYMJ3WBpW7ZbiIDIeaPQ7r9EeRGhTSqXbetC4u6H9hQZEZQcQ36oNvha54HY6QhhlNlL
3NwLyT6Gu3J/GoW8eMQebZTtj4ndczUk45WFVjrWs9duKrbctzaVycVWaxiSuRT7OR/Mk/Y8/4ge
D8ENrCZcBU2ORgZoMHOJBUh9QcRQXXLetf4bdhtiQcLA2mXl8IYsurzyZJLE1gKmOnHmJSbf07pw
DfQHBnjZqvr4GH3s3krqt1TyW0tN/BczAlLN4MklNsnZHP1llL7XkmwfsxqQjJV2sskmq7+Z3XDi
4U4DwiDhVVjeh4zanyQFVPvKo2CYlPtcI9PcEOXVIpLnV+nO7WI5quEDH4u9gc5XbiFl1UyR5+xO
eFVxH9lCnsBT6QvJkHwMQQmzMIFPMXF3cUpNz+EieGAMzmOO0mYzpWqMEVdwrvt59W437LdqexGn
kf0Ma8yAcB1GSPu+0PXFtux5h+PaRa23vPdZssST7QfxHPEaELyDwI3a8AknGwlFyB75QHXk+XEW
jKrhA5O8/Gkoi1du+5IN34w/ug08fhaU6GM3sqirFJAoXF/MFqv5zhuS4pUF3CNNHAqtKr1xbdEf
HYQsDoYlBMBen/BBZ3nmfsWEDx6diUy8MIV2dULuX9sHKd/0NC9b3dZLjP8/IilG2D+8BhniduF7
jm1pidvJ0gwJtQqOUPPCt7nsTQx36nshk+FWm45R7CaklcdCDs6tV/vTzgIjSc9oSnZ3XoYHxp4i
JteexxVh1g9tGHkP82L25oZTk4Q6ANmgTdy++ug7rKrrjZryncLsAWYadP5BSsvjlmn8gfC3PtJg
ytAcEybjPMp8GTeQEy5haBYvvR+Z700KS2PG+rAtRAapMHV+VH7vPTZ+bn+30sKoN5qFSxkb+bhG
MAj2wHmZFeMWKqD6blZhtZVi7B/13LWnhMPzesqM6hA1/p32yUgUYAe3E48DdSRQGJz45E/BjyQN
oBzafYA5zMufPdm5QE5zb9vVc7XzmKlvpJAarWILn1AMjnjokITlZEGZ/Q3gipBGOYH7G+BbJ3+r
C4ealrNfbsF0A9OzumKfYKvcW2iXdpLXdRg63zgUpJPUhzao8mdOs/KZR9z4UkGkeiyLITmaRZCf
TG+m4k1a/9w2E1uN3CA9OV7oTnHB5cVyNRmrLUAjhcKxzw2RQaYHkVVFZwBCSJxqZWGcx/sH/zI1
d9rsu/uBWeyzGerxhyfn6RiSgnAFz3S4ddOs+yocryu5/0QxbJ3WhwKxKluorvRT1A21gOPu9TO8
CU7YDX3SGG11JB026pVcpl1ecD9cMd4BAkn0uv91ZuXrv6SlkWPKCRVP1pB0BG7ETg3EH/sq3bml
69/4AORfsZ+SaiSC8ZFwpsXa9lljXGMkzF9RCjR7cszqdVSPMmsc2XKTDZFimXNLQBd9PdfPZqKS
+4n/9Khqjteujh5hoTYUYe343tSN2BpZUOwJRUuvuoaStGqmdoC/PNVfLIiQQCIC+wAOprwUom/3
RDllyKHbaiMNDfnD66S3n61mvoeB0XVbTyc1yS85/JTCGi8Ew4yMM4rmiD02vbORIS8PYVB04lal
mfK2UarM1i/ZzPg2xUKN5nTpwxgFtQ34jXIzD4G6l0E7u49iSNnwcIwtIgy6/lhg8iQ7pVgmfUXO
mLEhkNvasRtvOnSZGeeoCisIL73vHIfM955tZHdgM1BIB8eu5F58j/wQfbNBHsGFPAnCxriEu2Jn
E8DNGgPhMdEvAfThbOjEZSLp5Dj2wGxUO9ALYAQ5aHTO24koujNjFHnquCZxSzj5BddlvknsMfio
GVCjIixdHXdggouDquWXvoyS/NUCvbGp3Wi+ZsILuKfX2tv67G5+ilCmR39kc4crLTM2bd4FT7qY
TcD6nM67qK+QQdq9/obavWeHLhm60B+LQJqECbrjWSO6uJcyly8oYOuHecZGpiVmNZut0NbLLEci
5Kjh85Y902wT/ZcJmPKgSvYfHTuSG9dt17Rry/3aU0XuBgWvS2Pb26EAWIvzdtkpuyNssgpOBjr7
raBxfxjSPNp3pWl/85i4H+uyI5Ki5GRCwRaykRPZIU+dadsJhLVOXuNwLPtsfoewMR0qHLqOyqIf
7GFvJ15J3A0mjkHbXo54q1tKqTG9lLS0Cs28O++4btq9jAgoQ9VIf8NFSZRGkWekb9XZLiJShm6E
OR3+NqDuUVBj4UicrTHzJGlmv2F4Xw39Bq3psnELQJvo4eu4iQLjdnD08iDn7DgCBLxWJfkjHovG
jgrcqGDDZNlPKf3/Zu9MliM30i39Km133SiDY3Jg0ZtADIyRjODMDYyZzMQMOObh6ftDSrotVdut
Mu1rIZlMmUwyScCH85/zHescBHHMQluFd0Gp8e42LPydItZAfYI/18AC65S0ohyH6Rq1unfpR2J3
CRU5dymuwI3BjGalN2V5iHXx4FIntGqaBjW1U+EnllmacMqpXeZylXtJGUKACNNhmWX0SCSZZ76H
DObhxTTk3fM4yt811bxXpqRCund3lr0Y8EvVf+kjG6sb6/N+WqpRBBfPGIdei92pCDMoLybqgwyd
NTrfp+2Z0aZfhE6jGN+UyyUihKU1V19Fkr01Sb88b51ebgDLpuVqNMnkMninodoLDkncQPPGV7nK
Q92hfX0Suq/Ruplt6gXNySymOpVOUvC0NHKHnUn6Rm3Fp4zc4wP6g66vO2vsXMhbOsWPLedtgno0
cC7yDzl0tUS3ss08YHcOE1f/MRRc0ZI2IWxqtR3Ipcq4Ji1erVTV39tobA+AGpOVTo7ngK61jqJJ
7V3lVGzAWnowZN5f5zQKt2FcfeO+xlFsKmJCj7im90Wn+pTYRTO99u2CEOiHs0k+7IWj1FOsVZUv
61YeI8cc/GqcOTgScgyGuWqoFdJqPJjdhyeq8wCAjI4O46XQWPKSnrkVwU7XJ17pvjLwyldUUDIH
111iCyRynuYSCK49p8axmKJTrBXvrYKkOTXRY+1gGGAl3Q4TpyMaZovHqDTezSV8bfaF9UWjcr2m
J4WRppa/jOTBfioyjhiI6VBtV6geHL4J7zHddfIbCWhmXWWYEJxVbvDR6xQ8rca+p2+D4uBbJcRc
MrwNAmSndhi2NpngmMN/LrjjAJZKO9ODvZPboMFNuwQi0AdM1d06aimJ5B1w9LQ+GAVHyTkOR646
AfFN/jpnYKbqvgdJTbgy1UooaWksVo4xZ8WmdzOBiqxHCoeR4+75D34pLdyfRmjcrKRk8XDj6OAp
PT1MNpurMIfvkMe6akdpV7ihh5kYKNSqtZ2NhxnMMK+6eKnZkvxsacvpjEULJA/gT14HA1s4tDrb
dPcEi7nAsDkJY7lnSXBGIgR3jI7vZF99hO58QK7X/SxW+j4NtXPgNZx1MmqwkkoelOjbLbFhuQFs
nB2UjfxXeXrjFxz1qUYdKay2qlMd9lcvgXDKlGRNVNfeeGNxJZxfrBFmICDROAD9sI1o350QEOdc
ux8M6zUWFjU6gabWQw13KISaRJhahZu4zMUdrjdtXdtdsy9Iz6FcYInVU/tLDYF37TRQtCCVYz8q
p480FChn7WRuZUr7KXTub4Hdi8fBJdPmjES0/KQr6Q1uZP/I2mes8GbWvtQrSM8VYhR2C18EmnXO
aldDZ4ljXM+kM+48pzjDEmfKP5sWRRTx4HUbmDA5zHE9Sg8V+yP2/HILmkF9NqIs320XluM6BRz1
HQBUQAPdlGqfJT4JXNjEl5i1NJjGpBzv3DSpT3hjDCiPbhIBGYDHrmGnMfNp+sY5i1crVHD5E+He
l4MZMESNcMbFzs+wFni/vUhrDhUy9HUercC3Y3hoviK7/EyfY/dgGJE1X+rRLdVqkHm5QwVdOOat
qdbzDOFWlLGQELbjEX9MTKwhnie1jZURcV8ItIuIaxt0GZvBXRz0T1NoP3NCsB+rIGQQXk3tHe/B
tHHqBge2574MLml1FRXGY6gv9MPIvHdFE3zmY6H5CdgLH/MV9jman1PtODCbNk8ZDbvk8/royBmi
HbehQ11UTSd2d7BokJ5XTqurZBcGw7iIRNgRBrQwzjQ55j6qThOOdxi2bfLrZf1SK4tS44pWNkBg
0qPBVUfjo8cu8CfWhXfsCZ55GWJbf8KlIqB4V9382qWMg3iNaTg3EagXm97UnM1OdSfJ01P5mKDa
3VAV8WlWtGyt2bAW5GUXcmKahnYF2DmH5tUuJyFWmfc8deSHVUdA2dMuae+Uiymq0kaq4IiNwcgL
tYxInWuOj3anWsQnPVUO6H+d4CBTsBfog5hVozAJ10UYhOMaTW26TWk/pvRZ5PFmrkY6SGTDxRts
TkbeRc/VujfVz4HjNdO86koeDG8v8/+DSin7tFU30DYXVFcYAMYrZXPFuAbgQOVxbYuHpipxz4CN
d2+NXbOfspaVD9ms9a/gtLqDicWrA1zgued60trXlOjABYbMtCPRLYCu9I15bWxX3iALcH0hdOcd
NS0yvoF4Tw9t4/aPhmEiho5Gx1taFiyrq9x2C4MzI75WrBxM+uXAAJI2WVRBTL9emFxQ+BdflVeb
GdM8Y7K3rTPY/KTzBBtDHVJOnDYPc9hAh3EmZWDyKscnfZbhIbFYKosM3kyGoeA9EA0Htdlp8QMj
MF0ij+TpKkzi6rWjb2o74Pxch6XFZsYjteayE2/0sKGdXhvwvSGNHmuKE/b9AKFQAeo8KVEUZCqk
0E8lIZLnNilamKZjnK8jbYBSUFsBy0lLDXdaqYtNA/FdHolwAw9f7eh3tzDSpjwlWj20ZzfLzTfU
W41NbFBPOue7E+nVYdu1nP6RMyUqjRbdpigBnwByBtG+TPxQNfm5a73vWi/EhsUpuHMiu11TNinO
Xs+rYSZGtIkrc19Gwn0oRmfcD5PdHxxNzsPKCQAJtNw6Ok6MPnpzfWjoBzhrtUxPeN+/Fe4oNj0I
6C2D0s+Q1LxPMpWbgZsgK4ogRyurpxdixcFW4hHckHeAjsiDTuZENX5fTxRRNCWaTZkWdLN4NFxE
5ggOUFCC19olZ1l9rt/jDEYHV4X5Dr+bM7ORNd2DK0t0YOFlGal4o89uox3FOLbYbBL6GFL0rD49
abICm8r4Bo1VcNIoo60gxEe/13yx05n/rwfXBq/u/UCv48ro0xevMd5MIvJrG7RKbIGXQCn59Aqc
cF7IwGMYonDdaFAVC6mVW0Ok1t1g5TtMPLfZVVwVLBJRHr72pXX83oxiIIpJ9aqaKnlwwo7ssYHd
pmp3/Wz1HxrQKN8wtTdTFxTYzZyQx0qLd6pnox7d7jMndH8duuralUY2wWRw2drFchHEvnzvmt7k
E6yP9hV2nBPYwS9Lk935l6esZv1fxYzBEHo86w0cDggMigh7pcZ9nf1e7/SfsfW/GVsbpm7+y7H1
5Uf/+fX557n17x/y3x5j6x8602p4d7w4v5ldfvfBiMXP+0e/LqjrhQeHXmCRO5eC6fEfxhe4ebr9
C05nGQxCxN8bVBv/FB/RHQqU+DTo5oQrDGkvpuM/2U6iFstZUSvzLINGEn2z7P1kCq3mxM6DP9Gg
V61HVRLX8CqxAsWPds5auxlA9u46o6lO0B46482O5pSLe1Zjpx1pJfENVSGNdLU1vZi91b+1aV6v
25AC3EhNxgg01u2heRBYWWPvLfoda764dcix70Uf9PdzTUkNIbqCJEs615LpalAP2zi30jsJQMbv
YE11XAGmdud4fIkcPBJ2R/gVFkaXiSicNU3S2RIYGMI7zxIzkmKa6N+AWTXTKpvS9KuSWnUfh3aP
tkvzzX1ABpKGWrhOoD1VPqVoznEq9+VUW/N2Ft2odhRM8KtmYyvjgMA7PVRELKd9iOM/Wef5NGoH
lJ2kPFoBM1oocpANroaryquH0fEG+bq/r7Kl3ENm7XqgCib0A+Bxu2So5V3uZUXlJ1YJZykeW/J8
bpcWa81CWFNnMzWemdnTvcShGYxcW90Fwo67XR4YoSl3rl1AwZc192N9PRKzKXSfi8Z4MTl1F8Jv
p17bW5xTO85pIdYgP3E4jlAKF/9mBW8UM3Tz1pPPXNW//OKuzdFvvKS/9cnkv8ploPPU+Vb9Kp3p
TMukgYbqRupoAqrZMI3+aqmxm3bprCHNK9tTA9KQ4spKX5pt9GYQwdGooyxgyILHiQeHvOI8Jjap
4pEh44rT3ZD1h7btOqVfALX8qtypmwaXQg5rxxga8RYG0dLPM8a/2nqI8rZ097DYL00+v8wn/1nw
/s2CJywpWDH+Z5/O/uszKv+83v3+Ef+93gkwnzwBFnZrEm9LM+If652Q/zBw9WCTQaCULKt/LH4e
KxzgzQUWi9Ls/Kky8VeiAnbJEoCwvSVY93dcOjgI/+q505c/AdInvkT8SII+mL8ufqkIKlKXgXOx
I0vbQ2QZq2MhF6gPXYOTLWniZPBmFocRc2P2SFLf9r4JQ/6IAEw/crg0bV+U5hO2vvE1lVp8tKkm
aRGVXMaJqnBghHlz4yFQI8O1Ny0zaEKJwmGonnWYNFgT+jgz82Pqxc2OLuAkwSMfeRV51szdxpzk
93kwmb4kHO3nk+A2kGeUzQrX3lIUxLQ48bprSi6rXsABwSkzFa7Bzmh3k9NXB8Orhy9afj6svHW/
qC/W37OhlHglgA6QtNB9ixnRnrT0p1knoDVHN5qIDvBuHucJUKiuSmvLD0q7FIkWjGspGQbivKoD
vyZm13NgV53Ie6SUjDsDF+TkXosi45W6xJPVcdEUkErgaUX6bWqK8tZ2VYHWrL9mwNKeR5sD2Qio
ZKcMDxyF62x6nWOO2edXK9GwNnW1canzvN53rhn4ehLH2CLKYY9kHZ89Lfv02orDjiqYscHrP1Z5
6u2yUuu/NakMcE3Z5pZcQPZjWbk2c+KKH6Q1aTNzqSW+84z4BzJ9vfGGeHyzBbQHUmHY0Sv6tOi0
ztwPw+jSjS25ZnKPfs3j/LXS+NRFpWh1i4b+PWhhYJu4cFBNY9r6FL22Ky7i/QKj6G0B6tjLHyUn
NGcVoP3slyfyueobZ+sKepiA2mRsaUZXEV6QsuWr7+W6AAFr7vTedCZy0yOboJOK8GalIn2Ypma+
DwaQKNGM/hKZBt1YwNFtPgvebo+iv52VZPVEosOMHwcglic7V9MpmhzzbHiUhjtRMDxws623BSrt
99a1MsA/+jIUTxl0e03DZS8cLLHLZTKcAO+R5ieRcWoZ/KCUOkP4BeFK8zOl7LtItLg3p07Jo1Ae
V924lTo9SZO+cuhGp5kXpB2AJqaaK8Bw3Qvn8G4AlzUZW8Ll1eSPdDusjTAichDB0Eg1siirMje8
Y8/Ihy52BefFx1FXb72BipiKL0pWjjo089Q8hzWutBUxgOhn2c1AytzMA9+BYbW2tS9nhkBHcjLB
90Zun2ulxjRkBGvC5ctUW5no3itYWibvtTyqoIgfqGeLtllo6996GOJbIxbOdwhf82EeiaL4Th85
uyUiyC23Hd7gv5kPWhpI8IhuwG2t9EI0smE6ggq0Wp8MQXlAGhnUmsqkaDN1DJ4xP+EjoCOeG9dY
AOo0jX1jpDRz6zaIe8grL3Zkl1dCntFE4QKuY+mF8VFT5rSyc8/NuQLyV6KScclkUSrp53KouMz3
EzPfnhENPv0N/ov5uR8rBvVDJbaRjcLAeIofCfa7c+QW9YMDXVAEbv0U031188zuri7M+X7odGbZ
ozzYHa81Ir0x7uMgH+5ccAEPWAa0jRhEgyqj3OkxbTJ1zpveeDIMWpcYAuAgclJaX4d6oHc8joJ9
QfEEadaKaGrZ+IB39HMutY1elMM1tKr6NCVMHFg89UvDJBAqTBFRtR6bLAqVtw7NAa9EJb4oR3Qu
CD3F3oBVtc+bzlnFosn9sVBQCvgh72B+RusgVk8aB0Rq9wyzfZy9aPpBng3IgCYnEji5dZVThWuM
O2tPZNSIfBHb6Q4bgFrHAQs5DoH2GEfd+FxkurXFnhH6DlnRM9XyTDSJJey9EOxDkHruu1kuuR41
ZEjSmbepLSZqa3hfzjubIFwHz9N+iKTSVmCPTXJgVvczCTRGVHSd3JrKEb5CoiVPrH+Gcx5umBVB
taSEauf2jVYT9qmidyC27YkeblruS9iqCJS+WdfqaCwB7blYVAxwTQ+6iL17xocAGNsOOKOFrLbL
rZLyThM4FZWX/bqTkfWD+sp+M8gRkxfJ8JQ1ExtJOtD67djaKdKW4J6yh1c1Ul1gCTXfCIJ4a+bl
znvnRrwbpoOaaLuAbeJ0PBcMC1iwwgHeYmx9pFnPSFCCtxdBUSAAl+JzyENrTTD8OehY0o1hMu7s
3lHwGrXAxu4hUCP1meYXL7vNuthzetBBs5rC2YDY5QcMftjDs9hfB5WGr6TEc/Rd7OqTU0QPCYd7
wndVOLzoIawgDx7FIaTrxmUFDbw71k3Nb7AoNFIzb/PcPXRh3K6qTM+OHd8w3+bZe0rAahyCEqwj
RRQ7uj9gB81htPdc7ZZOHo8aoRZc7CahF6sIXc7qTgftg07CxuxyX3eDU5KqdFc6TbcP9MTFY6Kj
Kajc2vNC4RTKy3gXtphxQZIs86AgP4V2zfI9BMMn6obagUd0jnPfyO9CZtm3ulHaxWbU35i5jQvU
etYnytoZwlanYQDRWYMQ37md7DaVLftnqse6g+3kn8mctPuIqdi2Imq567spvevmTDorCrWaQ2wA
cLXi0LrB+i0f5grVnPmd3VOTeRWhMt61oRhOHrsyWqsI+lcBVPEum3v7lKs4ORixvS3NBJnUIM3p
WC8j2hdjqjzbxIUZrECJZE8gVdWua93qXrmk3cZGmVu9Cn64acgSSEBv5zZYYulvzO6aMptPkWUN
R0V58lvv4a6UTV8CS2J8Cht+/mlX2VOUFwVJxkQ+pgFfQivS1ufrm1ZOYp57VtWNisQHaSRtRTVF
dA9V9JQNUI8QwE7Qgq3nrEqLQ5WY1sbS6n4X1zSGxGMafNTdNO4sAL4fowZXAHSat0GG6veSpOkW
A8sHczAcY7BHtiG5fpJd+Sbrok+tsycYXgD2JOrYwfMmErdhBuP2KEu6LVcWFNwL1sDQJ0tb+tBj
s+dEc4pHDlXpsahctnpbBOQmhtRN7ktIwztPhuqShdY2d0y1c0e9Pg+mxXhltLVdlFj5FpNfeJIA
VZhNJt1dGCQLqWVInIfKRgKKsPBt0ZgoREsSKD7W8EFTT+KXsrbRIQcx3ysoo35qA+EtkZG2ZHTH
z84NXOBbFSpfgGnBBrkNZgGVtbLWdjmP3wtKdT4cUAQ6x9zPPPRgWhrhT2KG1TbJgaj5EyHE/dTo
rp8nKe0scw1ggrbkHOO0lRZnNRoo2lhFNkOfVxFWuvALVddYW8U8sKU5dbsCWj3e0jS559zrt/Ar
t4PhgM8KFDvoEFDsxzrgswkrupNdHQSWpv/E5W+vWgqeaA1FzC2dNtyIOK+BdnZ00Gbp1ZYz7UYN
M6ljEGB/qgoj2ev8qD+4v4Z3UOuCjWRs2hBVbdJD3XSNHzJxWVfAVa1VhY32rYr0pWmpk/YqnvWr
ZGRmIOMjW4uhFd9HJTMAFCRVGPxmPl5TYxsUDAXFI6aZLgnWQc9o4DvsDYaHq7zIvPyJ4G6aWofA
duP0CFHWK5+GCa87jSpfo6bhgiw4Ka9gWYmZoA0Wf9LTw9Km6KFVoNmE6AU40lr85dP4Qzkq+ho8
vkLOCPYbHwMcG/8txPxeQccLRlgEeHgWRF586Hq3OleK343lpHw3efNgTNdbPqN2Tj2vWnfhZOwA
RaK4hGosvupAF+cyHt298yveO6BkXWTnPM1UOK2qJQGMiagJsJDN6hjYJIRtHIi3OgeckTAXO2hI
LVd9YAYAWZdIY4lh/s7KIDezGgDzqUoDrZUjDLf+HK2VbLKzpJQl/NyjXjSgQJb4MkMdc+MukWbb
mXKTkSOfj7lK+TzGvfVK4RXzS9LcDO8aoZFeAITq63znboMJeyzO2ul9sIN7ZvF8W/XMGx/HwQvX
fcLUxG+7WT9PKsTP2NJIxjSCpDXzDqejfUYRwGYXpqNspJ45aZY5c0Py9zDmSfIU4s54bxdkVO01
/WUq5vAxt+dm6y7fbCweyY7gE7cvm+DwRQv6oWY8MvYbB/FjzySkegyCXG9pleW3dngVUdPrxXfg
4eOoRPVSR7V4Ewo4ZlGGL0Eu9ZNlKHzWBPkhJhpK0ars6UyKe/0ovVw99tTVL7RDVchzN0bWtYiq
T4nRA2Foxta00iKdOuBBZ9uP55Dwu54Fzn2aTdlrwkDu2U0I8bsE2Rg6d8LYcRVqn9O6G756Ddy+
AqV1bPJQ4fsIi21SJ7yEI2DAVe209rTi6sFZp4orYx1E9vBt5tTHiV+DI1cvqf3qV4C/8LL4Voce
JzHIKxVOVWL+jauJDa0M3n5Y8v/RQgKwFyZAvtABsoUTIBdigAM6IHPL+Zk2oACzsHD4y5nYfze6
nU6vAL6weuCV1/05kfO9NgEkyDoV7NplykCrN4ybmeeqni0mfJDFD8FCNFCcfEGveOVdkQTCT7iW
oT0yItjowq5PtsnhOi50e1nBwo0HrZ1wThMnOSi3FhPavUiTxsR643AZq34RFfqyiVy/i5xmCSdb
zvylTQuBQXhawiynxIuNUXB6bYtRjU+QURP2V63lwts+dHpjSuJ7nTQkE2GzHocj35LadbdY3FD4
zN/kvv8NJq2JrFYbLxSP7wIGJk9Zlo8vf5J/Hn5LOP0vLBAPZVy0zf/5r39G4tKZYiNQA3PlVIa6
88+CMqrvkGSmGC6h1thrzWOWLIyenwhIeNKUQfhh5OauT4yDmdpbdM0tNi4sUEQau3nDkAh+gLbz
CFlTirT7118cotKfM5a/fW2OQZbdwepN5f1f9Z5c9MxOAmO4MMO9SMVZMbiDtvn3P4mgU5LsBXTb
/09Rh/4ycunth0tsQAjiH0fLtoUst78+zX8kyX8rSboLafdfSJJZFhdl/Jf0oOAOzAf9rkq6khyg
NGBH01AD0WtRGH9XJT1BsJDxirnAtOB3uQiWf+iSBr+EY9m1wIDx5y1q4h9DGeLN5BBdZjoObgtQ
YH9Hl3SsRXf8U3iQ2lHo1h7vEfQYFMMlp/jnoUzsxMg3ookOYyWorx0UPmSYCkSzGFhwzyHBsra6
xHtkqlzhXAjQ6DlhuPa4DvGZVXc1Q+DAd2nZgR8rrWCT9SWT3lbXxyuCfW7tBGx57ZqCzXytCk7U
fq/MELsf5l5yaUZDh/KQuxgeA24rADb0mVBg2TknL0HCXzVDPRMsnNsljlV6G24TZr3pRTJGPrNz
CIkNaIqVhZ3mm5dM8jv7cr9uGVpvQlzqgDvU4licXBsCvkBoMoC+48ptvNw5D3SqrPK+g+dkaFvZ
CLZjDnL08YEAih9VkkzXMdLbSx0aOYQAuPUbKnC0yE/cMbTJe+kYiJ1E3TJb9Tv++ApFpJzuwLtg
oVY1PeeRuxtjA2MYfXHl1gb1CyohIh3R4toGV2IH1RYyrfGaebiXYlANj8IY6aeLrI8Q7uK9XU7e
uphN86GDDbnvy8laR8J4iJy5WduFIzfaFHPDAtXwYEotu5jFcLN1zrR2luFcVKOMvjuY7XeWLE0f
BSs9ioXpHztjdetrFnUqTuPwzLHTugxRARCNM0h30odNZZTlBXhG/jPpHW9L6+m0bWwAPQhhzc1w
vO82kyxEHRH4jhbBA2v4FzTQV8/SsKOiUPoqsw/9AO9EUi//mBDmvpmjNx5NJYeHuNErLAvRN5DD
0SdOuGHNpnFEmprWdrfw2Qx8m7WjtGtfjvljVqc5ilfWXAwM337Ld4TKwfRaZ0l70XCd+jFv7HMK
Kn5lNcZ4meImX6vRpvPI5ivVRjDYxHTCp9mVDM0yl5iqnxQlN2363mtosQqiR1Tph0nvvjJ+/33Y
WdlV0rUEvW0MvJuMbXV1DYsC7TpIkN/Deb5YS84nUewoKc7R3ax1xU03eKKl07UnUDPWcSKvCvDN
ImVmNOdyNOd3dEA73mhtC1gjgTqmrDSruOz31rqC2bvj4A7MuyKcZ3rNQY+cc983lcRaQginKl2Y
eQlpPOhqPYE+nsH1qGOJ6QKthRHfvmjsCMB5bm6MpyKQR6tfqlOr4m0auuQhMut7rc1e6EHxQPRY
N84e2aZw1fdGSbmHiPEymdS84BH6yMH1YD7D/IZr1jiSmaM+ZPlJTV9aGGAWXuyBc6e/4ugf/X7y
gjvSAdp5cD1vE+DNXSe69c5i2NwbKh+3Gqo4hachU2CIGi+Wo5FVSeDh5EENARtzrZNoB8mRDW+h
gbM/qDadzOtdJiuDg+9hbuMTXijSZu28uE8v0EAo4HY8LC6UFKHlUjs+qHibDsnoWxyFbvAFs6ty
7XDfJ3ybJ25le+j14zUfs3lXtKmxXkxXuzkdKTGv+8NUm8O+nihnXSNADtfBal86Jo+YLeDOIFpH
BS9YCRFEf2RsscS4KsG9+GEKBjM/0U1xyWv3W1mV9sZxZu8p4VS4tQxmnvCEgofJdON7ah4+C0uh
1lQ5qmosPh2Fp3IV1Xr70dT8lfU8UutaZcYxzIA06IbNI61jQu5z65e1OnuYWHZhAbLeZSUQFF8W
08cMwmsFWCfw+45nMJ7G6cOb8P6t8E9Wj1VNnlV3KoTyIr+HlGR5q97jXPoQ2oHYm3i5G6YlFoc9
qnToz5iTcq9Shq4cEqnpKFXh3dpE/lQl+m0I8Hk7wPlCVHAF2QAN99NKOUVeBjQ95t3IxbmzEftV
7GhbMZO2dDGzbSeCt7ziBXLm2L1E2dQI624CcXSg2Tnq2Fu06nuqJYSnIivp9M0YcSm/T2sXNATF
ne5d2iGAnEardq4jG/ajWQe8IunAo4dS1dtvDfbCQwSMu6Fdy7S/tTz92Cm7ihiw0AJprQZHyVuV
aS6XBKHXh9LQ3UM1BcAMvaTAql61+ymmMyPKuuzR1RJTrkgvyF1E4ePge/MQvSvXajY95tc7EYfR
J4w33Vvlbk0xczi11ik0a3xv0lLIYfNAtqtX3HQHk9QyaL8Z5xZL+0+SDxzNyfmTcuib5mEajUpf
S2fi8kzTqyJPZ3fmuLLGuSOvYlafVa3H7+zJ8DqGvDs35pzfB73t/dTHqMP+lAXmTSMd8Kql2XzJ
dbnHtsuYKjcdQl+eHa/iyKy6VWeTLw49Ljp22e9zVlvI89jg1hNmVcaLAd9FhLrIfen6yT4hTWVf
WqInwSEnf7LUdMfDlaos54V9hIgmc49tx4hTQ/yRKvAF5JNwX8fj+D3lVmOxGIXBiwex8mGUXHpW
+RRpD3ECi3hlmHn9nkAxu5iZCumVC1oL07uXz3symumX1VYpYYPiEYw0UVxKOIM9A6t8LdKIl1Xh
V7ifK+qQ/WYgHLoyGgYKm8nw9LPKouHdxkz5IyCV9OFaVr8ttIQLLt07IZz3inhKLZL+obBZb2gr
qLXvlj4191ONQ3Jlam5DPmdS9Z3UBvVBJqdw/WkOur0SrQmZOU4qpBOZJ6+VG1skjkuzvdER3i2g
UYq4nFZle965mCu2oSsS1Rj8cXNHQJ1krb+DOgisTRHrKa20MKl3HVD0W4Bre8cgS9Jp3MFSrVwr
AYgaIfjaBE6Qtgx5wiJaHUTUkkpQFq6anqZm0qAOdbsKJp5bUxKkkxB1EvqSbYLO1ko06iq6pl03
TMJP4Cs74pNBiVlGJmrfSAurV54V9XtaExFYxWHXCL8bm/KNWjZVEKrl5onHpJp/OBygzoHO9Mk0
nG/EwbxnGRX5ZwnhbEu3c59hFZFEniaolpo/eCkrIoNZfR9LXZ49Oh8+ervO7hTOndA3Qpva5Mmc
zG8SxjEObmG+eC087ZWbm/jQiKjBJyjBm0G/5j/TuUvdu4Tqu5ubBhUVbkYkPnt67nxV2OqD23l7
tb2WUVgyGsQZ4VZTE68PHc+S3uC/L6T48irmSpuAqA3+mjIJ3mKvLZ6p1XWarVlE47FrOljhuMaB
Ktf403NppvuEKIY+d/FbVchLOOHZi6ie6l0NeCnW2WJqvavVejp1yQv7xcsZQ9qeMu6djLOhK0K5
o1ee3mO77q1vnpwNInGlCl8Ka5KM5fIBcVlopsC3SGnUjh74kKiHMW8GYw72RpL1u9nCjDkrM4Pa
qncnwQTQ6aiEIkTRYbnuHPnDSZCeV1SygHfFf/kc4kr45lhlsO1LerxX/DThWZBh7M6RMYIv5ZjV
AOmwkXRiLLAWdB4r+VIgB2nnWP6ltChjaTGHc8nY6DULxuwJgSza6UsTN+bc7lQz00GFTR33CPnR
80OdMyJYsANEMa3ZFnXVkbTxsEMXRpi+Na4U9Yq5MVOAKCbyulHKcDZMRedjqgl1GLB/nPgbZicD
quH3YI7bbR5DdaNCqt+Gnlnsqyw010Y6v6qJkbYvDFF/hgxoHihOYjimx/X+P7fkoo3b6d/ekump
+Je35HL4i08R5sHyAb/fkD39H8KWkmuzRbXR/7sdg9axDIQyOgy5QDuLuPPH7Xgh8gAJlhZXZ4eP
Q1v5/XZs6f8wAWfbLp26eHCWj/obbB28kn+9HYP9MkGhOoaJvMI92VwsjX+yLJLebHs6/NyDXuXj
UUsavHBQSm6jaadfedHP++HXvoQ8zB6V/tqufm1cv/Yw2BfaA+81OxvLWf9gmW3wks7cZ47VsglG
Lf6P/dL9GvhB0ZnEFn9tmdjZN/+XvfPYkhvJtuyv9Oo5csEMetAT1zJ0BBmcYAUVtDLAoL7+bUTW
W01GVWd2zt+MrCw63OFwM7v3nrMPPyLvZXK64V4jmaRTORWEAbDW59/7ZfPtG+2/xCPEOhCmy+7c
ve/U5bJpswcdgRwkRwZr+TZ939sBBrLPk07vfiedJv9RcgqANTPfpND1P3VJYz9wkOG0gIkz/ImV
jyBNo79mDJpYgcskfSUmrnkDn9x/GqOmWEtcVT8Ny+I8EkQO6bVq9O5qZBfFZpys9i51ovE6o9EG
B4My86dXGIQ/likTLKii0U1vSMzt72ehiFMGrQcIKBcZpxmAICg+7MMDQ64ZCtkhdyEjOn0Yv+II
i8Y1gYj+vl36GSSaoZaaRBzfakdzbtEVYsYhj4C+Bv4JCFu/N6uxhptRFO5jEUdzsp/LOPewrrK+
UbVIzbkZ3Q6CJ7sKvmO9Q0VEqJ6H5iXvKbwC1a1lmDUnDamIVC2BXJyq2F3nzRicFZLw945JCcW7
hgs4VUGyC3tPP/Re0RzAcVaHzDDbr7ER+h2BF0VeEWbh1o9IM7uT8HzOR3Lk5qA771Y4Q/NbwcCH
/A8ySG7xr1Z6zSrdf841QAYMWp1PU6Gi1RvPE1gE/OfBCUlc2G2iYki3eYsZlOE4C/5IzMyKqTmT
zGFELGNC2jt1aQEe2o0xGCP7/kmM8KQPZjc3ycbwreonIYe5vbKGGeUoOTjdt1JZrnHAypa/hHpM
j71VNts5mFLriPCsf6tF4N8ByGDLY5fdBYalMC2RsYXrJ6ChMiZiuJ27NkpfGjMLR6yDQEwrWDYz
he+eSN/kgRyd+A4RDqFC3/l2JY6GuFAJ9xbzOZOwC6L9qUpuUHUW4Q3OmWBTiIqmut31jFIGF+GH
kM+RzzXCFmZAPj/aLd7wgaAZAFBC9OUhLEW9MyrOH1T67roPpHfiYI4zuMgKft5kPU0E6NRRBoa4
ZAtC4V4BrK1J+OtEuEvjbIIhD4MyGQMNDxlFf56Js+wC5lImrtKxsh/o1R5y4now8OCUwiBNxWKW
04FmC/ddjyP6g96ewg22FJ5Am4ScG4Mej7tpWw3uXJHoCcmuO8lCFfjh8bXRLhku2pqZ6qM62yND
03iQiUw7uy3OMuawBSye0i5B7bnOHqcoCsCgvQfC1JDzkP6cfetZGCi7cj/7Dirc3qQuzK8qSdsn
Q2OEhhvgrXG5x2j7HfGo7IxVy2dKCGCZstB0KaEZKcardIgAaErmFL3O7hgNvwTE2xDNwQ/bqKxD
2kUPLuqIbVFhdQsb5uZpYvYOcIfcPyjMk+sRlC93uxqeTODpNGOmADaTPePsdVGgyFQ+uPVybs3n
bDvZyjmiYMIRiU5zXEV2q69OkJnbhvzuy8R06xMsYvuzVyCKjjPK8bGO45OnO+/J8xx9rgcYGixS
LWsK/S/WysQJjW+QLTCrxRl+CjPDTZ6UUXo396yNBBv7h2q27YM2gvQyCCMYt1EbjbtQgqDoSrNY
D60TrRkPNjfvQSueKpajjXwzXcbwyDz63RgWM/PkptuiVTIZB3FT7oc8zrY4/Epia6Kcuy2tlB+q
bwTBtwTMMPfcWnz1ix57HYdGeUnoDtymrc+wy3SMLczseQ/N39yaPq5HbEd6p1q/+EwvyL+Lu4hq
IuLr/5yi25SORsaRjeWtAOZDGReZT2jywG1Mdvfqich+9IgxuCcnG4wYvZ9djvjt2s+df6RZ05LF
gCt06/gktqwxnehHvCvoy4ggeYNbOx1IyhvIUm/Kqy/q9jAajrhtWycDvt1oflXD9IhJaME0GiK5
6fqgu5hB2F8w2wKoiJ103adtxsTVZ8nMybcK2hT/n5GgcdOev8p636N2tqKNlXZygQvF8wm/X7wr
srRg7JGHzzHTe9xdtdN+IbE6Aflm9MlF9ll7aGWIp3gW49ei0xlcn3p+snqLYiBMPbWiu98BvW7a
ZyQ88jJz4CQLsMIrADc55Xlr4gfH1eIR9anc4X+qNxPK72ntTl38qW7qFu+1O97FbRVCx11We3b0
8S3OUIxYMaG8IGRIDUAxw/RX2jPQY92dsLzdA8hu09sIpVHXfYbosHR+oXKIzPwMiygvD6jhVPLJ
dmRYgs2qXM1OlJmoNOaKTAjo5LrYarGE9VrQKbe1Oc7f/a53t2E2lWsFOYG8VLTSPWDsJf83nvR+
MIsnQODNPoEht+UhDY98lflGl2V+b+FuoJnsnTRZW5vGhU/yP+fj/5/zsQXmlRPq/3uK9ELZlJS/
I23/9Y/+dUb2nD8kgxEOomAjwUwuGS//miL51h+Mg2yPKZPDKDSwfmFQBn/gCrMFEnfLRRBBKMB/
n5Mt948FPuubnuv5Ukr3H52T34X6v0+RuDweIl6SdwHW8sO0E5kiAsUpEgffBw41rPoKgr9JNDwQ
luaSDBbM1fDLVPoOwYBEbj2b9IPXtmlVSB4jfYPEL+GYCFuMalSEW5riLGZTVJ8Vfe6nqpyIn6OE
ODZhR+xIONJv0c2biaNRkWPIDX6mSVO+yI6fY10MKAt7aajvTlhWZ1hAwcWeRuetNJucJoiEtmDV
eBFXUPqCl86tjB/ZSJZVRsbq+CPwSGBITwlN3RuOWVtVQMKPxvRsIrPz924flk+DZUddirdW2ze6
k0JsZFwZT4bt1N2K8OF+W4OWYW0BhdOSJ2JvGBKON0KNYICy2P+SZznBkG3X+9yWSsqDYC5xSWsB
7iFz2RgwJsDO9ofB2bEwMxFrs692MZfnaEjoEfgzuih26c8qbcstKi57Y1APren1DS9SptNDUTki
woGjiZmqi/oOMp3p7ceQpDg44MZrR/7aRrfj+BybLc2AJOXU18x9473UbdJ3uJxH+OKzmtHWjGlo
NrswiPJk7SFSkLdNYs3NzmBM9qToRL3pGnwe54uhfrUj27/gSRNPI05y7nImuBdxFYinIHNQQkxy
EE9IISt06/VCB+qs3GSlQoB20yKOXcBOLWIoi7MwFCAM9hh3Y5Baa0M1BEcPUNfOQuWEw7z/MRcc
99YhcAh31bCawRWMC/4NAonMu9RIGV5lQAGwdjooFCno7mTtaNe/dL1NRmFOVQBrfHSCF7hull6X
XRi8CG2wOyi/JyiHCkY8SeHwMd63+8FD/I3qOYASH3fOW42ust1zMMdtrMZ2PgfAh/icHFHPMhIZ
K78984HeU8tko+z03GVzHp/ArvEGBtFwUvWilLtb9GGNc4LguFUU9jQ0HWYQ6cYfPdwYGFRdeRP2
OZqqtgvN6NjVfYIpFNjS9zSlpZZkM3+3SehE4l81Kt/j9IBuXxm4BPqVC7iFGQm9RyKl3eXD+zNc
/dUsaQ2v1TDyv8yNZx1tF/XoyOiTGVfb1a+YTI21bdR8iJCe5Z2f9O7l/Yqup7Nx1xuudRxywbPZ
9It2hXNi+DJAcvHXBFdBU7UH2c97pYT9ZmIr8Il5Hauza6r6tUHN1a8aZ1QHLBGOfR+liCAza8lg
SKxEtdvQ1Za1bmTC60cWQ839VJCaFzND/oSheDJe3t+ln886OuSTDVSTYz9vFuEKT5khLXETqJyx
S561zEhad+B7BjHazI/dgLV3V+XLVyrN5f746ULm6qagOgduW50nVfH3YEqIv2OuDFPJqKgjaWHy
QAQF4hFvyFmhvLRRB7swxbRLmjr/CZ6IJzJ1jeWZEgteK3IMv9hXmnHo2RPFqNdxnY1EZ2XEK3aB
nA/t7A4P5uCPd3061a8WTxqkoUoLn+e0JH8OjHl96Xy9RixNY9uRRgMAR7bBVheE/a4n1RJcYnrh
OQ2m4IUvE4GSZXniIY0nJmW5auvXztYtDupUjo89TzGGQL/YzZaQzPYj514nXfstpdeIzZhN5yUP
8vHRdwGo4dfhwZYKTTKNwMq4uCZcbaTzWWUB28W3se4GlTM/D0o6o9wykDNj4HjgIQPvW4MV0dqK
svKtrR0OZAvINrOPEX3Fo1Uu93ca4/BFoYC4uLohrMWTxXA7IGvfMi0gbcugu7Ei0ZzDPHHjNaUR
dNwq92N05OwY95R45QMaBE70fZanFZrYWD7jzfZ2BiGOP2yvsE6h6pJD2vvie44088WP9OiRkZqk
lwY+yA8LZdGTdpzpWBcAWQnQgOqYGM8qNdRLLO12Q9QgkJA88JP9JFCBUb/nFzECYUXLV+4QJE/b
MjLnH5zpM34BQ96eiXb1kO2hhkB+STfldWIkeSa922sg5XniqFGsXotFpuAMA3gXbAGSiLRw9i5L
XLxy6eTSoo/t7eyrnjpnaqYTFACf6s14EIUhR/RmgioWzX0rLjl29eZ+tq342JtQUnt33M09LCnA
yPV10GBAM0OHd2WvWE0mD6StUesHQAOY1QfUdl3QgmuldLAudYYV/DmsrepliHP1mA/2Xez0zQMq
+Wg1UFw9hEJ4j6XHQDbXY+ffNihbDglzB8gGsfk5ksOIUdV/miPpftJ4W/fV6FRq7wwM3/l9EAV5
AOq2/PCHw1gzj9e1vGtbNG9uUcfOFu6TyUh1hr3EOM68B1JKdLIkFyJPFaHM1O8jDKeO0Fvqb/Bu
cRgPX8J6LPI1iC8n3ZkF1MzD1OS5XhvEdW57q6nWqJy7J0ay/mvCfKhlK7TMW53aMChMoz72rsVT
PVjpl5Ht/YwiV99QgH1Z4CDXGlcQkr1hrFHNliH2Uxc9WW8H8nEKDEb+YyruM+F2P3t7VF+mIKqa
t7Ez8/6eOJkwOndqpslObNu6btRnyRjpPibglOY8jhaOgjjrO0SOjLlWveeqk24t41apzt220oLk
OHnFj7zDqNTMCUMLZwLklNAT8Qn+oR8Uu3dBHTi3ox4iRqIlLusVZsX6xjPC7GqGUKY3sTaNezur
nI1n62HL7fJoULjjCdpD+SXRHfziqsZDUZunzFQvHVvilpGCs2lT81XI6JgOaXsxJsf+PAw0RfjN
TQrMTSu2mJDicxvZ0a3FuPaqPXXwNRiTzJMMuE0By9mr6pFMnRiBT49Kag1Kxso3US01Bclk3Lg2
j4qZxJdi8KuDzMWnkLJ3FeUu6A9Z2SiSuwW+g4VF1CDQWlkTKzSiA4isABgkfh93VcLHELvAtky0
vbK27v3Idu98enuPFbMONvoS0X+bxt06mxEneF1/rRQ4KZCMz67ZAHpQgBrEkuEdlZBBAhzAj5CM
GYCkHD92kkSgzShzAlQoxgyk4NSPK5qktLVIS8V8Zk5PplL9eWot8xMeABYoN6qurEBkto9t0m66
Iri3OrPf16WO+au067NFl+chdgogLhNZAUQElBj54qESJ800HNOWa25USP+rS/1LlUXTs9min8W4
xTBdx5+BRMLrwXDIgWLso+ceqCoWhxFGZ9NaJ9ww42E04W7aQezvXO3yPXRoaAlpKtDagxrUrtpN
WezwSyi6bI2WBsFSotkd8xhcLVTLfF8Ptv8CWM5Y9fWoHsO08nbt2ITplu0QI1faJpsGgdMKJNbK
HJV4iMED09dOY3szT1F7ruzJtvA5Tvo8KhtzkZSjtePfjFcPjrm/9lhvvqeNdn+i8Bq2eO4cwpuD
Lv+GVqU5BLj4t/lytKqLluK+Zyg5w5xBZELY9RbuWA1Erod3q319HWrBpH/Ku/XUN/0m8zx5pqXQ
38wk71rP7G/ZtStzC6dSEYzFXdol1rrNnOoB7G7kPoDfs2as6EyNe9KNGRwO9tcM8kK0wygFtqs3
OQtmrshuEUY8YksZL7CsWhx5GfKYlOjA+5ZjwFVia2TlpcdBB6sHMDlb8GhIEHqNCD97mMMhrcHC
xRhq9HRxmNHeNAio1Qqim0FSlgMvp8q78yiaae+XyXgnnK59iocCYFBzrv153DSBbG6Ltmq/MW4x
933XqJMga3avIv+Fg9qA8k1tek/Z92k/AREmdDDLdulYRDmAlnkQuySY52k12CjPoc6W4H4KjBFA
FMz665gVOSkcNJYA+OMaJu5imaRa4XzJtDLgIEMzvTOCCeVzPKsEIGLi6K80n59qPZWkXKlE26Hc
Mwu0jGM4uvsmtryHSuSfmGWO8bnMsUBcrNJ864agvmIPzcj34Fk4kn4d8j2nU7aFcRV7D0hxHfNT
UvAnNawU7MO7CkzKzkkwIpIIDrL00xzDWrct5UfeXSTr5o7d79gV7KDD4ZdK/j9olBemxa/yysC0
HB8MDI4xfOk4zH8fIEXAmycZca71lLKPg0Ul6iSxfJoJkP8eIAfZ//X1nA+6Y+ZUtoUlWzJMM+kO
OUv8zC8TK6SPk+uYLYrxQgUXQPMkT7Mwv2VGR0yUrPS3GHuhfRP1vraOSrkQRtd4FOLiCk82Z+Xj
h711EWqq20L14qYw3Lk+KSmClz7ugi2Dew6ANnoLjm2FC4stMq2Agt7u5kfpGqGiMZupQwJOAfxe
6rxVTj90j3RfiUWYacSjSywRpNtfZuqJbEk1o2CLcE9z1o+oRTJWjCdG6vXrgBboO49M+dOf+/LR
CiJO9F2zgBuRXtevZmGTo8Xo3zOWtdOkwELNw3QBIeMuYNDd7v2oUoeJ/6O6ZZgu3L2KhTtuW+FX
r++1cOE24m9k2Uu34/cvHSm2TacG0L9Jc+bDl55xQg7R11cHZ1rqZSchU2KlRU659tff9vJC/3Yh
RqAcAwB4yY9Pl6+o4HATVgfImXzFtQ8ztysbvh9+e/Zbm+BFpDYcKUJmdtnXf3p132QCi6jZZlAK
tfr3R602JkHY9wiZOa3lk4vaapM0ycT5MVf0Lw2u6nYeRYAxFJRtf31xgTr6w2dHF40IK5ACAfO/
fXZMSEZIZF51wF3Gq/cDIs0riZPyqaSlXGyQVvPhmbNUZ5rinFFNVeoF5Bt5+SGyR/H0/ob+RyT/
d+P/gGjpX767zVv39r9+vDdGb96KH//nf18qTXDJW/m7BuDPf/XfKnn/D4bOZIUw0X+f2v/f/mYA
xWjxNzieT2DVn63Pf+kALOsPU/oSHobPthX8lrHDCwaUFygHOLGz/oh/ogOwPvyghRDI7WiWO54D
dITF9fcnPZnUoOEXqqNThp6/SVNDPJgAra9+TzB11aQ+zsHaM7+2hhc+eXGAD7Eow5OhEuTpSlLF
5p64VKZb7jObjBjZi7xY+X5mPPmcVjbEsaMCrswuWAvQQreiNPSPlEX3QoBL/mJLpkh14UOujIuQ
SSNxf5tSelCBG6o9EZlq2HfASg8ggNxHXerxb5a0D/sYd4DNi52T27DYGT7+1kmxURz66/rIyW28
Yxwf7KNJB6Awu+Vz8b5/eUTu/lzDfvX2fNjG3q8XgMCyCWlD7LM4Kn7dxqTBFD7Ksvo4GMpajVH+
dRkwUgtzD/76SovB4Zc1dLmSZ7GG+OyagZDWh1VsZkIzt7Gbo+Ro2o1E8A/AFa8rDJDkESelvYeB
Fz789UX/w8dbOvamcHmYiCda/vsvuzSJH+1QlC0UcjcGBmEsOvcWBQoUq9EBpvHPr8YcgHVa+NiR
Fg/Kr1eLAn9IyiLFNm8OTnYtVTHvMA4xlNd58Ocy+Ftq/K9fnPhgKFnuJ6MILuJZeErYl36/2IgD
OYb2khybeMyZZschE6amKaqNrwRKC1Avt1ppcRnarD9g5ujqbdK67T/+zMscgs3XxNPCfOTD14ql
xZsKbaXHRmccfKDpE7QaheFT4KJW/puL/fsz5JhCOFL6DrIjdqXfP7NqgtwCyZ+i/5zn+8pX1G7k
Sv1AxZjFWJITJtNeGRDX8k+/WIcJjhCBcN3Ao9P2+3WzKB2SyK3TYzk0PZsd3yZtzWGgkYPZ/x9d
y2Z/R7gQME3i6xUcEX+/lp0Yg+jjgDhk0UQbkKDwsmtTTedoGqznv77W8lq//Cbfr+UIya3E2QeW
7sOXlxadayiDZ2ieqD02VegVpzyxerH56+t8kHf9eR3LRUXGIsPjKn//TGSVtApMawI1wemBew4p
H8qewISGveU8xkkCanVUHXCGmcIn3JoUYte/fg8fnp3lPSCPYaHD6iXBTX14dvpJZAmB7ryHHiAy
pu5GrqKZdMXQmopTFfl0WVxr+pv1/P0WfrjFkiWIc7ZvsYd+nNgRB4ZfICQhIsYT8Ulhjj5xJJ9u
6rSM94rBCwdtoyLNY5jGyFuH1DH9Ef77+B31WKO+1Qi9TllYhofINOBXoK4+hXNq3P/13flP73OJ
32PituRzmu6H25M5FmBezzAOpuW5X6dJ2wo2Tx7wFeXu4B4QblM+T6nh4YKqBlpavcQVa5VheNRZ
ZZ8R+4bHMfGtm8BwW28HUKdK0eYGXv83tde/P7XLedgCSYWrz3U/vlUzKBlo5QPm4MCcsnVGXQIS
tm277V/fkw+bB0/MnydfWhJYDb2Pe2NiSG4KKWDHil7ofZDMTCxgyjvnvLWdx7++1sfl/P1iNNsl
u6ODT/Ejt2zyW6e1x5TlnG7YJvLDfoP+Qq9zfirIYZji1nD6z+AKvVeD+cN+rJzub26sMN/L1t8f
V98iOoORMYcC3s6HXSVXtSH5ZYQHT9PEP3rv2VeEQ1v1MdL1fG9YrvnViUMc5AAO1GqC0BjxZ0wi
NI9NhxZkH54g+E93qFCkxgKV1mrdQBKDU5MVJCjFLfpKTOIPc26FP/tR5y/+lM9X5JUjGkYGA4tY
BvZ94TvnXpksuAhc5IPDvPaRWsM8dMIXlxi5tt5APWMa7A3zPeB2SxMTEvfU02b3lgO3/TobHONa
Up2hxjIZ/1n4hlOfyqJBMkR0cniY8cC0u9SjgbfCErCcESp8IauykfZbjBPjG8Zp63lAfwnlGP4+
oBlMND/zvrOHTQHiKca8nsbXyOKXbTssLUL1yVcds3gDnnR+RhVeF+Y2HBvXZWjCIBuSICJqKnbt
/WCbHIZKb2y/0/6T2xJG+6sPkNunKZPyvPHrj7JdVgVcvq6VgRuuZe1EQu+9zljgwV8G0dVb/m3r
VLyNyYF80iRDi7IuyY2noLKmK/tM/tI003D7fntDd+i2sozN+5rRXwYdxMsJBhCRa50kFqhrhmoe
4sy8xBx576sVXqyzIozFW9MpN76UVcYTWZlEOKzzXMwHotC4dxN8CyLJTTN+ArRif9LKzA3cBWZ5
t5gmFhkVrzOQmXTFmgGJt/GSr+gXQLSFSk0RHvEgZ6rqsCmkkWU9+4xMJFNF7m1hyeRrHhVyJ5DV
vaVOw1CLH02usK0V870zGCMKnkyNd2bfjLfJZIOn9GyRfMndjqUJZh7+O9LZt9byHBaLpdXXdOUY
YvtdspkJOog39DHnXdmT0L3yim6+RsME9y+k9JpWHYjne6JPTPACWJw29I5RgaV8gHZVpMOMB4YH
bMuUv36LhyX3d/R5ep3MhvkZIiI+aLhTN3CpjScXiSPfY2RP18jI01Pm59tgNjKACvZ4Wxl5s8Px
JfC3Aj9r2tBZw/5W91EXEzbkq/JMN9Feo3FNNq4kFV1Y5XzSjekekI6ET1HnbStbZ2+NW2ZXYkfp
/4SOd1vM3j5L5hoySjjS7E+tV9/nZwemCv0uExb0YCQAG+O8ltR8a+GW4NlGPKW4U2BrcFflS5D0
EFbL6ZSKYBfH6E9REFdgmYhuiQ1d01kaCD4r+Fh55qs17JMch0wHTLC1Q+DQ9qvyWusaFcmtYoK1
gos3bvrJJxk9kGhTmuTZDV0Ggm0tz7mTr0l9cNZ1Vw77LCjgn85iEeWa7iaoia9JgvihjaevmDze
am20BNkV1mZykWnKGZqYYfqfG7cNGQRYNUOt0WdXY+b1pbDs04ynHBFLchO7yUD4nvvU9+G5Kr3o
c1dj+ohRtJzivGABtpczEhFlN25iWUTjtM29SPL2ZPTglebZvZAHNPn1yi6wVwZArRriW38gxa0P
k6gw5JVIaphVRFZ6EpVdiVVoRN5FO0hUVlXOzGTVT3J+JtzB2o1DDsOp6+Hl0ctrbjko2fFmcFkv
MlIHnhXGnWcUAsPjVDmcH6oWvuGqJjfymsEMXGw13s5GFvA9LfBgjDmE8LgJGGyHnKKvKjIfGJQO
Dx4U+q01a71d9h/ko1UNDi+pm4JurTfDqYTLdLQN2s4ITLAYqomzSOaP7IWl266ZgCcsRUxkMf2w
I3hR4B3qlNJH8/yRpTGVOxQxNjDg3q7XqpbFbWt2L14+w6gbYDXYzYy9Nsox2W46F9PLzkklwlVi
/HZlmjl3JiaoHfKH6FOXRsPZ0rDzk3A4pfDsOmZ3Q/DFSkdwNE6J/QzbuzKOZaDiE6pJPJhywEc2
9wUPZsrZgRIhN+7zSXnbYlLQVRBwmgWTPG2T3wE8Ge2xi4rgiUBH79M4zMG8N52EtBBNXgGGec5j
UEUPNXkLN6PRuFii22ltVVW9NrrGO1BBB4dgFAzeaqHVj1r6/rYmD+rUdECZC9u8BnCPicILxMVm
fs8RpvT22suD+zxsQshMVmhR/DOyoU2hxJORwIoTHWFhfKnBI0EQM0lJISp2mJL2t5G0sHuvY4RK
GkFLDC4EFt/lEUCfXBMPGTn7wcOf7CJcxCSV2M/Z1FZ3UddaqyIU6TFMG3nlDiYbCytV04di3zsO
D3ZQXl3aB+uwCOQd6VrOwUHncAmiiIlSDTA1dBqxKfyh2ufmXO9ypjpverF9sdA0674dmOb4XbWM
aIAfwY4vZb4qBwGAqQ2xXJmjdaNNv7o1Z9BMtD+J+qpbIy23E5krANDTHmVNVnqvTubSxKma6Iz6
1SfWNbTz48Sw40dHOX5BraDvO5u0X9RMQU9yUsZsj2EJSSFl1Ts3VOz1PitwW4e9qE65mDp+XQCY
h7TIMVQ43a2PSOtgNZDy10ngHwrg68fBhwrYw1I8V7hnr6kuiS6K+uJrVjYe9DqGfJ9sfBk7102z
n4FTgG2ovbo6YkunlwSy88Vr6y8FL71VTWXn68CZ4Ua14dy/mbWdDiwCLaRaJjTEjQmzWzcx8YB2
OhM0GU4JmpR0yzeebLNCfhuMAI4hRBu8EAFx62UUTVcv0NVXT5T9Cd6ysWHYOkKwtub9REDtBhVW
dyfMvv2aqow1u8nZNVgEVBZ1694G3OU8d6YuPaZWdMChvNnlGP+MCdqEzNWSzhHZXUmZ1Bk/G7De
TIVqSQioo5/xo/dfbZX4zNAC3IslgY04DyH9LfY6nDQE9tERKQ8Gs+UTajlYEeQXfpo6VMpmVsCT
9JfM2bRBPwIcTaw5RUU3k5y8Tbck1FoIUDCb5CMDS7sbD3aZmld7INYqzwb2jEpOU7FGKODCesiq
WJOx1YwHES6GD1XUekMSacVyNsFn8slMAEvqSPwrjBpNvGqckrIwD1h92tl4Io3P3AUZvJqaTWHP
yK071XOiv9XURlQYMXEFUEx/NspPvoRyeZTpKJnX2KslfFipxoNrWuHL5EjrzZC18VO6eriE/hQ9
OeVMIE3Fy472GDyLMulXUhMVHC6hwZAwAhIjk2cOxuG2C10TwXzz4FovxBDgC1pSh0Pihw1dvJgO
ecQm0EKP5BCCscp5DaN0R5AwXKMS1TSWgoKkLwbbnheD6imRuPjU2IiZGccFZCBnuYzLtUGdDI+C
iOTJXdhohtxpkpMxbgd7anl73ShilTMMYgi43JNsC9DICYP/gvBlHwvvGsG6sfFCHmczHcV5csiv
ngVeIl44rrS/lxPR4ADUczR7yfjYuPA4JcLUKwPin0ZtWgghQeu6fS9PCY3dbUs365SoKT8EJu0B
Ofb4amql93XcmV+zDjUSNT67Dgehk60re9sGSbMrhg7nSjeml0yM+wz2IJOZeFxTVLvkrIy3g2sK
XO2je3AUSDqz6AkibGrgUIRCSo6Cd6NozVWXp/XO79ofnSIZu0Z9thduUq2KJvhCREqxUxNp2l1N
74AcdeQYLewV4y1xbfLZCOI0dXBTLjncRvM6FPOtzsITovLnWoVXllwaRkt2t6vmn2kTvYgAxAXh
3jWnaZgYgI/NZICJQJPS66BSO+QyzSrSm8AQzjOx30AzKvl1XPLDcyNikY/lMQentwkkQR66Po+x
N+CKcL8VfYC3m3E+BDKDiiAatP40W/O3EaiWm2q5a8izHAiXmqJPZt1GQLyUn52YO/c4togrXcLQ
xbztm+TzyFj5oLv44jTPJtHAT43fBNuYFHVviVP3sBevVdPrz4ZU/naEGnboqWEumqH0QUGH5Wc+
mSfHSrzPbmuX+6RoXIil8aCOSePSHmX2TjnhBfG4r7CBbHGNZjaGAndGOuoYahcX44MDBeU7viRc
40aN7EAQndL65l72crDOnV9AOF41cT/e5VItryebLH1DGeIONC5E2DFH7XiiPeJg1WpRV6dAyKDy
7GADYtrKOA8dPEt7xk2nO1zDLWk74BWQJkJbGSg5YXqvlZbhqx9l4c82dPkBclVGDA6mLcVRhEJq
I/2KsijisdebiuWFPtMy08BeFr7qiAIhNBpqjEo65zSZx5uGPe7Fb8LpiqyZKjmBO9ZNjWvepIaT
9NuOgf59oT2WpQHtFQqupToBwt3/SGc53KbuhEkX8etORCo7xdkQvkaFQZM7ggX/IFqnw2OhqESi
uTe/Qrh1nWsX90vJG3TVtI4RcIIM6jk65IZr7mukbUfO9rw0FEtjG1cU6EiEonnnCY/6anC7L25e
yE2iOP6t7Li+c9S8zvB+HQEnpOuZLf8os5aN9L/YO7PdyJE0S7/KvAAT3I0EBnPh+yJ37RFS3BCS
IoL7bsbFnr4/KjO7MrOmKqeBvhmggb7oqEiFJHc6af/5z/lO70QnJ/EQBXqG/EAJNIJlU/P5/YbG
NbZz7XfHCPPXnjmBGKFwy5fP/wQgsv1g+oz9tcjCPZZ4fSAlTStXCfZoPXU2KkHgYFvUHHsMhk12
PbryH8OcF5P4tYfNRba7T6EY4jZrlKkONipHNy5YlcLySpMQUB8/YpmM+cnXstr7pdd/rVPJL4BV
u1xxH9H3PcLLHdYG66VUJu96hT+LKr2pO3aUpt3lE+ddDV/voHOlL1MzzxIANr+XC7XpqfEY+9oh
aeq1N2ftnqMas72ioBI3SB5RjpBqVBHES24GkPeAisOJqd3Ba495ZJYl17+pjZuwjps3xL90b+YZ
imKAAbrretJ5RSiRZHDtk+yOKS+TQDncmwL33tWzRo/aWM2GTHuIV5HOKULkujPSSu+GjHfA0bBp
MPtqeiD7xdAJk5KfLyGhalA1gSjCmHVfqOU1KRRbNos/8l5NtDwMvGyIlGsXkPAFc1a1rxcprleV
vgjoLLfEG4NNXad657tcAdJdnL/hsPyDReY/xnZogGAaaMkqavR80QSbqRLmS2nyJTn+iKOolr+t
Ja8WngIuWMsR82XgH9rOdIp40DsN8yXBuwphTgKLT3uu+8TgeG0BUOUTuQz88CGjn9pyEZUyriZH
84+C9KnfkBIrIuyVPTxL2Co3oTVGpyGJ6rcoMScIMwkfHSPhI+w6it3kKKNTRHHzWy56SeHjZDj4
z4ZPZ30RWQ8MB/yGFD8if0UUR3ICjsZqH1apfcPc0n2V4fLylrAqT7jM9GXoa/thpDSbkxY/OE7d
5Hupy+YNqgXfelL9cIJkGR0lkivMocDo37Byke5HkZMtXxd2cEW5+b4rr6dM2EoZPWTzUbHWJwhL
N2I/dNHJlLw7kqbIr+3EJzBSc4hiUeFY7Qa5jWt/vjhI4JcGb/xrN3ozuRJfW+citq3byvGjk1c4
/OSSycfbVNwO99hyED9YiwYbb7kKxgZpzms8JAUP3gcGWclMOIaKq0Ro8z02s4bsXmAAzkkaPtN1
50WbmukUkgL3R7pTq30MEOJJMxD8FFHDLxzK5RrsTKC0MEqjUxrb2OoDZ9YHQ6hgIwLB2Bf4yfAj
8JmTMSpa00sPwPTbNARsoXoO5B1SKkWECccKnoxQNG6sfqiuySjVE/V6wfdmcKOfKWVyp8EDjgMq
nyeTm46UC3sChGlIUPU4hG30mvmeh8OhI0G6EXS3DpuiSev5V/n5f4wOf2N0sC13yV396xzXJa2q
H1Aj/2R0+O2rfjc6EMlCyOaJ4IaLJcxks/U7DlD8AiaQDUfAWdxjhcD3+h14EP6CL8LxBIYurC4s
V/8zyOU6v7CU42K22DswWUFQ+C8ADyzLXlZefxDaTSiFsEi5Mqlpskz7cx/wh820w4enlG5lnqG5
1kkLOAMw12ayWPSk0pqabe46ON9JHTbdjjuM5Wz9Rjo/JngFqI06hQdCtvEyzVgYKSJ0Mv110uRz
OVUWDhSt3nqPAzt+Jvsg1mwvva+D68oL+B+g8iOFfru0hh0AmdcQqJz85RrfegiinPT1gT7o6iyy
STMFe/dFR/+mMbrRfDb7lhEbD4O8GbLQrZ6dPFLiptetNteKVRFQG7d01PdMzx03wZ44s89HMORg
Ta8D0Lkc/q/Tmc464az1ir9oTKaVQlm/5E7q0QnVlaLZ5by3j5Q2ldBObeTmbVNE6bOVYDaFzs/M
0yEN+MRnvP67oFHvEfY+bQu44vf2lH0v2pCiBJGma7B3FOwyYNj7zE6faBPO73zYONmB/8S5zALf
7gYdPz3IiuXyqkN93krLeJuQbVcQbEvAZIDlidiFzhaH5wJdCyAf6kS03hZvXf+AvO5dBlLTW0uq
JWAAVBk7lA6jL7oMxGOzSLKdnO3g2EXSWSoEGq9Y9ki4tgRou5cB7M4WFhujFjFEXgOO4a2aqpMf
1gUDBylaFhHQf210TBMCxjyeOaQSETfiJtmK1NcPbRW78GqiuOwOOOFBzHQzEQ450ovACYnb5Iyy
50ZttgvmKDq4aJkvjWb9SfTI0E9hQfRpJeNRpAcXzbQgUBmoiqy/EIxmqnKZEbcjMlTf7221ZHeO
SexR04HnwYOmxhDdxbxzTPSeR11C2dMZ1jbuVXsRdnczqrY+d9FjOuiHAFsyj330kDyvx2ydekyp
LraadeKH9G4qSd06VZVOuuo9e6Q+PRrW3YS6WhniKaeHjAAHO6nu4s0BnZi0itLhvWiJVCdT+OBO
ZXQSebWr/Lx/hiB0PzlwAzq+zS7W9ECUw/yKT4MjrUgjOBLzo4mn/Nh2SbLVfktCpTTMY+NBLZC4
90+hUeGm76n97enFWuGITBlAC/zTQZ2ejWLWR7Plo2n7BTGY2f5WSfTsFizJCrM7mS5KoHfIypJg
soNfok/H967uilOXglVukTeRkEtzi667rw0ezG6jGOppRaVae5OWRrWOWyM00BSzBH9S8sPT7YuY
LJ7+EQF7v6W0EEQAKRjTDcZNqOb4plqU4Z4i232bEcBKIY0uBbHo3R6sOOqB7vjps3OG/Z81yiSb
o+U4+CmKZma4dHhx+LAdWmiHuWic5WgpsT61+CC8x9YpHvKA+lQr2oedMteZrZ9SX+7JcIUnEY8P
jObHSjMmBOa8jTNe/dhP1sHgPvdtuw/m6ZLZBsQATsc7oHuSQkqNMBi5X3wQDKuRSZp9TPGjcE1m
K1rRoU0k6pG+6UvQWtY6BBS1aqXHTTANLm7DSSMrAXVw6rGYxWz33oSqsiUWUFHHO4xcW01vkSNI
/D1qBhohnZiHoCs+tKB5tcUCd/K5XZ5UR8XBFDkZfaIyO9BThPIuUus+Ttp7kvTbBV9HaU51nRgi
34rlbparCH4f/nvjDETJfUjt1j/VjUzWvGHdriFo8yra5MU0iAdSvPIzwQh9iEWvqFKC+AqIZ8bn
HoUnBf9u23Nbv0fUXIY2PzzSiPAQ+d09szXFyTxXONEbIySJ3Jdfua9QZAy4EVu4I7MrECrmK5nL
PSh0xO26VVcv9hJooFN46SbzQXeGRGIsX/uYJU8Wqtt5KncVfAISqOz5maceGAS4uyAgRcrMdpnD
OdZDkn1L3PSaOwlPB3A6U25x3M7kE5E/f2cTt3qkwf7SfLbBWzJ7Fkb27MXgEeGdvfU6fPFj+4jw
hcxrqWZXFiAjEnvcQZ890ry+p8mIo13WuhRrx+1+DLqPioPolvmyP5jSfmoikXMB5wxyJdyYs9eO
5jWxnAdFXK/oky9+bsONKTRaiQvOq2+2vhF+Qwimn8alh2i5lzZGcBf0zr5Ps+kBlimkkmaI2zW3
0eBbHsXWSwEGHiK84KNmsLPCA8g0MyCH5CfW5nLnsSUnNJ0FKxxBaQsaFZkxn4tgD1xRH5NaHjBl
n4Y0yveyMHEUhgZgr8Fg8M+LtY5CsQpGN6RN0FXuB/5iyQ2bXfF1Zllyn5RAyKD6tJdCLauHcUCO
yrzkvSFNuh5tdTOlZBOqsXi23OFQRTW1sJoHawYE1CZsM8z9tU1F+TFM1SEM5hd8BMSw+H0QLep8
7XoiPQ+zc0QmtXZuErGkjhmwr5PnEi+AldtslE6ss5d68W42nHnVq9h5Zf/RPFB3mlPI0kkquvBW
0uJUOtUdHCNIFnUHoFzyXANSWB3YTWUbvGzNjtYFdWPHVbROyQUdQmWm7DmM58QYl8czsNh6IYoG
0D5NYX8xqqK6NeNmmDbuXLhxigiaqQfYn8Ex7HNazgfn2Z1IRZDwMeBGlpXKSbWPDnHmwhphyrj1
PBx4ztpbopcfpTHcWYlI1yzu5UPvVXdjZUCCyo17cIjqNp/Sr8uRfqcmvz612v8a9G7xNFF0jEtS
bi1+PYbEov3G7ZXWWLpCaGGxui39Ah3pSIPitnpI9n5BxD4IMNyXOViatB9el3XJllnMuMTDmJPe
kfgchj746Ssv3ijk9JWXOMVbHYj5UYzouLmieyj3mnUZlOILTYoggxCF2ckm2VMVIwBPo9nvQ8F0
5DgTGH53+RDxhmUQLp18x+TIDTnkx4u7vtyWgOS6/H02DeIaYTV8dXpKP0OVXAsK2NnN8sgWhOIp
oEo7N1lruHSL66w491pTy64ox9BYui+Eaw8yj2irJ9u2VWSTHhBpWpZsQaLujdYJDlr47VdDh4da
ztMTZiswvGGKchbqPL2ppPze5sEHd+di14Z+uFFdpJ7TzDr7FcJzE3bwiEcj3RIz5wGRhgi4tsNQ
6y19Yyhy9rVynBR1z2tvMqsnaCv7+aZ0WboR1qLPLmk/8Aks6MQite4aomqP3CD7aesop8CmIglW
7mn46XdQs3MeXr1RvbYidM6xT+CMZUP6xRw7Z17XQcGe03BnB6KVY71Xhee/k3kGhatpakAaQh60
Cg4MitfcDrlZUpvE8bgc4OJoY5UqmoYd+zZiUKFAdaw6hfklLDYlJ481ZNoBMCoruHJMzp0axY6k
dPxI5El21oWD1hr22Rfq1o6+PX6vI5/ATiM0vpNm2iraJ45wF5CiJy9c8ZDc866dvAxkEBt6tO2a
9NDkqm94VSBr6aUwoolIDBd1tILcuuzI6kPifu4IwSkwuhcHhzAcQNxsONFWsI0655olmfOcupRN
FQ1cwTQp63Mmk3Kds4qcNaVqQ9s9dMng7k3rnc4pDkxZVG8ph39GkIT8vBRCGK6zwbzTbHqvWwUD
LNPOn2F8t8VBV1x3JXF+Mt+2tSTom3XqDoiRwDpZHXrk6H2i18SvA50n30boNnjjQtK/vMRl2DxP
NVV9mJpYOqXlefSpG8+soMQ9ydGwkOCCV7FoeCYW9bGu3YdwBJfux85HUannupm9W8I397JkTrGl
N7N7r1w21XLTuDMiaeN1NGdPw67Thv2lGDs8e0VZPk+SgjK2Wt0aDIBLPBG+JBmxdZZ4Rr6ys7q+
QXh6Lttm2tU9Z7q0jtLveWdtrEnoe51ylaN8rDCllCufuqhnYRU3bQLronNDevva6ieHX3CbSb+1
Mk21kAG/ZnKH2ynpk50uVPlMEC/dFCQrd61LV5CLT4NDd+CtZiMrcPJwc5nHvNyFpgcQNYjezb6L
NyHg5T2S53TfzsLYhT1VZXMhOPVYTXhLGci1mmZ1takzKqkrX+sewEbimvOVJd7JsAIsMD6MczHA
1MUZPN4EjvheM28UlvFqB/otbnyIY726YcwFC5tBkyj0MQryYasNY18AtQtg4VoEeFBisubQ5t0d
sIszy0duj0lLe8aQmrumYbwd7M7ZO3LY28A2Vk6WnQM0QM4J5snMg2dPJA6djPptEuojUjEad871
Uzv3Sl5EHT3Xg5Yrxqn4m4G/bQ1m/ChTrdexI27g171Q5bvpwrDe5zwcV3YcNNcosikXrExW9G5z
T25/XhvEcJfSGOjXeRCb1zxio4OH9E75LfuknIXxUsxFWxUVb9waCDUnuzkI+mPHFfxt7pIfTj5y
jUQjiGXH7lHG6MQZwLiXr0WdlfWWqrTyyiMLV8tUOwUHvLoTME+66n6UNnsVY6KTK/PzfZYaMQg1
uzMTKtiJn8H6SOkwgwDWeU37PKqgOA5DMhw5VefHED7s3g0rd4cZLj6PpvJ3BHWe5k6TLK3D2xAv
1B3BdOunl/bqrJPUP7EG7QgCz4tOGc07j1jik0sROxZz+40ZPrugzzLgx+at1jEQ1r6Ob5xJOGtE
bO9imT5eNLqS9g5OqA1rjno3CHdBPZPu6LBmRA4NcgN7SaggpPvLFjAB6Dz8uWqmSZV4eOyqYI31
2tna8JVvfUv6B1HM70GpABPY4k3EBa8Yh9pLpeA5ddl8ZNfBOmscrpi5FhdeIngWh98IsJCNxaC8
ycoEiFrjVRyDOg1qkn++D8e14rMT+xPHPab+nWtnS4kjDffTlO2S2iyOnBuPkPZpNKQHdLfUTWy5
m8+89V61LfJ0nyXUCMxG8KCAlO8ZhVFcnCl7HehZ4iTtmvmFRzVPIWgEzXXuw3PVV9C788zd2BEV
Tbjo18bA+EH6rz0LarZWAMzSA/QGa91hjl7lsjehmrTy1NfOz1aryxyye1pmC1unV4u7+3ZpwrzL
Ot7GOgeMAfVqS/PgSELMsKiXTCVNLIFxHt3sLrVLG3RdeYl98aUOwn7P+bpdTw2XP6aFXWWZ+3hE
7yikxyzjJfNO5WwOjUBRopDKH7pu7v1aUqREzSzmIGoFFuYEpWI0DWAEwa26GumBsCNsRNTSrs1k
4q7smdEhqQsKXPPG49Ayn4C9RGvFmntlKsk90rM60unD+yCy91R4x8Bt7yZZU1kJ0wDvYHvmFv2l
iYZq56ppy6jFlWyBbQbnTVehlZpXbSl7j78NGUXz0HUlUczGesDGfAwytYVCl6/b1qpCBh1dfW1d
+i1X4zgGO7uAnNPYD/Ycz/xG6OO5PzJ5BQDYO8ZBaZgrrWlfQhGglSEdT0nA4sZzq3fsyeF9FgPx
4DS7JxxMbxEVBM+EC++oOIL33JCJdnpzJ3uP7VmHKxweomds/ELMKwac7KmMkh+B1V57TVw68N8g
huya4k1abNhl8LMb5oYxNwV+YeEr6Etw+Fm1tijb3Oh2+NlIWg8LI/+WtKCJWxfSD02D6xycJqJK
gFai8WJsqgotIIEQT7A3+pbV2V2XcINe96rzp3VDYOwWDI9Nvirx2UPErDLHgaF8aMEO9LgXmJpy
9HmzabdVP1XdJpFiNba0mpTWuTM98NdwUtUE3nSHihOfeGRROactATnSmlt1w4q927u9XcAM9Nn1
pEUb3QXc1eAu9lbnsVpN2iQAFq59+WSAy+l3ZUDUdtcZOd4ex0qQ2rCX8CksW1uluwxbFfv5itfI
oy6B/bkxmzdKBO57D30qlzcwTXoUi9WnCP3frdfvf9RLXq//38s//MHhgvtcIv/Pn//Y//rn+Ee9
xPz+9IftZ+TvXv3o5ocfvSr40l9DQ8t/+f/6l78FB/9WiffMv1Hi+z7l/5om/WNhOICm5et+1+KD
X4ixLKI+sLXfBPfftXgL+DB6Kg+D/xThHf7f3yjDjvkLXT5wicmSkzyFRfZfEd0R+P+subuh5xGs
sQKWWE7o/mp+/4PmjhxMDyauwiN9GywnYzbmht3z2WDXxv5Ksr6leZrSNtuSPIisdsaEMNR2dYNZ
c34GPA/lE8S6jWqeU1e3Cq0FY5pHNv7e1M03WBOaV5oLO21DSUmVPkepmBWfjcbegiDUF2ofzQM/
JTe5GTtKfh2SavghqKdT6zZl4dkl9I+sMmDJD63BvazL8OkG4zjdacHP2zjJvBdsqk6YPlnFERSp
bvgx2UexY2zenJCdLnnNfFMpwznOCuMDCFqXMzW4pga99NGKtIK3zinL4oxI8OH7EDuxvxtDwel2
aWxJt6UiS8+jJjG818QMAcKuQo7dybmWTh441B+0zXjX2gIPgYiDMb7q0IBqUecUmj9gffZ3bDfL
FgNfXJrcTXt0qw37ccc7Wu7yX8YWyZCXqcsbNu7YlkG85Zz0/Xnpa41IlWGkp+fYCWgz8K0YqEDp
R4S0Vqjc7yXbz9tBzDVRTl2gENP526zQi4IXDRLH4K44goPEobdXvt5I/rSqzaH78LJ2uAqOjf0a
7qpzKHzH4hxu15sxioaXrrgnm1Hs4cHiqO6DYh+Eu6YbsKcOhc/zhlNB67YN7joaTDxkeSxDKq3X
Bi0s9wPVEc88zPIX4Bo5RQBUHTueqnHR5d4Po5qyh6CX06oNp3aDUw7vNCyTowxC5zXzkE6oS6w3
qeiqI/098uRGxcG2rOIhKbL8fphkhckMwzDrzXZvWKPPAaA6TuH8JLjZ0aoQhv27V1vRQ5knYjMx
JR/zGBu1OcryLMyi3/b4vGkYTwtOxOz5W8NK9tDBwg8/hqXJUNhldxDG2rd44PHLIWA2wXEFPCBk
ZhmnKoE4y7hSmffAreb92Lb6i2MXT5nR2K++H+O6sd38IwU4/sWnRHrjAvCDOLowDBhtEanpjOsc
GiEijKIa9XAbEhOcV0MSyzckvm2m0+5gJaO7ypvxPLiJdwtJrNg5g4Z3Q7KQGHzs5kcgd/4lqoX1
OmEou1qigr5pj+zjs7w4kg0JOeXX/VMPqPrWGT3Y0E7pkD2Yp2sBvuxAj6F339Ame1VDk1EmkGSv
vKPFfpqUc1bQjw4Q7pprrl3AJ7H0YYd3scCc5ug7gmQDg02LBpkSJVtFTSA4VUiMlQa8kp0BLesS
zJ1zj/XZzzhS8LEvpi5Cvg/S9FQxfN6CR+lvhs5Jv049pEB6DEdKM/IhxZyTt08qV+Mj1JmGVr24
2hpTGr6iaGZfusGXZ+nV+CYQq7OTSQsnqYgyKe88kxBWoydSytqkfikLgx3OLO+nN3TtnvTm/HXK
bPJFIQ7pvCmP0osugA2ojVSJyZ5+WWFV8dEOG9x85oys6XA4ddV3VY3QDvKqOJgxEjslD5RRsUHf
d2kldjZGCQIUfvveUC52NvFd7woX86pfueN9VjN6JnkwH+pOOffRPM4v5Lw1lVbWcM8LEt3iOsef
JmYLR+pYbvicSKz2U3YYC8o3sMnSnlOqOn9uUph0vO18WgxW86HIm++OwdZBByUKwhRRGEoXMITF
spN3AkeSjTo5+2wnKDkgZWX/1HbCGgWOt+JSZphBdHhqpny4JFF516AVXu3ajl9wbRd7DVh4Nzmz
MazMOTUvfprj3sZjcjXYnt3P00AA1Orn8KaGokJXxHRbtKopKJDgWlGKWmyNyFsS7JMcXCmWPDU1
Y0Uc+IuVzKkuqkWuEQ63GhTPs+F7lC+3rvVI36kHJU4apEpaf/5IMtxG/NIL+lD1WXYgadu+sy1k
sZZh3JtyYPZtbX/LGJuPBeTffUtnw5MFuPIhFlJcbfQ4DKuthg065+1zX+FWnOCyYUBpjLemVqxp
LWt8KFJs1izjenFTjeP8neRJNmNSb71DVXnjyYjLYR/11nAdZEdkqLCrXZC27ZcR0/jdtJiOCd/o
vZNOyT1PNqiGi0M5kJX4Oae5ZNkBpHwVhvF3FIiMomqNliab3VgHCpIXJZNiMUIb9eKJDhd7dEDD
Jn2lfQEFvUSnWg94/mA7awMrZOK2ANOxW9f4PI7BpwfbW+zYlWu1uz4c2q909vj+1q3j8t2J42Bf
LWZutdi6h8XgXSxW7wTPN0YVXL2zzfMNRU0WV+xK4W2Gt/CSL45xFfSIw7UhL5E02Ee5OXp1IZgm
h0p9DVz2Gvan/bz/tKL3iyu9gbt/oxenuukoWptClfK4DhcrO2B64ylJPP+1hdO+nz4970hF+N+5
aTfgRBZbvDQxyLPLdK4pO1RuS8O8IS+EATJbTPXi01+vPr32mKmoSYFav55qEbzliynfTJ03MIT1
xYgr7zFYvPuk/p2bUYYut8HZvpuX5X0cVZflDTy1dH3utVTrgT6CTbhkAxTQq2Nsgx7sEvrE69h2
nsWSJoAIg4xL69be+AwbhMQOAjYw+LPhbMEpb47sM0gneLH7IZOOyIIlG9oPxiF8hPPJXqDtbcJw
nfXkfQYeSrxmd3TKEIOwh4lExJKNIDJWr0fTuQk+gxP+kqFoTSRSF3paKO2AHmij/ZGolNCFMSMF
R0sSg+VTs+6XdEYVzf0dVePNXT437SFLIMFSLlGt9ZLsGD9DHpHVia+cBeynyQnBEyjPET+D0lCv
5ZIRifLmhSgM8dcMepjd9Rm/n0kXG+eU/mB/Rk0ymSWnccmf+J9RFIFsCngNv+dHSrcf7cJLbsUm
wOLVPN5mZCQuTRKINGl7d9GSeMG7VZ7VZwyG5ZfINs5nPAY3AvjeWLUMvh25ia68HTBtNOtoydbw
vKt2w5K3Qe2cYQtZ4mADa7z99GsSbieis8Ry10aGoE3d1kERs2aLnJPqEVZn5UeviK01V3ZxN34m
gIihkQYSEDFpb+3nLYDy8cHv6LQZNb0XvjlXt6gQLCgLB58jNj6BtKkTFMjcppqP2wrmFw7TBFVZ
QsslqTSYRfxs5nXx7NqcAV0MAyDvopYC+VyGZ537nFZiLzqaosFHglnMwetQ8wRDMo6OqRpQa6Yl
PpVJLBas06xUccSkuJfZj6yV81vyKpezhVXAaYMbCroI1UGMxbzG9tYHfXVBJJ2vRCEtdNAU/GLc
EvGqRr2NOfi/aFTujBxYvATCFMmwKkV0LMiKlbmwvqWCyncc6sW6jbAzEBP0X8Cq2oRRBNbJMXE2
7RJCaxz91iUz0gWpzSWmhsnR3xRLdK1v2c7US5zNdAx3nZNwmxgRzvhLqZzP4mfeFmenlkAck6ra
OHBoV0aR3g5u6lx68nPWEqSblkgd9I5iky8xu2YJ3CFcsQsokQfwR1EWKNzqxNbaYf8W7KgRn08s
HW6TJcbnfCb6golwH8CUbmcJdsF6if5FSwhQL3HAmlygWAKCQA+d19mwJ4RHTAllGOzDJVBIKzOk
uiVkWHH5vRm92ILXiJ5KjKSHxojmEwK2eUmWoOIQE1kEqcljrifGiOE/2M291OvmM9/oKnKItYyv
1ZJ+DPNsvvVMfjm6WLapliVzQkNFiN/gsviDf+z/QkFZUs1/MGMxGPpkuR32doTbA+ZD/v4Pg2ES
IR+kKkiPWdkz1hmTYD1BiKVafYaOXbNqPxrOUgDflZn/DRzhn2Pmvg2PwCbTDivcCv/yzXFysQnR
TXq0prr70FlX3TRpkdwGeZg//Pvf85+T88wzJL+sZfoNxF/pMlCjMn9KSr5VQ5cATQT4ukHixfWP
f/99Fr/eX19QxxW0dli2CXHor8CsvJ6pk8hFfCSpNO+SACabryZ7W1SpvIPVnYc3Q5iwFZ/d8q0R
8Ga5q8TJrREly3DNXq3a/vsf6Z/f4sVp51pCsJvAsLT8xH94iwkKBolkyjjSw6AvZtnNeydjzbhy
C7pQNpBTu49JDbzPFk7Zz+/9360MXdKPru7rn/LPWtCnvvMPoej/J/0IVyKv8792cl5/jP/r8mNK
P+o/yUe/ftlv8pFlgp8y8fE5BA39P1k5Ie3/YvKZQV2yPbgsy/X8O7NK8EUYQEOICrjTcM7/Q1Wy
fnFspsOAj4HAeQk553cJ7bdbBerbv+TweH/5TJlhyLenEYAKAMsPAdH9+cJqM0ztY1xlNx3i4/zm
1kAAVpUrpLs1mTOqcOWMHeHPQ+rUfWkcazthn0gKUFA+MeLX44k0f+94tKMXm41HN+s86PNU+eIH
WHFBebAgMNQeKhljZcMbUIyz+8gdVAfgVAcaIZv+e4EEUDCi4NXztrnWWcIWLzWkoMxXDZhHG1/i
LHt0KgyIa39EjnktoCWnM+xOAwmsY79Rlac0WNphA2Fw+Co9elvZb1Fsktz4Q9U2wWNiC73Y9Uz4
HOwUUNQ1pqsKttZTz32V1nekq8L8mrZCarWvmiGwabc0aRg9p1aao7mb7Qc9Q91OtM1859lFJdZ6
HjO+1J8N/a2hMSv9lf3yPx/Avxdw/85K3aO1dn9Vb5cv+l295SMWepSWL9Vwi0z7u3Tr/SIWFhxA
H/7H3w3U5i8+Zh6eZgJMoomu+49Pnb98im0UOgvKmBMCwvnLp+zffuqWuo0/PmGAI3F45CmGncIR
jvdXOEtn+VBJqZU9ac/EJlAUgHbkys0imw2K7w6vZlwK6p4AyYKmqK6L5XnVBqVpratQZVtLpOZj
RjnAvO2oX7wFAZHlK9+g7zMU3X4KU+ckK0XYEfRcu/GCCdmzjkKXLV6OUWNOvORMP0B9Y8Z4vVe1
Xdw0aJd3S/PRHqBvso8oF9tTM435gjhWtOlV7u91mnRHvN3+BTI3uzKYaMbaUTPO43KkqYLqav9r
qgCIrkVpZxDroxi4lxr2mbHsf6s6eqhb16UyzBinoyIUmev6DXNXcKFlOWJCmwLJIZzmmXEBkdMD
5t+ONHnEW+5fBWVrUW0ecS+5h7yzjY+R4/VP0aThrZNVwZHSru5HPFHoQy9YY92lSaP20nG6B5ee
jlOWC0KbANWJ3RKn/ZGZNT4jD5oonlEHN8wc+1d4H/G5b7Txgc7VMfE1tX01dFvR7Nu+DMifD9lo
+3v6OYbnpJHyMQzlhFHE0N27G0FeYLeTI+B5OAdQFTOFITHUBF+qI34lgQt6qZVMaKeiqtamcLL9
7J603fErZy12g6oq3klaykO4NFZaS3elXlosU5Mebh17p7yTwFaXnssmgvhMAW2/E1PQ2xu49Hg+
zFnZHW8qJZl4l7BF8iop/rWlRdPuneIMkxMUQl36/KJL52a/1G9aqWccMo9KTojMS52Km3zNZcoJ
GW3ewYgxAVIvkXgs7FxL0WdCnK1fpVyAGI9dsN2fpaDqsyB0toZol2iOKEWM1ZomLJJMBd0BRDrD
afyZZjaNVg1N1ISNil7vmyyp7lKf7i4XU8dN3NVQAvQMdaMLyksjjezGNhxqTcFz4C5ES2TbyBwa
f4kQEH10idh9h8jvAvBoPNwbS19q3ZjlQTeQXzas7tmmB5V11aUX3sfRnKxH4oxNAjQgoYjV77wr
Gerho1p6Ws0OE+CYLeWtw9LjSr3cdNZ6KXfNlp7XcGl8NT7LX/FXUwQbLp2wuDl7tUqWptjhszR2
mHPrVbIwYTVftYoG3aoli2va67AZrbccyx7Gg1nOD/0oaD5zsVgAJwiYCVObHurws8CWYBxltiqy
nC/OYCbn1kzcd2wbZrViH0GWSnQIvnQgBt8yYYpL7i1ludPSm0vvIH0f82edLqt7qnURdOpdQEnE
m7c077L6eTeWLl6/6ZyLpfz5h9d0BBV6y6orumWi6iWLWRSviy5jP4rO171KgVFnRfqgOQZLBzD2
RCZeyQbrhrpEnEeyu2cDQW1wm/J5ZpdKyQPn6G2w9AtjfEAbGv6DvTPpbty+s/ZX6dN7+PwHjIve
cCZFURKl0rTBkWvAPM/49P2g7HTKlcRJ3ncbnyzsVEkkARD4Dfc+l+y20SyjjYmOeTsPJBInhXRO
+IZ5pn4PLK7RJxODscQYI2hz1uAD4FKnpByrnrzj4nv0sfE9Btl0avGmlmzkeUlJ7pUAbkMWDOHJ
sAPTI/Fg1QVJI+HKQIXaKyZ4IpdBxsUvBDqQf1hJ9Mrc0chn9oMlqplaonxnTVMS1rFkOVfCC4B0
LAnP5pL1XHyPfW6WBOhpyYKOkzn0VoR9APv2lrRoY8mNtpcE6WrJkp7MXN5qRijQd4clbFqT2eKv
PQIz6Wg94qhdVWbIzAb/GCpjAF8jyscgIU2UZmpArkvYVpYm1cYmf8tcgrj6JZLLW8K5+iWmK14C
uwppVvuRDC/GZd2+WWK9IjoLFGgEIDkQcgj+8gh52FaCMLBZ9+SC9ZKIsGIJCxPfc8NSQYTYKOQS
bGmmQHha5PZDGb3M31PHJtryRLy6E+kDCrkdu8H2FWgWWWX+yJJAebF9J2PSZ6AW1Vc7S8XVlk5w
z21xpCFP5iPN9DNqg/xaeS5yE9n4agXPx38eiHJ61QbWjVXOVuQUkozx7Ob2oucY+Fq5UZkvSJXs
nvKY8WiArZ8NlXnxAiTxKKUQsuKS4LbNI289ZlN06ZTXISl1KqZRTZaRZSp4u3ZCujx8CA5MapR8
1VnjrmTd2OdK8vYxWahbjHI+Wpy59R9NMMrHmEi0JzbyLrnE5Ix+1bMx3eUGxS+m2Ko4M5D3L15R
lo/4BkhO5YN/Rl5N/utUWwQBkXY3+tX8DiVmLNZzBYo1kOnE0n9CGIf7Zlu1YHMSVHz9povkTGbk
7BwhTiFkG+L7Ku3qlVUpfecX2G9WUAH9K+SmRXuubuuxCIp1PpOAPrkdhJTZifbL8Xyqi8UYGs/s
pkzC6OOqNu6SpO+RJakBg5Q3h1/81owIGEBjs6qrEYu5JdrpNLHVeFAJ4FhSYrxjL7vmufaL7J4N
W3/g+2RPWHsK4s9LBzV4MwQ9FMRpEhssWCGaJO1VD4MWGWvOWHtrl4X5NrQicYDkYUIYgHA2O954
bHgwRqtSDZfccz+LIvI+y0arYgXLvnqNEGa+i8FPjk1hlPtch4bL/IxbDZdfyEPaTDFOaiGcXdTH
CSlWxfAO7x8kUivtN1VE7p2aCGlpw+WmOXipIuCV1Kx5W9dKFY/55L1Gitz2bR+Cw76pCMyUa5G7
IB96hlJvEUEYjxbSi+rerpEVAKryKkTutg3bKYtlJc7KRpWHBFgSILYi+y8qF9cVR75Q8/RYg1Qb
CWabSDiHbVR6trMO85zFHFSgh1kqnCwtLJ4MVoERvlqltqIPReOSryeVCGtbD/iTaKDsRUxyK+XI
AG1fBEkkuhOXrMI87/Q5/dgHCdhv1L7jC+ab/HPcj0CvcHY9geQsT1UVPVW5M20zXWVHp2rKtdOR
C+8U49VOZwJ8u29mFH7Erf0GRq/7lcaPCsKscds1VvfmeEZ8sB03va9kuh3MzDhzckjeqsuErVxb
fdOzRWoFmImENRea6gghcZQeaiZyD9oakmmNIDuECFcjLX9y7a7eZrPCvQ2rCHtuMViZsfrPDONf
ShVEuEJL/49nGI8F5Iv/Wn/U8Df+yN7Wv/3o742U4/4CG5j+B2Dl4jr9aytFtCCgZ6K2GZn93mT9
ZYpBHqFAMuMqrWHvWD8YUrWC173gui3Lhoi7DDj+nX7KozP7sZ9aWMLCQtDF72Q+yPf8j2MMFidJ
XsdRcRh7Rw448wgHWqMP8/Yhjf+OdYZJ+lQQu4Awsc6vFEmLlwE3/qZPARFglenkU+xH+sVuwume
+LT8sW9s/50ZIVGBrAxKQCGzdaBGwrztcYxuIoMoGPZaBaCWkaxaRHVj3KCMRYt/BkURXhJZoKRO
kRCdurlKK/yX0YIqwf4ocVyRrbyZ+xiVdAaAEB3yZO4SozHvQhkDZWCuyw5x7OGJVIam3Of+hcrM
ytnc6FCFR7gm0HxJBL5VRu2X61b5+gjvUZ8GgnyPoHJEjkK7opvMeFObKvPbr7wKtUCN2Fpioc9h
aLllRVSMY6fTFqS1Po4+KTgYOVtsq3Rp1iHCkeZAWRDZt4gTfrB8C7g3q1R6sjnyv8y2teQHk9jw
Qtfk8Ht5Zy9maTUv+SCSKym8470/RuHd0BGKWDbsA9sGgdvNWI0BsCg4cPSloeMS9Jel0l8LWSFm
J1HQfUB8N20ru+RAAkHB6SR05NMjxKOD9GUu32VAoq2fQjldsQYVcoM3ycw3Hs3tzmHzubJ4go5l
Vt4hDPXuLWb34RmVnXVoOH67vqi8M6aXaj+H4XAOO0/txrBn582as3iUsnIfDJOrJU4wDaAmsQ6Z
DFD8++z8fGibxwh70Yn1BkF4nVPcJex7jMfZJNrLdmJ5MilbkO4nnbmJLGXBcjMy3Gud1Dt6n+rX
Yc6qt7or1EspiLbBZ1JZ9hrDW/NFGpm7rUnnsDFbTd7DWEIGYjbtPSpkeVhCZ/IAvbFGm2/1+l35
Y4MLITUstWlDY/jAb+CuMX1657LUTsBKRgSs2uM8OvhO1c5HajY17SO/M87KN/phPSgn22oxuphE
GtaILW1qYiETH8ruitTNSs4hKdP3pWtITbVk259yOZm3YUMLQaef4rxF145ADfGkrGeNPmdC1bEy
4ngoScXmQNSHyYoK960CFb8yWm+gVy8JGOH8GEO/whLfVcPWhR2+C2CBq+7gF7VBIDlpz+KYVtUU
vTA09HCi8s/iLFbilTmD8TjhbQCk5UOpy/qbqG+bl7DKLqhAgjNmA0oK4iBicnGVzgrTOCHugurp
qFR8srSIdtG89M5zO+McmZKdQM5F5iTC6WqmXI1ahY/JC4tb8p8qxEjtNe5kuInSkvaTkDyy9xKu
oWfbxtty4OttYHbS/r6oa8aM7GOzksmjhIAWK4r4ZAx2Rqua4At5uhiTJhGN3TIR7TZTO443Bu7t
I6oGDE5efi1mKHFxQ5Hfy2btucV4GiJEwM4YpVuT/hAZ/LgfDNP4grN2W6U+3Fqf9ElXxnsSj1HL
lagomml8bGc4rzhc9wyNrGdZQ5KPu44pxdQVd4Mrrrho1YplJaet8cIlGYtJbYoa1S3tYOcTc9bE
Vn4j8rL5Gk/ORcxAhdiLkMc2VOkjYe/uXdwXzRppHzzUtMG71vmkNLGfXQ0RGkDTni9R5U57fD/t
OqSD2VHLyhVAkwbJHLqJqK6LEp3A/AbXG3xo6txh67olhRFCnSJviRTWel/5bP5i4ipv6xpYi014
OAr84lePu+0eebC7jfzJ3xUAAViiWzQIUlWHGZ7LOu17erYsAvyVTv2qc4L3IlLNBmlfhDloyje0
DeiNkSe8DHE1HKB6t5/irm65MAZjH9TjN4TGREyG8bRta7JKCSD13zG+GQDMlgBVO4aliSlQCQj+
UKcPOoPfklekQXhezWikDIpoX3aJeXJ9Qofg1jgPXQnUB8BNgc6/ifYtmeZcFfbsoLcnJh3v6JLg
5lZRe6UY9Z+9yuIra2X+lllpiJLRrX7FpFmQcI3777XEZLeTrJ7hzCp3lzWtty/mvnwrB1+8eHUA
ranv8nUBleBCuUuMZTXUh0xn7oPmD24b8l3vGjd4doJqoc55NDFsvu1LrXwJ+mBsE3myxjg4e0nm
kqaW0+unbQS3IVEa6WVlRzNKuoxpTQvBrVdSX7SPQGLOQjRBRplHgFSgvDilkyDWDsi+ReqJvK8z
nttSNC9ccTkm8m4obwSjPNCSxcM4AwfScZJv3HZZz6VcBuawE6Nq1qMMzYNSaBd6hCxAC5z4q27M
7CvM56XBJixt3bf+gNfEtMlGZFSs1/FUWRsbEMAnQHz9NYTD/2VkR7GFkeieK1+9G173LSL//ZUp
HVKkKRfY3K1PuWkZC041WTMO66Etcp+bp8r/FNTmfiQPkFRSDIOVtZ8LzG0z6MS1jqbXiUB7OIGF
AnTHDJDOftVrcUzCMdnWUpVfAx9lThIbBUwuHR96RRQjRriJYEfbl/dpY9fbpBkSwiztSx60+Tmb
624LJQxJImHkUbseQtr2bSOz+RJMrU86SPOli8MndGOUUtQXERO51aD79OBg0dpYvlDViq19e0os
QtFDNAjr1sQyhkdMb8PcpydJkieYxsVGD5V4Z6USHWivnK+1rK9dL7/5CEWQeZFWaThveSrFZgHX
ow4SzsmbSPsqBX5MR1dvRYC+Z/a605CTYpjgryO4vmIOEvT6EI9TdoQfcrSYlq1iW36KhinBI135
BBfYYM/qxtsrvHxI/eM9SZflqWjHR3MOmx2mgJxsN2vdhfH8paX+XLe6Kx5JkSIepJk51n6mp006
kcFs4f9YTXmT7cauICzQcD/7gXqlW/LfRGXpO8JOUrys1gMzIq4r63OmMjgQc4dMgi7vpiQU8Kar
1FcnG5BZyi+Nm2Cb6HhLa5k3w8ElSX4FEsHcRhUe1x7Yz56KxblKhnebMB3InKR6vFO548NaLk7w
+za4S/ZRiDt8AkSBX5VLVLrBhmQMxrwylhddxp/GpLSv/hiCGBwiC+oztJFrFyLbxcq/chjzWKQH
rkwe6WejamxSAubnNo5o580d1pG7wmmJ2B68G1UWeKeCQ6WQgYaGuPOHBvoV89uwhYrdAIIos/c6
RTMyN+PT0HT3pWzvWnAGVGuQSux54nvvj2vw+4ig+w40dczX3CKHr99YOrLQfACvOeex657trMqB
ZdQraJmsHA2shveqzpOb/zR+/0rjx97YJcfiHzd+t0Xe/pS29PvP/N/m2iQ4aYm9IOxPUNoR3/T7
9owdGe3bkphEMwjQbsED/WWHxsJNCP5I2S6uYOQo/7dDM81faAPZdLNbo+2zzX8rbcnUP0V7CZJG
yHrif2TnAXb9OZuixBymfKb4d07JzAW/UIYHbwiVtbYqO5kODiHdOW6vIIyZQOjyNlDg3FP8LF8a
H/wF0v9MlWuXiCbY0nOF0QvNqP15rhXwlzyCJWtm5XQusHamL9FsVueimcWXWAejt5LEWXcr2l9n
Wqbfvd5Hhl18ApDiqGNTeX1/woldD7c18qJt2CaoyCbMiMBv7OS2ROOypiYiEGoyzqKbShLBS+j6
Ms5ntcGg9E4hWDOeC7Gd9SNa5il25Vf6cBxIpECaO89FbbLFNoGvzbTD6JY04+GIQtM5GDWgt77I
iIRE3zw+9JXBjbJTAGe9lyEf9T400pYeJliiOybQBC+jxRwIhznYhGk8h55Ex77wAYisHxLgk5uu
SEEsc9uuLWarOToXFHqU2zNzsVmuOPMcZTF37NxUZJ0AADf3Ddho+2aQjvWZIzLdQFSM/fpptsv5
2NZmQ/CtUwc87pZc3tKkHy/3tVuG6VaNargtECdEJk8mtKJS5DvoFlkv14MZhi3PB+S5QI1hiJR9
59zgnMixmq8lawsCjocw4TlHJDtlmuqPMoP00SNYJe7PJqyFXaJLnq5rOE65KRWStF4reW0oj+/x
ZhvjF9Y5ZfzNw6L/beKhOOiLyhsrk48Ohvcdkz6HwPCSHelrOaQ8z6rM688DcraTDSuCA1UnfkjZ
2sXHCOOq3tZp8sBGBQhqBOnFh3N510ywKkQUxVyWOHc3EwF0awPTxMmNk2IbkAy9m0mnIEI8vJNR
OV5buzMj7Ogp8EoQ4fkaRmJwcl32MWtTc7TXKnb9AxYHLH+pnqxjNoqaZ+zcfBSqTD+rtqLx9FBi
UPwQkbBqXdifq6CNCdDKG0+eGg3fwdREelIcx/Jg5t17GJt9u6Z8scjnjDG6FGYZvFPfiBsiubMd
lC1j32vaboeXu8WXUkJfleNDXrRyMWqzTjCl7+Bxc4dulSgB7w/DCz5HvDWsN+z82A+C/Vvrx0zC
29Q82248nxi/MweIBYrhjpEkEffYgyB+dGlwsUNW0pvOtM+kKzavlE3+O8Ngb1dkM9m4MdzYpEry
Uyed8lPczBfaLOthubLvcOiIDatgiE6VvJ1jNok8x9u1q0sLLTi2ZI5AKb4VJC7cFVYSvAZlNN/U
lTmcC/LCD02Ko3CK7GAfx32y9yPw7TBHmi9qSJp9adfeY2AaGIJI1Tm7ifM8KwGDMIaXBQnjTOK2
hUyuYt0aN8OLVRVDuIqTcYCLotUb0hVMCt00FwjLUqGvZK51OBsa/c1wXMYQLUdjl8y05x25tiR6
eQDF8KRsjG6qvFXS2+ZjqYcRXLHTF59Nd0E4x2YgcH7V1q+gAqJ9DgeL31EaRwwlao3cEoUBJctx
EBBEkhGWFY08WdF9PDKpCNzDaNn+aqDYcVedjae4tQJI6E7XRjfSC7snBNLYNjk+T0T6kjgcQ9dQ
09kb0AhYie8dDKCJLsrOyjm5tD8ea7KUItvOw3svdaND7xf5F5QN3iYVzLxXZSaEDWDVFFgdJJDV
+AqP0T1OLK02CVf3ozSKMkPCPCm079pfDy1GVcGCehot0FUE/jK4SZlG00fr9yINhlUWdpDqBglt
cxS29WYB4N9o8J9X4InRmj3i8AKxAPGkjosld5cVd++Mn42RUrFXuv0W4IJH9VrN24I4GIjYSr8q
SFF3s0SH0I/ufD/lVrGTKbA6hev5xjcG8YhQeU7W6J8TmK6Eq9CvVeLDLbt6Y1J4XmPTKMgZRoG7
DuPOWJmoeb9hhRaHvIcgr1kFGZuZS2s7c8tZh+3UMxcKwmGTA8U9ugP7bsftmQYyrgAUbmgkylJ9
CirsMO5ghafCq0um9lRjbSUoDScvnL4SW9g+WuCD4jXJOeGmEVPKeksCh/BHIrGlRBw8M7Ps1gQM
fs0y8E5oPRGGWaq4hbcUrw1d1ec5L4aHFPgvrgfvtuqVFa3gUoX+UdtGchsy09vQfMfvjAPUU9yk
5a1TunDLBtnQTdmhdzW9EY2Ii9WkGP3IRLBiDus+jMQd+N/kJcN08BK4eX2PV95/LhM/uukYIRJz
7c6fZG1O8DELph2MFrf+1FYrQXZ0uDH5tDgKaIvaY57S+4LT6D6ZpqBNiswm3xiM+ta2ZRJVQnb8
fYV9T28dFtunnIFKi/1+mG4sRCPLWEKqrVuYmuPYDq/m6Fgrq4fIBYEKPB1QqfkkI2l/Vvx+Y134
eURSAYswOxbeyzQz/xPmzIPezVF0rJqgiXa4cuyzg031iYavDlaGVePjDggxNDcuke0doUo7vG90
6f8pjv+V4hjB1VKy/uPi+PlrnVEf/yjr/P1n/rIOkb+QB6nxgwip0E0uxenvxbEDa5NVCKsSEynZ
Hwmd1i/8Hwp2G4jhRa3NFoWhTBv+z3+b6hcUvhJhGZowKSzT+XcWIj+pOhVWYWzHCEc1L8KFtvz5
D3JhV/bdzIjVOkDvgBUY4kCPg0r/tlT7h+LRn0RsQD8kwgHbJJcOIKn+WcTmozdmwBPgxojzHKiZ
8Li5j34BOxCKOVkf+khKSlJvihnAxw/n43ch63/BhLwvorxt/ue/l/P1h43P8uJ0AO6S+oZG1v7p
IxLFCekocb1DAEA02Tk1cM5+ZFmTobq/xqxTP4iBKj2ifCO9aeYp+joaeFC3dm3rTbqETE4dfXDb
u+laV0Z1IgcuZNAV58Y6Tkksaqea0QkJBmjdHFypdjps/h8+BO2TJy34NVxIyxH+4TyJ2iw1MU3e
AcyI2o4m4U0AJ1gpOMP0qdICyrFMHL01MuDBuJ7IuvYgBlsFQVmoHrxlDYN7u2igNol+pqv3QqDY
Lh7S0euTndszlcyirt1N+QxoGZjFP40S/zvnwXVsT7pkWjrkaf/xIzSmZokAQx+BcDlsagzNGDuQ
pztF/O3Pj9biJPjR5rCccdcVBAWRn0nK3E8Hy2LujaSPV+o1z0Ru75w8261O0F2rB2Gxk/nz1/vp
S/T98vYEYAXFJY76frkCfzg5SjZ5nhkprxdE9QN3lGY1d4F3/vNX4Sv/86cyhVywvS61oP5ZgO2h
PnBTfJGHWg3RHpzlt1J70SFp3Kc/f6Hv4Xc/HT9LSSQQfPEYeP18U4ipBTx0i+5Boco5zk6joL9w
zUwTJ27KNApsGYKkLIo2uU695Z7L1E7gLGLJDuGh32SWVT3Uk83g2u6Z2ZQwSpZ5p0bFkgK2LtKc
ZRLX5qc+cHIyhfB2GSvSR9l+mAEvMpYmqmtXwYMBBPsy2HN0+PMPqd3levvDpyQnlyBmy0HEa3vo
0P941nw4LV04k2UyxEw26XCHoxP4zRGkY4LBv1HU5MW3EXHgxkoAz3Dxxoc0i7tdL8t2l5R1fSkh
xCBEAKuO9Em8SJVEF4uB2bszZBnVus18dlCP0ssW1/mQgraxEUzS1WCKxxGzwaoxfsKupDZ5EE37
JNihEgveuZ0lBxuV3F3QKevQR0Vxw9MlPGSlD2EBx9YBxT3gNjhg21CZct/own2qfSs+xkacbXJZ
he2KueRncPH2OmuS4GiWc39XwgxE9DY75jlzq3Tf+7a1LXtlrm2TGEab9UO6bmWAj7wukue2WTrH
HPdMNhl3llfikp1QGzKpg6SetHpv+Sa77NgO8VQxYtwYzmw+gPkTT2XXZC+AVZNvJUbNcZUIb0Jp
RzNKc4D0c1WglHx13BygRKbq77iIYzzF43kGmHdnk6m2ad1ocRZk0XDXkUT/K+kh1oeoIJMiRkXi
m3w1EsO9haJobIAnBlvDqU9ZZvOubVltE+Udx97IL4VfYpsf86FdBTXlLxa2PfSv83I8mZ9in0TK
bayILsE0muk3awnTMMdQLH7+7Gz65fTJSJOWCAISCi6yM3zssz1zFcHzZR1ng4bZ5bnHjkyzj9q3
m/uY45QfSRwi8cZp9FNi7nLWl1vmz8mqq7T+KKq62CUh2TK6HF0ImSqvP+UTpNSCDo9TAz+oQap1
GKaO/Dn9oHziCrm39Ue2ARNUC/x+OFXVF11zzmtblg9Tnd5GPpMeNqQJYr+023R+Uq/CDKNrLcQJ
3hHZ9QGSxtgbg8c8Jhk2sN9Dtq+HsG3F1ZdoxePaJr0o+VBZnm9YllK6x7b3jI3e3em6lmdn7IZT
biXoGPt5XGdCB6suRufU9gInKJQMblHdsJYLRcqMi2VLGXj7BHoOCX+u/wYzbOLNjGh/VWKSnUew
2KoWVc/F1Q/OhsdQsovwj5OmOETRhrQXta8bsLMWW7lziycVTrI1fRBOIx7ILXRcLF4MAFdCxeXd
XAjOEDOe6maapHkM8zE9SI2czCn4utjGVIiEFE5FkMVWDYqcPQel0dyGwF5FnH+uezN4jX3ZfbGd
ZnrVfT2cMtftj0kPt7kPSvNcAz7bwzP18XaK/tjhjrwzpgRYUjoRfkfmitPII9oSZ4mAq/B8Zqj1
WV3O4yezZ06FtyQ8Cth1WzMtTBZLHYoR3UV7VJb5ORoZHOWCyGCr4D9jwJ9shBF1nRC3Jhsb1zhu
ZKQQVSPITo376Rs+9aG4YI9JN35JUTD3k1jVBSQE4ujcTRTw5JCz7yIs78qt6Ae15RPXJ8du1XZg
lQ2CTUw3bMyal9kbzDvFF/UCEKDqNonf2iy9y6L/CugX8DJJaBC34/pz6LCghrblPIcRuyVE5vLJ
ENQXaVGGyAcJWvd7Sj6az4Xy5cW8O5iH1aqTmGvorZNryur4NY4BumPlHjYoZsZ7IkxZ+yZSHwez
SnZl4HXPRUvIeRUhefieQpLGJvceVNKrqqT8smGCnWbP5H1NurzokDAQBzXrnkhp1Ca2xiIbF8Bc
vbrnkycITTyRDRur0wpBJYpQ0zKDu9kpfWCE5szPKC9tXgLbZkFUa95J0nkIi/uWj2TAa2Hr79BD
t0lsbbUHxENyY0DMxz62bNV8AGFHEpoDDZNahWhHnLQsddL61COMW0koN9+ogfvnqK+5rxeqOsWM
+sgbtky1lyKr9n5uWMj9CuM68QLhxkh58pK0XPG2p9B6H3xErCvfDturcEr+LQm6ay3QDdROKF+h
/N80CZt9p6+KfQO7egCiL/SNNYp9W3FTkOAZLr2uIOYt8+0sUTYUmDjcFURLbQvYedI3FAOTNiLi
c7CAsAtWT7nHyjEMAGOU/RTuOfxO8hn+XxWe6yareq5m5r/tmHcEima1QDnFnvXs+RmZaeY4AUZg
iWyGl3FQpMocvz/e/+OE+mdOKC1tOsx/3LAuVsQ3opV/7FjVbz/0147VpcVANoOL9Hff0186Vu8X
B9OTaSO7/760YXH0l3XO947VtZizOVTfZI//tWMV/z+ZEn9TBluLftBilyMo7REZ/rFsk71d9UIE
xbF3ISmtkzyw7jS768v3/J0fDs39b8Xgj73j3zQSvBYMdXy0GBAAav3USPSNwM3jyvzo6AE3SD/J
S4xO+XniCJxhAnnbP3+95ff9oSS18H2yJGMmQK/3W8n6QyNRL8EIpSt4vUwmTHRFiYSQcAp5aUdT
H3MC8/RWI9R5GuxI/ZOy/+fgeHfRZtIe0y9x71nson/oYipDUGs0QJnmGnZxlmZ4MFPZu+dJzsDD
/dl79pX4Zx/57xxii6OlTZsZyd/6lduGfcLgOtCSMlryhLLyS48XA4pAVI/3gZj+7RdERrr4bHlF
jxZx8dL+2KzFZP6Wqqm9Q2j4xY2zwJumsGWP52rjXfu9/U/mD/JvjiuKU5ajOHe9pT38efs4NVLM
gT/2h64YSQnsbL9RYESZq6LVM/OMvNVIXtw0N48OHqBr1Vv5c16WzsDWOyEVEXa+cyVUg5ilurc6
4Pdl2Jzl6I2vk/pnzZ/l/J33y+KL7z4uRo8v+9Lt/nAR5iAPgphq8WCRemc+GRkZCsSdp3gogmIh
QVWBHMj1DacUnXdrySe+g9PVAM55QJ5p26cIi+wRNIP1EeimJiLRRoGywrhR3GSzKy8IPLPw1AuV
ZluIXvKSgbzOQJRbswRE0cCkM+oIBiMhwe6utEZ5MWrHqLcdmI6b0pjGK3hUlKKRR403131h/eoS
eTzhzJrHfoumQsU3tV7Ep9wl7E3kwiU9xKI3XkhW8PxrVauaS448WA3YopkMlA8KCrz8ylU6AmyV
LCVGsCvkdz2M+TSccxGmYJ6seFj1eHbQmSw3gppJL+SPvqFaAXx07yVV7a5xbpRvXaxg5NVCH+0e
rft67JFSuZnu7wVeVQSiFfXHUmp62xj+44dbi/FKTgZwTWKpyjcdtuPVgFz2ZLVMcqI5sj4sz1Ik
z03e+IYSBTczk0VqRKgS47Uzaz4pDCsWF2nDC5LD5T/DI2as1jHU/0g7jqM7U1j5tSmfOo+TNruV
9zxUs/VhG/Z4jYLG21Z6sPQOFF7rEqJphMTS04lcf7tWQ+LKu3Woo6G7jRLi3NO4oMs3LT6smvqy
2TdDn85rg1oyPHkOkeXHhJkZRaytQO9uW4goL2E/eM8udYPcsKByRgKKTa4TPAnmByOq8i0MSr78
bErP3lR7z4Rj0bSgreXKQMdCyAgwN7ibE6dfl8V4z2SJqUFv03+j+WvKt3GMEeYGRTJXu74jAhYq
CYUkIh/00wPE9Ws0mF7KVqRgfb0cf3Ns8YV0rrkNE8fZ0A2GzbrKPXH5/ndaH2NeNomY+8YcHgw+
60PotP1mCDxv11UNFzBbZndjE0lXHoho9P0b2fSihBY8UD1Xo+sRKMBuR7NK1aKDre2K+NJWdgMY
1qXuGh9RAIilmmOr0e9StplLdMCyb4XwLo6DbMlCXWGyzcMT4XORsZ8Eye6bKjAm/1qWuYUgp7Ao
sPKwa/2zmr0JJhVM9X4yKMkGlpvR/QDeZHhpvpdtTK76faOAwqxmgDVIEHt2ESKJ2C0gioJc81Qu
ZeC4mEWp+aadB46qWgrF4XvJ6Mb6QkwxEKV+OPjeNN60aAWebCBmiHV9BkDKmC6mldjrZqlHm6Uy
pfWzV1C6JDxy6tYhrKgGWwg2762ZoHcIdTNokiSi8aZ3jP5gugCtVp1ASLASxXxx6y74UjXcNu0s
ck55FNqXUuSoh2m/p7PMh4wTPhpNwUo4YINZzu0XLwqpmRujC6INF7cHd5DqdOOZfYNIw3H8Z503
bb6RhvkJxK7BBqf6yKVDzkjKGP5QYU7q+Yuai64WPZfUlNCHhJL/WHFfHq885riWlZ+H0cE2fJ7S
89J7NMy0Ldl6z0v+ApGngZstq6B+vM5j6D8vgMpLacrybYLbmiLbHD6IbwyeY+RmNxnNG9hBEb/E
ODdndOUI731BfxExvDu6pYci3vP8fMNjtHiykXii+sw3DR+DYRLiTAsg0MxKaW5K+Z7VhjEf59Ds
3KPOkF3ToZcNa1s0eQgSlNa/AgG2mFLkySn1Sv88GGVwzwAgPAau9+SEYfWctvXHlI3L3T+Sz0B5
u00MoO/CSIb7vMW074S1Tb0zJGECgKMR3J83OI+MFBM4D/1wtHRHygSyQMJtQuncmAi33Z2Xq/xu
7NTY7Wa4PVnolkTmNSiDe2IrycdQFbZEXBL9KtN+fskdw/w1lZq/TxB7W3+yQk/5v3ruENWrqir9
YjcTWpQicURUj749Mc7weToOXYZGeWYt/To5LgZaEtHvHGZWBFYhQHQkIRJ4qfzmDZ43tUjZMuPU
AwQtoj85rRWi3G2Er46bhZkG9aV2m4llc+xejHHisZABOf/eqX0hbMk744Pg9pbYMxdN1XGlNIFw
FxT4cil1AX5nclmR6UE1W1Swint6jIvuuVe8G7sNvXMzcGqgcXvcBzO2EZCNXSD0EcTAgAhlVByr
UTNytknoyzaBSrjf1z0C+u8Ghd4KiLKCDuSevRJpU+wWvHLMwwR3O9ij+1Lz8raFJnvvTDzHkUFH
e+3P/8veeWzJbaRb913+ObQQ8Bj8k0T68pYsTbCKpIiACZiAx9PfjSTVLfL2lVpzDVqru5eqMisT
CHzmnH2c92XOOPAvR6Av+1jvIHOul/5oFvK+G8ug3PQ1EZxj35s4qV0sM7oz2i+ljUqTBldzRVgY
Fd5BhE/3bepyTisCRvV2bliKr7Rtn4phpkU5fHtbonRBH6J+pJKIDYPHl49f8aoptD4Ocz/ddwO1
L1nsIaYSBslnpjdsb5nPklV1I8jdsSNTh9XbSCaXvLPcgXedqpq/dRwWXrLU6ew/Ok1dkKYIL8RB
ylnIpMmRnAfm4PtRMjkeW54WFQYo3fkpNir3zWOSipRDYy8faz3BxkeyQ9ZOL5LnEVoI01iz8K6d
xQ7afR344qmoDOZtvTS+drrBYNSP4bThPVPlpIYfvloTnktGqZoneRN24tnWKL4ZUE5lvte+kwPu
n9L1E0U2Sf6Hyyoj6usAeKXSHFWk0vONMjXha+oVV1zR8jUaAvvOhuGDSdONWIvwhSJgQPWKhJTx
Bp8TpeWTZ6dG/zR4E/qUKB1lIoNHBq6hx6OqDheQWkHSzOl+zuHvi5csoFpODtPYwUoTlBvANN1d
ajpEpMRkzG67EdTv6M3WQRmEWyIvleY5d7S8ZW+FktaQ847/NBi53fBcZEt9w9ffPFYBJ0s+SOPj
ZITp2ehwTg+t5NEzB+qYWB52hInkhqJn8lAEjbctTaSiph9eOXMbR42yH5KAI90GgL0XZiK2ehFo
c6epOVVDl6BYKsgqdThikF6Bn8gGyJIipyLpPJV/NVIHJc9QxVAPKsUwH7fJljtwJJuj/FoCjSDz
7C6cnPHEdU1h0DfmXYja/M5l17YdTBV57ayOU+82O2rj+Gnyeoy6PES3WSPJg3OcO7wLzg0A1/KB
b5vnMsPIM08+dXBUjhaDHJQoUN4uCYsbNP4k+/BR3ZlznbzUhte/McGzb6sBnHPERosCcmoORViU
W2+4t5V4pPIrdxjBza8Ib9yzbcNPI3gVdzUW1tIn0DA4GtnyGwsJvhCn5xbeu649yq3qzaKi0DaG
OjJ4ArfsOof1BJHr+JTnFadhl100y7D+bPDDN21ecJEqyWmTeporchlWln08IXG5n/MxS6OBsnv7
563x2nX80BoHAFgAoDBYYFkOSOzHrgTuXBbyxKuPtXsp+lE6QqdbC98/f53/1f2wnWQrxPadtt+h
cfvxdcJYdn1WdVCkMchCUoCz9dxg4i+YWYkVwL62Lpfj8M9f93+1/rwu6lnUrnSmDp3ij69LS16g
Iprq45QV3ntnkG2o2qmY9qMvOb8qVc6PHoYETophrXL//NWZ2/z86aLepSvmBudNiJ/+avz4TE+E
Vx1HULUE7QTaeg7WU5cJNqd9l6A3ZPSraUvWyttycD5vLm/hn4ndX03sLLaPf/i2Vrz9d2z9ys//
///v9rdP+r3Nf0yB/fZD3yd2ofsLHlyHw5tHOKXo+vt+F2CbaLNdLiwwYN/iXP81sFtxY7a1jupg
zzPx4zv/XWJi/h1JCSKVH68m7htmc2yq4SrYiKF+niCQ2m7QmsnhGvtMOEh4PeyuESrZTpPN5fXg
p84MkzldwQho7GAk5CsuwQ20d2pXhEKhAmgKJW//Bv+Cd2dRRVxPF+5CtyIYrAuNwbI1KXNL2n90
VliDDlZuw7AiHELWhrfWinXIL4SHeoU9sIRsIyL27NtuRUHEPgMNcwgUrAmzpJQBGRFe6BHpCpIg
UnQ8Oxe6xLSCJsxmjF97UxoWdKUqfMQMrB611YH/BlLRBgJcxQqu8Bp3eYSHoR/hd8Z7nJEQImg0
dsZoY5Xh0Up2jZ1zRIpp50gHxmMKkvy5Z97w7vuqOeJKi2l2FwYc1LDtPVg0+aFReT9HaNbqrZ0M
1j6U1Be+28hHd/Ky3WA6A3Iws5yudTIiJG3aFypdnn6MesgBdBAtR6ZdL89lh+XCFNOnfJow69hD
js7MGNLrJi0BQ5W12/6algsq04bv8KXIM3UbjIPEgCiXs1YOx4NEVr4thsCPsjJHUJLFRnpvhW12
NIrkjpSZbE+kbk5yrEtmB7v3ozlWKFZl2V+XhkiJMVRewFZgnJ8oafp9DoAm6kCE3HHotEfq/PLG
b8zxGs3dfAS8aL+DW6vOBL11T4zaChaOcFp3pVWTJsgCNDgpVG83i2hMvCq+sS3jonwwOtN+6man
eyMFufg6A+h8toY+XR2V5Z1qXePWTv194prdRz4rMDBAE8P7pg3UR1unw14EdbktkQPC2M+XA7pj
g/BaPUHvads70dXVdTZ1UxTaQ9psMi4c2k7w9J8JPoVZ1Gi28BtjsUsce+SF7RwErA8lQwEIXGHT
7eZYLeSjV0TsgLkjFsx5H6whuCp5Bh9QgtS3jhZJ1LMERO29MHhpk2k/CSOcdgP66ut6cZxjkdTB
EZVm8VuGcf3erDHepHmy3OVwh2vK/Nj4HEDrUqS0Y/HdNKNHGCWP2/4Ke5TP+SXlOcW6wJ49zraZ
UbgfiWcyP+iJXbyHKZsup2Xe4zOKA5TUDA/aSJa3BjurSz9WT1c1fqDnEEj0XUAWAsr8hB2ZD6XJ
bDsIPKzJc9fuQA0PCzkqQpT+utPslw1DLrx0befnEEFKg44m8NCBZll8QgylsXSh/9yQgkoTiMgU
IwWgYfXKMVIjnQVvXyaNuQMpRDFq1OYNIwZos5DuYVUAFNppSs47lajkTkvH2nqNZ/9awG7KN9zb
04cWLznzu6Cfn8Bz2ElUIyTYLZmQRyophRkfqsZGGf4YR4PRuMO+JCrgLottYlkNt8zVrQHb+NUX
wAM2vofMIHKaJuYkSaE/L6r6gq3NXGXQarqxFx9vY5q7KaXhPBivydAycMsQfcW4UpJpa6eCGm/J
ygZvOfQO4jqDenrAdyw+6DYu+yhBcl43+8Kr4MHdgFQIsPVu7ESBHd0jfk1UGCXj7IFBm8y+NZ9i
QoRm7yXxFTbkbiWsHatGcbefFyZlxhJ1AWGy9dahrBifdDYlwWcnwZKA6covzNF9UUM2Nv4uqEl7
2xt932VfZpw0Ij+wO9GaBxfrqH/qgL+oA9hHWDyC/+/N3Uv3Lv+4tfv+A/8yYeGnck2qSJMFB/Iw
CsjfawBBDUDNHFLSst0BfvHvrR10DSFAxf5BYGqvSFFKAx7hVNyEOf2tCPjLeuMPhTvFQGizT3bQ
fbLT8n4uqCtaV1nNwXxDYouBrD3A3T/vlccEWCmWWjyH6HOHJKmvAD6DMphnLKDIHGBllfqom5F6
c53xZqRw7nBhT49ynt17FH7tqiEqppSwvY1N0ttA2oXynHh8NPx5KumVw4Ez9UXGEwLPYw9nEPnB
OHAom0Vs3IXKGdS50pluw8jCchN8BU40p/1xZFU2DSfU3wJaVuwT2sYwO2iGp3rgQ34yysqnoiCM
1CHwedTLFZ+lY8MyxtWI4ocIhqRew16UlRDk7iwzHDHlEBEFivQ2VkoeGt9abHh5XvxcKks+L11l
I+8SFey73vg0gi9+DjJHEzCrZPYAXZwloG5OgNwTQtri/p3FJV6wljObMwXilwdGPAqrAQc8g/sF
g+c5w9vrcsIt+YhsdBzNobmCbKpKwaM7mG5lkg/GaeLpjG8mN5L5yZhFv5hbM8kzDPygOSz/YGGg
6pEjmVXXHGmxY8GRo3IyglcQEIjCm3oiooVvgSgHSw2nf06E/0Z8zlp+XSb+3yfCuss//6bb3+Y/
ngvff+z3bb79C0s8z2cnxco8vCjJf9/mu7+A2bOh05sU6n/MpnJAB4NZI+DZxdP5I1U4+CXk19Ek
rv2iMGkb/gaPB1Lxj70C3lCWzgjZ2TpbvgOz+se+12p0qeze1cdwMFI7KrVNWcRSJr+S7AOuMIlx
04E4QTRqprI/DajAH2RtDOqQk6yWRxo9nWIEiiPHj3ubFG8Cnax6SqKEhPX0gQBiBpOESmySEOfK
ArfsNskF9HrYoPHzZJXuR68c3guAkQm/6nloYvepy6vlgS3xM9hIUhBL9mqbyiuQBXFqgl20M8Te
4xpHFeC2fGw9IiO6ujM/hmhtPMJxUuuxLMf8DL2GvA4VcHuuPPfRw/dCJvV0q1i2s2sQ4jFeLGOn
WiP82loamk1d2YDoByz6p2TIsACSeULi1UA48zJyUi1OmxH7xgfFdgsikS8/8f2nkcG+g2wbMVA2
kVAQHDjbQ+zdqj8t5C5Gvk2eyqZ1R+ifFnUMh6EKVfhhyJYmiUq2UR99NOY3Xj2AibFCTlPAf0cQ
hHhEjZ5XF8E4boimnvctC5RoTCEBUsKFmujaFLLSZmyR+Oos6NXWqhPjre9t9wl4iCLSqLfFNXNy
5FOjK4rXOS8IxxySXnzUKmDUkk8mv60A9XAXMKT+usgxjCa7ic+ADuQXo2in25p653B5f+36rriy
VyQJ/zxZDJKZdWHoi5A1l/AddF8e2AsOpBvXyz6t+JBhKXa7chnWNK8uta6TAIql3PQdGrVrD0+T
PMaFyJcjFam299L1ibq0l1WZmMVk8JZGlZ8XB+2JdpCCdtnQ77sUAkBNvpi3F/UcEE6McOzYd4pr
gXTsc9a37ZZXJxe6bd10h7bFfcJ4WLwi9yieZK3nj8yp2+uAWOjnbBmIL0Ap5QFhamwUln1yFTfw
VbO5tjcw3N0ro+bLDsh9YaXQuUzbyP+OsoXexF2stjwQjkSqlNt0I10GRCCcV8DaynE+BA4ghKKw
7K+jZ49kamilKob07KHYGcAs3DMx7MBRFRW/K+wLgFgQrgBMOt9GioOu/GzXgZp8jFU436TLmEd2
ladbJIPxjWIdN/EsH4MD+y6x14W0X4s+yA8qANjCBkSSCT11qQoOuTDbp65yPrpdQXiua37ggTRn
0Tw0q8Wxp1jYYaC8UUm8dFELfH+fBkuM7Q4rNukExD3EKPI35Blo5BRFdQ9XQD20hk3E2zyTEZU6
4sxyheWe1SQ7hfTluCB03FkIBM8SSWGBv5Q941i49gtGX3PDRJfYkFijsBsn7KcOw6+IpVTKRQVS
cL/aVXZW1ZGzbMbZwtO8NQ5Nbbc3iAHgYAZ2fkUT496zWSKNXQ5EAJl+y64XwCOP6YDR+HURNmm/
HSfT/zhAvb2JhUg+zzrLfiNQ86RnvvqlXoPtqKVGUFYVHAiWMEiaTX7mHW00N72RsSQ4JpVqnpoQ
ITMMZCF3vRxsNrd5ubygjDVpZBqJtK/W58Wsq1fDc+cDOzRElyQ9gbLQFCmEyM2LAA9WdESzyrLd
2X3pgvrgoBAoWUeTvbo3X41xXT3IaWk/hPz99smJlyk71ary2623JPrcE2tDQJxHV5ePQY6bqGTP
s0E6SvCg9CsR+WWtI11Q7HjEAzIIKVizIcTIrgag1HPEYJ7KLLMIlre9GpREOEwHaSZlNM7qvVrM
ZsfqxoLd3Pi31dwbz2SCcPj3FlrTcJwof/yy6IApBou+1wEWa79kEg3xa3kAkMip1Hp9/HY5WZq8
i7+Gk2LNWXGHWriQITyvdxGIKfdpwvrwqkdEszCDOFYHi6jjDSGHgKcrrzxMCccz3SIFYMfE5RHI
JS+ElnbalhYAS6hB+XIzmiMmQjkaYXnL036+JV66mrcVPqcd8OblRgfw4f4pl/6rcmmVzP1ZuXSX
F++yUj8OUr/90O+DVAdHHkUX/ZOgawEH/+8m6hLP4BHOyUPFWk15/2qiLg0T3Y3/HWr4fYpq20Di
4YoFnoUxaG2l/k6lhC/vx0qJEAjQexbBnrwDQbzJT/o8PeRBOWFqODsAYLa2U+w7Dpg967UAv0Up
q5MbJgY4TUZJZCNorzdeZOdmZCZcNsqToesFDYsK0/gAMcnWz3jAiytk+Wl235GM8ys3oP/mLl55
liIprroxs7bhuoFtYA+oM2L9fO/lIa5gYITXWd0Y1RuehuqGvWy9HNQsiFDmCZws0qr3ahh1+Daw
2w2OsDMSFsPN7H0cxqkP7mcokFuf3vA6Ww/Une2t/NKQUVb6PqxY0/5COK0woST7ekXKX3cAxztI
aIWCR8QTIJUTLPk0sMdbotEQF+4xtCz1LbczC3Q5tdrnPJgzJz52rcfYbkfEu2koHqoOqJkNJubQ
cuEFoAa4DSxwpuMmLvg8CVyaVQ9tLsaNRzQSoywRCRkL8/M4Fi35SblMXbTsOaAHLEtlVrEGVb1e
DDjufYmmDGmzoXASh4RbbmSwNI7YMo1zFnCJQ1LWEUevJZl6Ec9cLdmXJcYt4jIEJafMpSqqMDX7
FkPdg5VPsb6lMDNO5oij2QTbsCHkinDSwWGb2cryJA1jOCRubT3lrAs5PVsTzQSTsAdRjO7eC+v5
HUhFvgNAUcBam2HRwWrdM/3Or/HX24cK6NUJP1d/yMuBpL6mrFB/DkV/CoYJ7KvM90qVkJw8mdxR
G5a4rYtp6zEpwjXt2hiAsAy1C/GgWo0KEJdBYlgeQ1lb2C3eFZn3Qvh28mAnTXtPzLb/gF9+eJMU
BqQ0CnKIajk9rLOC/TxU6SvVXnxfWNWMxb5e5ed9j+Tet+Itgdf+bRjm8asECn+cpGfcGVMM4Jc1
XbgffG1fx7isDkYGtGor4GvMr3UTsLiOC++l8UT5BL0Dhhzh08kUkZVqTxGoDX+KqnlZTqW2PCjx
Xat2AMW70wgt8jAWefKK1sy+ChfgBLD+3fHZCUU7w7pDSLjtGaB+FaPjMY3zFwalSYWHlCRq7KP0
XgTnQpfUo/ucNf62zXrH3jj25F8LtrwJs2OkDFQe/XDXJ4l1BbO3OrInRCWWwdPiOdzqB1l45avG
QUMv7tefMK18EA1UeIRkwZlvWu2oEZ1obmsyEuZiesCGJM8k1+vnhCLvY28vSq0PSutzVmnzylhK
P0MoY/vnsZjCvZPVvw1hEx+Fy6MWTAZPcohoTwDO+o/EexYfZpByH+yxS1d0TpB/aHChgX3hDvOM
Th9Qt1m70B+7fVqDc6mgjND5FAdwHNCvw9I9jxP58/h0cogz/KwB/DuFP+cS5LJht5Xel3E2nSej
nnQEsdjmKkbzJ4mlKDYp+/etYzTzrhp7ONwxdSKfSwe8oZBRYpgRy4uRPjEstyAfrFeHxTrYKf2S
Lvopqw3/y+SCAtqY4TqBd/GEuJFVL9mzrzPnSrHvuGZPX2886IlbP01OodP6N7AiURJUffu0wL/Y
utqsPns9M916XKp7Ow6XT8yodLMRBmP1UMGeS7LEeUmkA9qyoUJYY4QJV1/C5MaxRP/WEYFegpgg
fwxO3pILsUTZRAWV1sl7a8v0t2JEEtIOzbXVxyNgrnHayqEHHiHj9GgbvkVQ+DjO19a0Zs+S2N5u
us4yuOMcOGCimYy9roSBMswMqoc8a4koqDsR7i4i0KFNseAV8WrKlNDCp6PFHP6xGp0WCmgy2k8w
74JP+YipddOnPYIanKfEbsZyfnSMOABtUrrvdO3VVehRLsOwFpxzvWmj2hQl2qo+kO3GGokv9Ina
fJ6F0d76GHjmTdIDz8eWiaOyTeWJ1hgOeE1E17WBFfsWYDZdCDm2UWdOnxueeY8CWckpMeI24pfS
1meYNF02adhXnOna6NbWKqiZWlfa/VoZzpe0bqxr4Q8tkIyGiTuqqV2jYeekCr4EsJPgJrRzAKUm
NPRNtnyWiBLZd6GEcKbppTL1E7N3MwqElsAgUdOktIn7VAj3YJLh+dAIXe0Mz5J2BLS1PSYgfIt8
SPZOn8ZbXWpBMJDrHDJWS3vu98/ZUgaPjYWoRDZF9ZygMMNCq+vzmOVqp9ExFDckGieR25YDQC4z
OZJ6MqOeVF53wJpQPXDlYus0w/E+JYz7SzMBUmXOIQrKHid4TbzYOfMO560FeAVjaI1Yqchdda9i
w90X1lydBKusyCSDdzu3ZnoNQNHfeGVZHbp+6rcOgMY3ICRosoIKeqSf/9q14lPW1DkFtbVcD6gq
2b+0o7zH5qOAAFUkDiqMn7M9tV8Fu8RdL+b+KTPxlA7OiGwhCfI96s0AeY4RP6U4s2890+8OY2g3
vAsIO0OC/ZY4ZACTGweTGtJhaZzG/oq4CRm55fhJm07xK3kd0CTpK74opFU7wjb5XoPgVxkUv2ky
OE/oZP3I9PN827j8NzL7ws2M/B/zbGeezKxwtkMqrD2SOnENzCb7HGYB3vhCGgdGB1BU2rh4yLrC
PlO/p/u6y5oTIul61zdYu21iYvfMgaetMZICmgMWvUpVhfClmMjN6YRhbM2ZTnXCILez/bb83Llj
GvHen9M+EVE/S+844rOKUvdmcdAIl4h/EFWAEa6E+7kx64ee5BeQhRfH5HLgiDYgeBkfBfvyjZQe
3FlyfDaMXL1dbla3fq0ffBNhXwuTeAT+acIf2ZqyfAyMjslDtST7UgPSoUXEzZyW1gYi1hmo4Tra
LW5sZRigQbGaFl4fHslcTrakTz/QQN7P9GJ7hhgw+isD5kkxM0nrxZZNfXFA0Vptu4XlqJNUwcaV
vTiUg41czfDtO6ObrA1nu/+M2Ds9LllcEQMmfiNGkhHFnKlNqsgAsdLa5UGWS54Hdv8wWiL8nKq5
QWHI5Uc47NGbhvLBM6AIhR0AKjS2gPbDuj9NCv8Gy0484+kSnFU3PxSp+yuROi//9FL/VS/F+Jf+
409GzyhA/zMN3vr2o7+Pn91f0P574NY92haLDulfHVUA5Q8tF/Ac4Xgr5ISG5ruZzPZ+YZCHLciF
4mDxY//WptBV8a8K1Ep26H6DDf6N+bNv/mwnC4WDcjYkI9IKhGn7dJB/dLv4K76KTiM7TgQnciiH
a6Q82GOk4tag2bN3Q21Wm8D0pXeKrTlxTgyEwoBIZhr4yBq9FXq1MEfYVdA2GiQQlRj1psbFZG5M
abdfVIp6GD2McyL1U9xWbuGcOrDe5CRZWfNWMG9grL0+QMes4ImbF4x/Uc4g1pUxDdZqiKjNBRXY
kLWrfaHkYSlYPb1/M8+E+AGiqsSkuukrK6gPVuFLvWtzY/0Rm21TlKNNuLcaNOhMYXnhkbkPUsc2
mB6TyWUTt67VdGYhLcfuHmOqmHx9l1hlXp0rHvPB2Qv99ksbmOK5KFfPi5DQT4hQxxRTO7DwKDfR
puGO5c+ow9XNYVmJPpp0ss9rsOC7b03wRyqjP9qDtF+WEdlxCZn52Nom7ZqnWnGbWA1/PzmZ8Su+
WX41ERQ14DB05bDSQNN9yXTKJ1A6hBengKHe7LihiJlszb92Eegp7A/vc7LqaCmk9dEVI+92LHg1
LOrgpGJGBFFPH7MwHZ34q52c1wxyu37DcMHfHl5EzP1o2reek6qrEmP4rZ0j+w2GWEBxSKcbAgCG
k12F5FisWnIUnOvn6U3xKs+eFEYcrmv+n29faME2TW/J3UHy26/f8EXGzFfath+9uQKjOBIfKrZT
biHiJfw7Tx+wXfEnVDM9DNeS5J9BW6D/d+ngUowcBrJgORmr6HaGHwctzsfo0HTKHY51riTqDQ/k
yr5QC4PXYVy+yhjC5cYcyvB1LsZHOMQusBfpORGVYAx3rs0e/IGsU55ojRHVQlnPJarZt4tBoXIV
F3o+OX28p2PhNy2xxT9RJ/Le5HoRobaZ7uEm8L8xxnA1WHptxEO7A0xz8S3gOO2dm8L3UY0SLsXF
Z1gIsuOBrMiNP9bdF98JCQswu1rcyrHhJiTxhS+4whVJcEiYoCandUD0XWZEGkd5yPxvh/+L601w
W15XpKU4Rx+Bxmnlt9tQ0mzeNwReBNSK7SwWnITiF4cIVwzu/vbLhLQ3YStg8N0N63WCvQr71qo0
D+wOI5tLsHsgWn5ZxxwEGT3UT4IDcHYMQ8gSGOeGJmX69XIJX4Tdc95WV3TT2EXXizT28HqMds9H
MlrJfD8l3AoEmVRXjkRBtV+xMq/fxP9dVaPzr4tgdW2tbrdvMtTLLcE4HjdAuorAL8LcxuTgIGyy
eVt8tPGNy6J4C8BDPDtjFb8aGX63TY1zg+1FA/Sm0DTAG6/CUrlYQXoopAtFf0wVf45JKEHaTnyh
q+yL+8E0ucAMm5u8zQc+n4tn7OJHmE0iaCjVcLb5sgqvx6oIIXZ4fIVdOvMbqhpA9KYwAqxwvd9K
+z5r4LxsDU3bzbR0CbdmUftHj1Zq/80fQcOCG0QaejNVOdePPSFj2y/t3MtdyE0Bu0Oz2tmgrZ8e
lQUE8XFuJ0CtGZqAdAbwYwNCfMxDjuegzA2EAqLg9zgejCTyi4Jt1nFkmCamnM6tez5BzAKPNRc6
IXsyb95yM26OtPPJgQg16/li+PWIII0JQMN589RCkHEQeXNE2gt/8JTnXFFGSOLRtrBw6cXmstTn
pPJR59ulKuSZxXx6yEzAOb1jrRqHkW+pSGPnvU0tjmYRz1xTLDG4wGdv4WvV7Uo3IXMIY2BJ29T0
M2Ej7rxu57VirIRWjOtFgGbHmM9VOrLd9DbKa8RtWoUQnPANa3Dw9RpPFK4CZl9ACgGyyuwtssDb
fElykI6pdLm6184MHCt+ldQV2RX8F33sxaqLvFzzjgUPLzK7tf+zmvX6731P3PbpEL4yvsTqRLwK
LwE6qulAx5KfujfTlvMNc0KwZfezXo/hTFPJ+CV8NRg/xN+PtKwVqMwxInApwRTR/SkLWughzaVt
qNmL3jsed1dR5HBe+pGP10YMfbnj1BA4r2PZTSKaqPXl/nKyVpXEQjLKoHkVqV2Wr2OSzPkHunzO
icJZTykxgL9wmIm+k/mB7qpv1IOQvYW9pfwCiyY86bpeHwaNuT6c44QTOMStcTsuLgcZSi7uYJqZ
mvgBKUuBuWSW85HjxwYiIZKeEmId+7Dq8KolvFL4yeTG8mOsUiRBhcXDkiHSM1M2nwCwjeSVR6km
8Ja909kpTe6avMekSVyu0lvJEYMhb7QQUYJN9L5UpXqtEqHPYTz15riZQf5RhzDHRY99qsL1QdR6
Jf3GjJiGZ0xwj9DOjLl3B3uvG1ZDjRDdrWva1VULGDUagEK+pH6DbXAu418bICCGVTXXLVGpke7W
firjHtj0SihjPHbdfGplX1/5WahVfE+2IJV92H0o0XDWNQNFg0X0fe0Mm0z5j7GFTvjDjCXJ4DlB
hGR8opFVnKoAgFE3sefCBmlta2zuW8uzGE77+ImTjdc4WUSWpjoK0OoS9GJNW+jk9j4vrSHc+Omy
N/tpPLuZzPMIdR6xDGy05byfPdQvx5DLUkdJ2zOGs3wZXnW2s9wFU+ef2yzkMZdO6GyZMrGkGsWL
I4bqxjC98i4lB+XMkJGrV2DD8GQAXDfI6pV7QlNDKih96TQw1cCHYW9aw53eC6fKXmZfvTiZ3xTX
RdM6D00uy53RtWMQOYsO8ZfYw9d21uEnGbATbMcQkT0X2a5x/XQbsPTbz0aGTnZohu08dZBighoo
q+Ogye3tNrsJNOERN3xe3pesC8r90qNHJs3d3CXp+BKGWb3PUwJd/Xj8Fbtu5KaZ/ylppvlRuiRU
iAJFoZ0z7rM6Vz+05IBT/pRA3yc1fYb4/GwQ/LgR6FpvglQuD2oBHFf5vdpXs+Ec4nDwr9k7I3dq
2ucm7CFoa4/KCBxRUxFqEK8CItIS3FHWu4S64dwrLWiltQHYqWpPedg715XNWIUPrWS127Bk89is
A4IJdkZIBHPGibXhCsnvEYqzHAjOCMbEHQ8BouOcodyDYfZOBcPEh6SyI5tB+9EiYvmAgpGada6H
7cSM6chwiFAa0nbeWjSj26zWIeheF0iQIu+mLM3HXGcMseaie7Emy7ieVQ3J1Ah8fm6kdv3UDQVx
JrFlLWc8os0hS7vqY0b5vrrvSMrl+saWCc8kIOzJNm5NrzEjnrw+OSTOvvfd1QCUKwi5vv8OsR5z
07puFkRssOXU7d7wuWyIxWSJwNCgP5j0wZGLcT3i8KcLdwseRInsTgzavtQycXZWJ1avplmsp5U4
zcxU32NtMnuIq3b6SEW8o7rWVIKpWW7n3Mx3zMe857jhROHk12qXVoLtcGr5RxxE9kHJYt62Fkwu
FzLZmmhEJNOmtvuMsXPrBZrPjp3L4zDmhdglTOwAf/kNa9/HlECPfiMytUK3l3YgmWYNqZEZ5l4c
/jXg6YElRyJj1iMVQvgD7CCDg0mn3jHI+/HVALAW8NiLLY/pGuE4GnmqXuNyfE9XN+Cc0m0KYPq1
9gIYdGvAToinfE+w6sKeezW9Zj5EVKSxL2NCDBEzxUtUT/otuCe/pPiEIYE++Mhv2ZS1HwwZ9ldK
Bzcei5uIh1f8pNZIoHBsPfhu9C4o9Btcbx/aS4KQytFPnI3mEi3EqRUi579EDmWX/KGExi2+iy+5
RPUaUTRd0oriS3JR/D3GaJzXUCP3knDkf4s7si7ZRwnzO4KQmBD29huoZp66Vp/NXhSw0Ur26A1c
ddWYELH2eUXJtTVdNn1cPRbeU7enBgVhTbVVji2FiDeAV8SsWBfz2Vx5HbMF0BGTIXEUzUhZDpDr
u2Pnv6Z60jq7NPZsN8GS0Eb/tJDsZYwRrEszUpdC/JyqQrf0YXEIu/josEdp9o4KqUYqXOlIVcac
h+8fRg7/Ac+yxmz/YFviHZBuz5bFWXO4besn09QoPVEtVpcc3QloBf70FiNgzzbJumXgLBOKzbg+
pHYqk6uujpeS3X4b3yZlJ54Dsxe3DoCA4ZuR6e98LIjqVgqsx1yD+O4fJwrMsmIkG05yLA1Kv4bN
FFLstKImHWiOI3RHVD69ItNma4ARe/uLz4TRyM+fCS/vrf+hBBfOT4K6cvbzvhwWPpO5oBXKRDPX
PHGaQGV8IXJ2iaK0xwAenR8bJ7Hak0uncNBg4Ii17hxvRriwMfMukcdu7aDrJimzrxfGxFjiEPiL
j+s/fIkwSATePgSFLIh+/ryGMEkN2wiKYxkPiN1ACPTtSj6BZaUBXjRRWStgrFPbvCsnnx+bjllF
I+nl02rSjwqd7198hOvM5w+SZa4n5L22Y687fRuJ40/foOESt9pTN6Bk+x/2zmtLbiNttq/yvwC0
YBLutgCU7W62o2neYNHCe5t4+rOzKI4oaoYaneu5Gc0S1axqFCqR+UXEDox8uysaY2Qk9WZgxAOe
7pqAXkxz+CzAAZzamfNFjQRUHoyeR3IwDK06g3Flf/3GrH/3xlQxhuN42JH+EtNzoUn0Vd+lR9q1
2KEmGFvKaecvC9oluyJrqJ/oRPDESTYqZLxazVCcZ2HO0EFmH01ccTd0HYvRTlz3xcbIMVbLOETh
UWb7fgWAlLFq3+rVrAf8Bd9sDaGUranbr9Mt2sP4+duhNKsWsCObmgLUssWWHSs+B27C9V7t4z5k
dcG9tVFxg9jmtpyAfn05zL94Rw3SoK5wDOYGwvF/JhalhtZlcna1g5XarIFIrXAxPHq3uGdW3j0L
v38DImfWnmpTwRMQK3hbGLy3p9V3uFqJRfd0YG9UaiEQ8H+5WPzvSpFEEl3HQ5apoo9LnzOlmRbY
EccmYQIWEIaZkyiZu/64ScUrsk2iUiSLJBlajwPB5+sv+79YxN/EIhgnq2X97ybR4YeiGf/s7Pn2
g9+dPUyUGT6r7wzEV1TWnyKSKvmqm7YH6EtnRf0ONbt21MCJEsQnlFGZR9z3jKT9m8/agCVHp1NL
rbT/xN0jXF7/hzVH0IsJgNvhQWqS2RHGzwxhchst/WmuebMR8Ey2QzaoGq6wMfVdJYdbbRSMmiq3
BD3p4VjYMSTfXpieOSAKM+M4zK12E/PeI9lp1T4BrkBP7zbcNkl9pHd7OnsdUE1R+s6lmWrtqaup
cWForF3GzFOdKpXzNHPmIOlPaT2D5Fw7GG3X7CpFQXDoO+EItxl7k5FsvfPn2DrkHbEl3jdYfTs5
Yse5dUCKnLFXYnnr4odl616RCwjVGrujIMc4dgMeVo/EZOCWztkQcchM0g9hL3yeGNSGU94OQTX3
edBbtbyN+ySJllEPOXF9SjVsgV05aBFbK2PPFGo7kCFj7UnMg1bb9Vtfznk0gOQNt1JE5dq/wvkh
Ilbr8UNvjsxCXeRFdNH+aFXAJYyKUgqulOBMAB4c7mr2CK62CSsEeYaoJg7nRjJgbdv5SO/Jq176
etANxUbOP8MbSdyFvqyWtjPdtpjvUuOBCrfStFoOZ05jt6nB3o996aOiTEZj7B78ajq2YqFUrDQp
1PGbHmttoodmrLMO50Zgp/KNPc6YIUf1S7TFGI70VdA/RktWb2sOEITpYzXQRLGu1bmtjezS4ooM
LLpsms3daxmuXXvrahwpHKeIf7i7DhnUj/3zKIGmeoXZ7rIt1t5IiwEDR0qbgglUQmta170pEn+H
u16eTHYxzy7e4dNgeHPougsl6qth70mNcW5YdRHW5JFp7YILMTkU2zBLinwjf9+Cb750GvUbiOeB
aSP1TkO/7CwONak1uWBXObaUJO2KvHtuBueNt274wBZ3l1BIstdqjrVQ09KD21YfNjt/n3cjanpD
U+WSL3Wk+7l27kz/i2BqixnNt0PuiWc8Qztn4Zbw+uTBb/JmPyXYSjn8lNgaRsYdGC3EUOo7Y7RP
MMKM91JsFOz2w2XVio+bFGuEO6CN8iyXR7tmaLqh3JNx5F5Alu0ow2zFMd0oWRGpJOpT8u8Ko3+n
DWMVFu4ah6BI5mBoZHcwPD7BxvLF3sHFv4+t/HVvOsktKLFqb3kfE3/Qz2vidoHdOtpzKQx66TEa
iNAts+yxwvAX1AO2ZApl5aGlxueZgK+Ho8kvHjfwjeEwbLc41cs9LUAL4KHU2YOzrUKbxEdUrwpP
amr6PZiGLdJJXkY87dJgsgszTEcr32Hmdk4Gx9ggS7z5iGJzGu3ZvHA0mUKNofxruki5il5shSbj
jQB4K9hR7Cw73VZNbnauv5YxrSujZuD1mbsNU2JL/Gii6YkSk/qp0Cx5H9PHejYYh9g79ja0Zi5a
kUZO60H6HisnmMq6wJKM84O3Ot24GmkNZgE3NfCeQ1M4dwx/PmazQ21GzWlw7og0TTzWQ3fjerYo
GUc3LYlBWfpX+jQ9Wlsa+6xS3/jSxifdy07siZ2zt7nMhHtbFUN2EQpPA9h8hfq7lE4oIIDtzM7/
RFPOY4akhTpwX2IAw5KcGTSjal8qglz7krQXs7GbbFGWMzjS2FPUfKKu926i9QFoljaUCqWRuhaM
V5F96BrqZBKPKXJjrkdXsaPKwtXAzUxjYOiejEwSAhhHOm6pxOlvpenuiat98DsFYsmwE8/ElZ9i
M02CyvWjSWq4mKC6rqL7Mg+M6NxNxnd2n1sHvaQWiqqmYp+X5hwVEqEDlHMbLn7lHYEcvWpK873j
DDe4lPLTYK9vvIXSPjdzxqCUlnOa9Kx+9v35LdWwS9i27hcnpZp4jlVPZFI+42G6uGIEf+6Z56zp
K8K8TYmu45DZ7+/LFBpVbKVeEHfd176fdCqoBIfgbWoOAotMGOMCiLplLG9QovoDBjVMBDipjmVe
7zBAvac92X+WQh4hxRuXzVHQdVN2+9ErmfF4vGK9bc8Mi7P7AWdobvAQWjXanouFgrcC8+q+n2wb
Q4T9pNSw0KEEgL7S4ZT0HV732cI6wGB7B29SD9Oqc17KYn23xNN0dKX7uZlM5LWkTPeTOS6HtcZQ
hWzEcKWa/VdjOd/riUtEXgj1xpfbtgNFM9okE6r4scm3JgLQuV+7jByPI8qTkWpvJ7/FbEdhmEVt
FGvhpLyVW89ak/UkwWOKgNc1O6dMwA+Jxiq3eOh6U09um9olWuM2y94njJv2VA1ZwSpa3LZu/nYh
4nfaNO9ZjgOo3w7tWUu+Wlrrnsu6jNWoiWrdlh5Mu3G9yBCVfvZa5LRG8CTfWFX3PSOXcPEkSfWP
4IXr8bWgX2ugWsbTOr+mrBdKToudFfTB8gZMTOWqBhtnyHHRcvdV3qvY7v0FEQ+Yt/qSwb+yB+vY
mQ2en8BtCde8tibOj2AgpOwH4sn20LB6F7uOkiI8gLUZ24+WIKbRvzTzWm/1ubfmwfWDvFFsGFy2
JRQhSPRtv/X97f+21/+V0QPfA6fM/7y9vv9S16pd7kOd/Xl7/e0Hv9s8xG9gBD0DLLCrknwe5pHf
U4ae/pttoCSRGjSv/Tecpr9vr83f+FcOWuJ3v/2/ttcWpGFizA7RZAPkprLb/wObxzc80I9Hes9V
+UcXnrhwKaW8ppR/gJqWlTVsVavzUHfrQoaT0WQYsktV1hevja9ERsPCG5/11X4ZHarRmFz3J6xr
hr7fun6hbKDUqU/vhrG0w5SND20BoLbD3v/UYpd8tTiEZHDA66HIEHHoLPZI0VTaMBDwlyLcnJJ9
l2YB5otYrJEeMHOiADDz3A7K+oizV/ZnqSI7HHh1bFDb9jo2NWQbgaEj6q85H9wL3RN2AtI/+jUJ
ZFxDQdd8UHHNCjXX3BC+sgK6ExuSKa2PmbtlX8gaJp+WjcjRys+8s2WTT9j7iSSl13SScU0qMaeB
uDCpAFOjokwM1srLrOJNWZOOt7OKPBkq/BTreMh2jYpEeSoclbtJPmNgJDK1qvCUhgGBOF8F8wyO
IAkaFbPyei6zobkMw0nt6OfaSaaoVtEsU4W0TJ8rL1Rwa9n86n5UYa5Rxbpoi2lIgBP1Sq+pLwy8
9RnHUQvLjlBYsaTu3mTANAasl7e1ayR6JF0Hh3Bf4PANapQoAq/jzUTibLCT8ckYhpqIZB+TSDPR
/kFaqaBa3U/Wm7UszD2AV++AkpqTaNvi+JZZYRZKS8fp35Dcse15eIT44OURNe5AtxR+a1AgLgGR
y53vKwXoGkDXH6jTuxfTlDXsCwF5MZqcXpTt+zWa7vpqpiI98KF/aYM3BvYVCJaCBrMUJIzBKsz0
Nq8fgJSI20KYbwGXOiEj4SIkayX3tUKOSQUfczS7Oi6gQvTGGIMCDMtjrGBlk8KWxQpgljgNqVnL
iyrB8zyd9CaMr9AzX/HPcj+294Aqiq9MlD4Zsa/tG6GwaakiqHGTA3xcoaoNG3w1NHDa3Tx7oV7P
FOx67YeGuy1gc3qheiHdVYrVBkP13Yb/abcphltqQnOzFddtGSC8JROsN4OE/bnE4PKOUWpyahUT
zi7b9lYyBzu7iMIASWDH9QZ9zOWVJzd33DdXyNyqeHOtTOF+wtwM8yuOrnU40HiKUScVrY5OHgG5
zhGVTIzXHsUD2Z72yoWNlW1sAt5dvlzpd5SKKhae1MDUPplmYS9PNrtviHk2cp7xxqDJMo90O88u
Tq+7D4i9cfp2FRskucnIS2tf+w3jwhKLBq8/Z3e+J823PqEBfVfCmJ2Dnl1RH8Hs1ex3q2/V+Wlp
lPWlJAKykNPUN1EfQP3389OcZWIhhpxN+HiTRAOzWsAfzV+KYuy3Otzmonbhp9gD9tvW8bdwHsyV
lW3KkuSlMrKEkVZqZHw+WlNxe3KU1aOVqB/Kn5Gtal+5SBeOD1tqLwKjNxYJXUmeeJkaalI+uYVv
FM4L18gHOV1OY3Om3AGm8q6O6X3hH05cnHIwgGSOUh3c7HNdTA6Qos6iQcAce7IaGCPWb4z0/w3C
/mYQxijfYPz0n5/UT6of7v/+Ogj7/Qf/GISxKWXA7fnAzxl78Xd+54QoVhiPWotvFinaq1fz+5Oa
aZfAgeRhlWSy9AMthDo6mit4UDsWY3PdwOD5Tx7UlpInfnhQQxznsY8l1HDYMSgECX/+w4Pa19l9
xnGnXQSq/INnC3i2nNhOVbkVkUulUIgxyXy0SmemYEZskTFL/+QZHgnmolmeZeFUF2swqwBTisdU
Sp/tHROjOsCWkZMNr9MIbeMxaa2jKMZ5F4u+RGfHLzIV9wuWF84QCXYDHN47A3NnEA+C/tGKDqRB
FDoGKVGaT2MNRKRtTTfYYO/ciWUenslvIzu7xGgl4bXPujZh0bBe5zR1WS2hMvAED9KHBJI3jn3o
FlvUOyufqscs36YzExiqalyEShTxqjhgp2ZFKyF6SaABpypZqyjPt/EseGTtx2Gi5R1IgUNwW9fv
ekczV7RrGYfzutJ06q6dle6kDj9rQ0SM9FbEzL46+0bvvSMZ8MdWN9ydRUz7lsrjSx2vVZivKL+J
hw2kSAtJMsiL9yPujIAbpom82gCrmxRAmsjGEc7pAz6sirYYQa2erbnnKifxEzcxkVzhtvvVTNim
rLVlEBcakMGKcnvq7LoLF5m+8YlFvV4q2zmtwp1faqOBLDZ0mMOk1cR3bS/hbpVNmvXsurTU0C9z
HVvbE+SDgs6ebGk87RNeWYNlEBlE23h2DTk6bk35dsB8AhsKnZyE2QhBIhtZtXfnJ1hDOFiR+Nr1
Kml+qNjnHU1MWweXqiPAWWiNr9aqHmHIjPpIda9WpePO2wZrhoOY2Tdu0RMUNtasiLRi04od86cK
mu4kijtNZlarIZis5IMPzbeTSvP7waX4do7hL1KnmvbbGceN61GdeNTpp/92EvKHJlMHo34ETbM8
xGNRHequ8dzkFckyONt7KJX6tB3E1vYjBv4r4Gm50p60+Yp+gg1WAoIyE3aA5l7HbK0oUcU3aNSS
Idd0e46s8KQMhZbC0rQ+LFfelLyypxgpw6ECCLOG2ZVOpUExUE47oFXplV9lXllWEFTXW5L8pKFq
v/tsb0m3hQ3ByseaXAWlWq7NcTvHj/Em/kbLyqVpBJSl66+2eXGAnF/ZWlOX4vlHjarZAAPfahSG
i8AcRC5mJPKpv3K6iHisb4srvQuSqfW+U0ivUsG9OoX5chTwC7t2G4DqhQLGG9BvN32wo0pBwlaF
C8sUOMyh5eINcx8sDO6VLEbygT0vpxg4Ego9lioImde68MjsQbHJEoUpw5Q2oowqeNl45ZjltmKa
GQpvlurD+Dgp5Fmn4GcuFLTUmO1XPm1uz/EVkXalpXUKnPa/o+t/c3RF31FFov/5gfj2yzD+35us
T7Kfzq6//+T3s6tLoarjoJiT3zKRff94Inrmb47NUw+JEY+B7pikB74/EfXfHCixSEJ05CiIJsfa
78Fv9zdwNnBUXaUcIQL4/+SR6Hg/RxQ8Sx2D8VpwcgWmpUCdPz4SEymWkpq29DRU2M8aryZuC/lw
uFiYWMNSjGjSBb7+R46WO1klMBeyNaMZ21iORQqvmuDe5O57OC1Pvsd/A8Lff5NhRDtgC0l2Fvov
duXV7tTufyyCtUjt0xDjKt5P+RRj6tLEQiLWs0tAL4XthLNPVRh+4/XYETuD/MQWsZdJD+fCS17T
P47uMdvMlX0nx16zvDGGMkYsAUb3euPLE/AryX02a3o4inx6SJbGOI8NIP/dWg9KKtFK2su0mMMA
7t4bfgRTEbtu6tob7SGL23wI0zVfjr2F/WxbZL1bCRK8ZTI0X3JLl89xK2mx6If0HjKl0+38Tf3m
DJqHyKwczEVs2feOa1P5nYKXeEpSG2nDWjlRDvwxLljjQgX866ZobPVMnG89ITHylWOgdRycEhw/
HIgyMT4Vbe7ex41hPcTC0kEkOr0w8M1N/Malp22hP8U+wMUZF1c7GzuH2H3Iey5CaxhFIBqfNJSG
ThOv1tupKNqjQS7ehXd/MKb0FYPjeQxNSZQsdFlsAmEvgkqIZBPU4PUzrs/a4RGFhXgXV+PRxxv7
WgxUs+3oojcibTZRmXJpQcUeoB2RrpxuSPQdx1x/yXIi8BO/S0S/25u4lvrZX/rXZMQFXQN6/Z7R
hzwbDPXRIdlk2YWMEuQTzg1J8jgIPHjh7DL9xYPX3ZU1s1SucpW6dLI3DvWVg3NfWFrMUZCHfNzH
5gPaZB7ZicPOZmu/jKaVMD6XmxPFXZbcb5RUnFcfA0Lu4PEDrHpDuSgxO8NhllFr8YNhje8SeGOB
zdJ8SgFCJhdUwnJ+WH0aaj6gGg7v9aWbvmb5bDw4VWtfVKnxU+FQ5Q61cbqxCcQ6wQhjaUTeq/rb
ydTfL4Qb7rQWTpC56F9o5nnvLkuDIMmO5TTnAjgRAsMrDKbGEFa99F6wz07Pm0bVRQ4DO3I6KkWD
rZqm6qiLyc73scOTDHzUsrxPk63RYU4R8o0GrUOqKvKeMRGfcmS7OD4zBQZ9mJsNsYpy8Zu2813G
vFCqHubWvF9s42Ub/Be4Rrtet/yod3Wgdr6TtX4g6C7sDzM7gYOemM5bLNXPWJ++6OSHASS5ZRv1
wtOPdolX5VVaotCSYco4ITrmMWHNeeRvwKRrDendwKQcf9FyWo26ouQV5PUaTMmwmLeDP2zJwYtx
5zOYbl8qmJvTYz9Kl7c07HNtiu9n9l+7vis4wWN6DYfZWfeT7h+ksAC9Y7fqHszNZAYwxQZbFJ7u
+YWTLXCCbICnsls5Ud4OqAGRazXpKa1iI+paxTJyiVga2AHfir6S9m7cLrXuaiizQ3ooPMqIYrpG
9naMGdjX5bKvBT7jhFnOu9W2ZFjl3XLx4L0KNq07FbiZyNSIYocZ1H5grlbgDitmFMS0CigMoo8R
BNM5Lyy2NNPUHmZBX8BsVMntMttY96ZcaRClbp/s0etvV33UMJ2H6VReoFMkITU8OK8yEpLRqlnV
Pm8vjlzfMXB0wqYfzNO6xVtk819dSltvbo3S6qjYE9rKNptNFPR+5Df3BDHCY6XquwfL761nQnNp
4CCehalt0Bcv200eYvD8yG5lUbxsyr4pVne52MJQTUrze8D+hOjBXq0Ycfx+b9oMYtZtviu3RH6l
BRexg96DPTo+Iz0K5qfDGg+fROx0oYN/uqDCqTaUGWE6xZUsgwYp9iYrp/c8WMAtIYgc6w1CMqHy
RtsgoS0LcmCVjZ8I5VglcRl3uBEVB5c5MZ4Sxsik2Cv9kukuKIzayw+lq0Fx24iDEfXZMU72GAs2
kogZ/S9mXxPhlVA4YvJ5J2dBp6XDTL84IwZantjefkDRuJlcw7+stZtFq1k+xs4mcZQn7mFp/cGD
rpB9nTI5Kd+tJ3bwUEUALa0MfcvsTp1vAOPNk6IL9dW6740m0JrVxBzLV/Q2bZPsLtPx2xfY2QO5
YVuw2SWfSePE+2XqLmtVdYisVCLZTb8GSdUuUV6W7c1oUY26TSI99Zv/EXdFdUpsAtw+k8+pWD5C
wZwi3ZAGtAkeN2TOT14/JEdQkVZYxd7dTK0yPbzWnVXhGfCm2X5YCKbtezL1icwfJ33QHpY0v1+5
rud4tQHj6+Vd4lbbfgXXwqMxw2aKR3RwcAYMPcQAP6l39oz62FPF+BpbndwtE9f1sWN+5Jy3fJR4
vbCJN8xkN859MCAZGRHxksyPyBcxTHJqbwMNHPvt9lRluq+9gyzHCCpzXW8LMzWZoiZHTamAbZRo
4e5oGPLYGclTUSA9M8Pa2MrQJyDuZkR0bivbsHbswPOGbXZffZGNsSLiTRhJTPhtadgSxXlrtdP6
tmr09Uw1gXGZsLIcOkn/FiKpuzoBVMD5TKnowtJf1lyDOR2PktreyKhYMb1Ccz7I3MtD9nM5NWT+
ZOHecqtHj5TYudKrIYQNFIFNX/a4x2gaMiftMIwMwwfpdXuOj8be6ke0yqpmeS06iwtUSPxzwKqS
NxzC29ClkGbXt8XApqOyxDHrNzEzu7Anuo8nA7CXY20LGlxrXfp2qtJoNPsWQ4opJ6pSeXLpe8aP
fbzzZOqB0Xbhumz0450plKtxiHvDPJ30VE4XyNIardUd5BE91icy5ZbwXxl4RcagGbcu2wODIzDk
+RupEmtiesx56AXxPsUjmOv5g5f23SPBCDASviOzoDF8+zBk8brHBegcNyNd5x20z5lEq+xdXOC9
HN+Wvu+HMbPUmypXlUYlH/67zcrwOwz2wRoZPuMzGWE+ePVi8fNZzADcwkuTUU6MEX1IKDPUmJ5I
h+wdO6AOtzI53RMKgP4W2kQO7phZMpNiC45AK0U9c7uMOtVM4/iOxXuLLC7ShejTR0H0ny+2rVco
41PcobDrEumhx2mw0OkgdyjCZjAiJ8BodtLqVd0NHkmdIqWVzE5vAbq0kCeqkS4b1z6R/WhlUJNR
fhjKfiqiwa7Lg6idPsLgZOEzHMhqlLWQn9fYQ7Jmz/0a0rJ7iUVaO4FyJhKkYWsWxomR+LcVJqHA
lO67ETHqraSnFRitLTgBUyBrrrZ+6k25MVNhiPJitWJeApK//TGzXNYBHCi3JZXSX0wtpm8W/9EH
1tPsnC0aNASM/u9mUO4SL0vlovl2GS6IUccAkYx4T2Q9Wo+IXpZiiRCuxyQcFSLzDwDQJjIg83zZ
3Hm5o5V1eRyYcOzyelmDHKfIruH0/kFiIu9wWDZib2QNUMHWaPuoM+cRNYQuHCseO4gYGFDMWXc/
m7W53rQY0+885N2ndoG5FbCe518JRQ7Pfq2X7xJDL5MQJ4B/bmQSnzNo02e9jbu9y/160bvEebC2
cQkWvW1OpqK/aeDZCFGINpJIPOz9ASHYdkxftjumBUtzVe8XB6wAOer6tOrsxVuiXs9Yc629pvfR
2HboWEkPYDCv5rsc9/aFRWLGj53yZXFnkw0LK5+leLqp1rVRUeVOJLHmMA6ZZbdrqoHveo9fus3Y
o8Ci6thAjeWntHDs7QiJZomybnK+zmOzfGY8gg2iLf31djbN1dovvWj2/zv//3fn/6uM+4vzfzZ8
amharn+k41p4p/GT/n7295zfWMBMm4P/v7yfv0/DffM3EAQOwDUmAle22x9nf/c3Hc8nY3T+5MrH
/dfZX43D4bSRj3ME4wlGB//o7P+nYTimUN92bQvNGuccqISf2dmmoafFRBX9hXMNKOzKWO9tAyj2
JgExBWM/2Gj2/7pA99/m7P+58PbbCzIMARAK4slzjJ8CFQW/dWu2lX2xbBOjmcpLIv9Qo0nz0jHh
yXP369f782jj99cT4IR5VFj4Bn4KK1COwZEGi/fFbVLnQ+7zArD/jefBpgDh1y/FFOcHYeH6UnzU
fNYwX+Ad/1xK0qeofFNhiEtRUYaZuXl/tMeNhKdjJvTrQmd640IUvvsvOoX+zW/5TXEBzm747s8D
nKVj5dC1XlwGMwcf4bV49zmGUqUKCq76G1e8gdXi51+UOxD1hE08Xlp1t/84Lloxn7INygT8LYcX
AhJDvnjJdYIJ8+jyoK0tAo1nRtQ43WWfzsR1DFXFtuKvCXSVov/1lf/rr88sTDU1K3+I+5ecEPPc
mLBpLC7fKkR9zLMHne7mw//naymAI/xGmkjcn9MvsITopZNSIAHRqjgJmug4WxNTUG2sv/611HX8
Q6lSNxRyF8YU24Yq4un2TymRbGyp3WomcaHGBnIz4/HJrLS/+TT/3bVjETKuL8Yq9dOHieAr3JHA
2GVTSIHcm1GLPYcTiLGpnPyvfyPjz+Lbt19JZblMki9cwp8Rk9g8DZC0hnXJzQzaFEJFc6H8nYh5
ianxxaOh9wMBIb6kmY+8jocUQjWohb95G3+9gx2dQRnyH19V6rDVV/kHDTA2DRM7XCEuK1LU2Spq
JnddDA+l1Qbu0M6vqqgoTFIsciMhD4mIL6/NduPACtIff/1u/t0ngHfIB3zBJw34/M9vpsAxD9wF
Q/O1BVfX9QUAywS6gVRp9M9fivovfEEujxbz5zsKllvf9G5nXTKby+v7Cq4CU46l3nP4JH79Yj/l
xOihFoitigtv8nJ/uX3bdGzKrmu1c0ypLSQD6KAvtQWt4kpmmWsV2//1Kyq5+odvDE8MFdNzdR7B
fHWor/lpkE0CCFAqBpGzzlH8ILyamNEAz/ARZgiFvEPM52rZxIc48JDuSvhKVetISbdW0xrpZU53
xNcOKl6tIIiOyti6mWRvYjp56VQ0mr+7SPb1EfvHt9zmwe+ymnIjUhaObvBz7xxM6lysHODO2Mar
PZ70bd9kDm5QYyimXaNXEtJ8WeZ9Ewe0M0knggnrPPQ0xoFjzEtFGakISgIkS8bPG3TRz6sJnJU+
4k1VYwK8SUO9z415Z19RNRwVxIcuhXNROoSL9Jwf6xXpw5X8HORICBSL4gaNjF2Btwrr3OdcQNpo
c3mfZCU92eRMwLFsqYZrzY8742jAFmVYDRaI9k2fcB0wkCwGiT9llnMo647X8LjS8CLlPbKvTmCD
KBR8xQwSy5BiaSUiYlBRy04buxpl8M55aRVHgDItujx7g+jVtb29yMvuxW0RKM64UOQjBr/1XjNH
DXoHUarsvSF9PjJ3wwoKMB7r2BuQeNx7Y+F8KIDIIw4wk/4gDR/gkNGqJ/Q82x8qWZifWqAzR+zf
3WPvYJGyF8zzgBpRell/EfoX3+aByiyF7CvCwEWsnndDR6UWWCu8jyvoRgIlO8QWYKYrpkJrTJgg
1xSbv8Tu4zAk2xtzptn3G8bo2lRirP3wuagSE4waknm0DTE+Nk/STT21Kk6nxdI60cLLVa5yoB3b
yHUTTGYAaKgnas2Tek/Cp7RQaNI+Pya4zaEuuC53tgDCI5klyM09p2pjQhZ//VZ/DQ0brEkjnTXC
fghXiEOocddlHXcNU1OwSo7ikDDrbxl/NJ4EzKrHNKq2ar3UZrejkVvM9LoSdOfNEI5SwMGR56LT
pHz/Gj0h6lYR2r5LtUrVsl5jxnFDXih0pVBUlyKGCGPUFvfynGvEIGGlDAdvpJacwSbtsYbi949M
4yF0EGOAjF+jtAWtlWy3G/bjJID2YX+YG3pgnXQCfjDUPb47Wxo9GbzNPG7bAiHGTBzxvp7n+tnb
MnlbdgznmJQ3xi7XSsPj6Kn356xsaGYpcQ/shnJdqVDZmglqUuw8A0jCca07IGB2LqL/naczJKxE
2uDuK3wyHJiSgxU5K5D1Jp8L2imiqUnb9sywIGNnxDQAMMNQP4ztAIsvj6fqC3Sh8asnNgDLpjvd
+Y4N+EuuOZSFqWBlCjZcjqQJiOGQg5DtO6ckUbIfbOl8WjfXCKlqrW+aQe+TvU4dx7LzpzYLUdgB
uTZTc+cjUywBScn0fWIRInLpn7yVHKYPXS1pEZej2x28YXFeKPcdOcy323t6bJozdmm0k3UR2/u6
7ArOwuYWDIw0+9CL7RkP4FK/z1GnxrCe0yEs9N49qM0oE5wVokvY95UWdewBdzObl33lmaNamOAj
4eF7pAFXO9VF157yPh320p7kl5jQaQSOSsPK0lTvsmKGH8V4YdfWmLjzbgA5U/QfcMHw/cg2DYhC
ReRk7o19xTE+7z3tTqypzvJvxdAfit5iCqXaLxs8i0rysHc9s92kUZ98u9yw0/WO+IfBIsPhX9AQ
Y16IIFsMsRJR1GvIjJVoACEVvEg3VTO9bguno3e9HvYTelVQp/qn0h2ad7AVKAzwjXU/aERappL3
Qei/euCpBH9iY3m/cUS37NpE5xN1EzO/aVy/vgeC096DmuWm1sh8jx9kDNxJM8mr7QYVjY6adjTz
yzcCGCoiEVRW2/Fz0ussSMBgjOdv3CR9nOHtuBNuGG9i6BMpjDXQbsjUtFoDaNoITIHVjg2x3l9B
XNdC5hHpxUMssWlUhyiLXNuXfAEo8muHQ5GNLEGsxmzMVFOStnKOooGeLZyDcPo8t4Kv/pTa3VGs
AtyrbRTtS9ty26qZh5KPSQq8QH5J2M9RU0xmrVFd6zQmttV75oRe+1W2s9gNszsy9HDHIapzsXyp
POJWgV1o9ltAsPBzUn84AhxiRlyvSYZiZuTpx2EeP+StzfBJYE4MYsny8a5EN9Oesg2k8tEzU8bc
Pc2xTomthrBJd8w1Z9tLr25fw82tyIy5YnmNplw9Okn71Sy3d6spjFfFaI5H1lW3DEy/J5Y1tebn
ZEyTz1uWLU/J5PLJ8Y0nb0LsBnMxCQrY2Gmm/E3l4J4dm8JFAkMlNqeB1nZGaBNTsOMIeOwiukbe
Yvm2Hp1tzbRdTw0j+i2fQo7mpphGNTaeaDXG8nbte/Fqg+P8Ck/J9FhlHkCnxkBGmbUyYhBrfWx8
Z76MTstYzo7NzNkNngXEDJAD0/dt8XdVV7Jc4MOF4eSJs1zmj3GrLU/LmBQPxjTptz2j/PfF4uCy
pl0D5S8nAbjrpJXc+UJmtz1a11nzF6KJ6ZwMH8wMHnGFqTuqMwr/sPBp8U7Atu4PBkvenqDJRKTG
ME0otwA0mWGXtfVM/L49zjV2qzZLwSLLaXsYU0CIPu0eL1M5dmgWwyCy85qt6/9j70yW41auLfpF
cCDRY1otqtgWW0kTBFv0faL9+rfAe30tFmky5PEb2OGBLAgoIPPkOXuvbUJFUhWirH0ArefWoPbl
1g3bxuOUq5zGhGPfkhKFh07BnZbPnV418VpenvOeHf5VdBUJGrgstwMb4UkeN1m6KoEfMn0UHC9C
FrctkGkBa5DKQiGnx+4OgdbRVc5jH4Fsw5L3Mxkk4Qxjap4OkcYyigrAlcsKEiMsx6xuydjLC+1M
2uNkYr2shLN2UttgQRT9S6GRDLFxFRxsQQlFzDAqUjJSa/Ka1o6umkxUt8BtmzsnxVPaDSSZTfEc
Ao52HRNoGM4Dtdhe6WVvR0vhT+Gzmkn2IamSzgIOJUoxBsB96ybOKUiR7HppFn50gVVvuFXrXjkz
I8mkKNIrfeMoem3jdMnNTdXYZr8stMhtti3v7qufhsN9CZruibBe+7m3JFYjFdVzs2xSYSL7LVK7
XviOXrwCS6miVR1OI74mWb6a4RBcNnGGNHCKGokqeIAOVxRI8sIhqsaFAUlumbA7XyhpH6811fLl
yg2o2YMJwhpAy8IOF2ZrSOckaWHwKmj3foRQDNulHUzxhWr7trrwmeRe5MD5JEqVQTmEEB6W7NmN
MMg4Azbe3g0haAzjrxPs/4uDvxEHC3J2OU390+r7ECLsPfQPUfR7I/Tv/8vfjVBhGnRCOZuxv+q0
Qy26Gf+WBVvqvzRIJrP+GBHS7HT/twhKw8CjC5tkQRV/DZMZ959GqCAnjC4oWEZ9pr7DkvuTRqj5
/uiI+51T8ZxuzAGMjhaK4/encNWCwxbjSbmGrVG2i3LKMKSTcIB/murLPS2NAD5+lNZPpZ1oNyEj
sSvMJOM2N6jIlmkE6hl7sJUzIkv7lYJtXrpKOY8+yp+NqvL3WEqgkaFL+MAl4TplslDYsnYFGPwN
/D6N/GCAHthpZ5gOK0pEYs220EasuDGhV3wjGD6F0r7MMYf1IjR6g1iCKLxAd4j2MmR++ABNmiAG
PRyjOWCdcXYYdFTONWldG6Yf1d4clfIRY0z8QKjMeKkkdDc0Jx5/jnjeli7cTXupA4x66epALLQS
kizyX3EIQusgpELoO90/7bbVWZ9Wv70vlx9bw28Egv+chN9+Anrn8A5cVUUmNlu8fu/KZBMwMiDs
1vVU6+7O1HFZlBrZyAu3wDy9YIYu7UWkZe5lYZfaad7PAFTkGoW5jBK1204AzBiqmsXOndrubPLN
8FxrjeJZRIkCQs5sCHZUhjXksvisNaUIFw7Ok7s09Z1tACx90zZ6ceE49S2QbtMz5+Iw6LUbLdS2
iBSeMSRWj1/ftPseMcJNG6o9v8B0bmkZm8eIkZJjW+CrZX5tFJn/U8y/flAU4ofQKM/YxupdG+v1
Lot7iSM8z7RFpshp0+jkww3toD6WieAxuGY/XEBFS/Z9oePjHflf2CS0F5ItxQkU1P4iBB92SjoG
LX7Hv+N4qG3dKErvkrzvGFKmqhflfY6otVbYsXRrNZNY1pOa8U7rUu1O1El/zq32tK814cnWN70R
HYGkYNZX0TAm68HsNXTgbrgxo59p6cZ7wyj6JyI3CBaTev9EjsXcZkgZNUj6EcShdciU54gzQC98
lMm53SHqTZsk8hKd/S1Cbj3z/zlZkJx04hgY5knjBCYfRU0128vdrTrVGogKzop2ng9X0NQQ44Gd
ic+yUK9OR7yt96PMyxcnhcQMzqqmLWKabuXNZ6dNHjaNB5A1OkmlVM9IIABcmYvuzEyoyxaa3tJn
qcIp9mhlx3M4XqBdKZEcLhrUBqe6RlpmNDkTyfbzt4li+0AuTXNvIDV/dOHYnhoGAnMVJOt3s433
a5ZJzxvtp6BtJMCCadocTvT7B6PRGvWpVJQrPMZUTy55dAo6yLtx6OfUvpbizZ3fnbqYnnrN4eQm
G0bOBuL455g6/nx2ze4rqVb36IlLgJqpukVejHXIgHKPVvM2q/hbkq4G4Bh3er5N+e1PCybnCxXO
KiPrYFiPWaFdDWpNgqFNw2JJbtZ4ZgDrWbJcjZvOMLV5QSXZrjZLKdamVLR1pEK9X8RDN5yTWDUd
3l7bEuLHMoqs8ayuTHEqysJ/LebYQEfJiAWLRXMP86o6j+D6x+hrQozXup5Hj7mabKuiJhGnxWEQ
QpporS2MsMReJ07oXDgqdfY3zVTtfTN7fvxkWjr2PHnQSGGyj5wkfSUaxNa1f4WuwlIg9NtiMdaV
ck3WAHcgYk1dWlWj3MRjRLSXOZRuSREPB3TrgDEdFzrfYLvQUhIInaQrH5LOIm3QrfqSnGhR+z9r
AzThQtVSsSPSTflrrvtfOWKf3YAxb6/0/9mXwWS8f39yWv61CAObRiBxYUMshvOKrJhNRbgN4Rk5
64w/s91w57DE5CHRZXQ+ygdEIOYJoRn+K9+ezsI8Fg8kzYhTYkSSfaiVFLpV6vg3qV2B8wqBeDvf
TBKONcvzwzcQdcES1witYpjw/t/eZ/UseOnNq6I1yWXsOSS/8jbDS6ybOr0TnJPO4qEZLlK7y7fy
LQBSy3ML1X3U7d/yMmFk1rvU7OtdYVfKDVYD5Aq9IaNlXbX5BQKY6NTWuP8epyUtp6ZvXju2CX6i
yHhs/B55zDQ5dEFAFl62QFfyrd1RdpexiSRJI7FFtq1/r4WC4HpHcfZNRM3vOyja0gYEH17E4Wdt
5dO27jt/F41490jMyZ2lZJb/IgIOUQstMxR4H6Um1pNeQggskkeRIWML9bxa6ByjdqnR+T9zm0+d
mmC4fPv0MFcGz7WvhN2aQQf/vDzx99NQa1epBvUYsaLeLV2t4hRRNtMmVkP/J29e92Kk2byCzI8G
YOe+jbCiGiqmXgg7rHxlVEOU1LLkRi21iUSNyop+2Fn8pBdZsQOmOuySXiNar9Y6kKqpdhoOfbMy
7XQ4jwXJX9+8CBSJ/NL/KRv4DF3URrAoHNbsuRw8KhtYq7MWhHR1FaYCoiySYlSIb2tziqRkSy8g
XP4NEZ9CGmRqUT5YmpwOk2BNWgdZs0OIYa/ge6T7KiJ+iw6qGiXLTomjDGtkvpEVypcFX5L6OPZq
esvyLx+13uhe2sg2lBUdu4zMJWCunLwox846kLvrzFZH3gMUzOki1VM/3aTCx6rpIuD1nICkD+TJ
Nuak7BacCO1eO8Qov1ToHruVpRx0Pqx+1bRq+wz6mCUyyaFYknftDWJqtsZ8dgTkMpec8+8K5EDe
Q9j2SFHvxtXA3GLt6uO9KInR0AtHX/DvCbNFE/NBwLHmZY21xlgy4bWfdNvIVjUKnz0mNtWb3BQA
CAIycj8qLSzOSGYzsBS1SXjHPhDdNQrSQ/rtPQCSIsri+4aYbpjcSWUFXkjdMiwzzn7JoglLolWZ
WV8pXT8XOPVQ7FWHiCmlyaxVjc0Ug0BI+KscYFRyuwlLHomJPKimr/nfvgT0uhhD8tPmMZWBI2ES
+U2ALHfnqwa7ziRi/THUfSBFgbDK5ESRpJNUugvGVQJGXOMaUh8zhgCzsInERVxzZDEq+SROA5MM
3ZEXwVnQ8CxOFGMMiyUyQf0H6MeIATbqwEOcuz44UjsG509t6UmipRh3NNP0qlmJs3NIEyX6CJ4n
w1MfLI5aT/3a6Mi5dRD7I6etfXvR1zPtL6qoMhdDUK+kS2NrYeJdh0Q6pa8QkK7o0zHL4fxbwIVK
7HyZ9kl2btsZNoPM7mn2py5Pxh2nw1sl+v8n2+9OtnMJ/lvR/uFkewZH8OXdwfav/8ffB1vLgtNm
YXRlnmpB5fwt0tEWyHg4uLomigEBQuSfc61hk1pCLvZ82vmL7vbPudbQ/6UyBubAi5RjdvfYf3Su
fb84GlQlrs6Baj5dUStaR+P9kbUTC5kyeYW/BstvjtgoLn57Gp+c2+aT8W/rL5eYtSemg4SAf7J5
LOlhG0w52BLmzKB+kUzArPDKOBaP9J9uwv9wlflf8dvIHksqXcCQq9j5r0b5VQwv0vxmfPzdjRxN
j+2oMPKi4xJ88LZ64AxdTd8c9yjO57/l3eNyBG0OdH/03cjVOhZcNKlSxkHH4BVbe/1U2JaKnk/l
4GT3XNr0k/RKJyVkr6atvydnsd3gO0KNHg8gooau30ZlXd8RSKuLZTQ18QpU1EEzsw5oSDf0p25N
tw71vLrS5dBtBGeE6wibBtmyWRtjX3YgecZ2fNJYnU1btfwFCXwVO06DF1Z0XhvTN3SrUCV7QKDk
VezwDFzCrEJG2G5FRLKB0Ip3oZraJ6ozWT+VzM4FoIAxPFMrxTpJ6cMtJ1VpGOOYtKNnjyjh2xJL
Eov7aetm0y0baLpia9CWMM2fLJa2vR9l+tpR0Lw29pRtDQ1Bf6LJ2yEfjQPgJEGmqE2fW6/jHYih
BGSAMDZN4mB8Hkpx5qgMHmNqakqvobvSkeVsjcSRp/ZEX6DAj0RDhwbhmY/J1ytiFzZy0YYHP+76
J0Tz46GbCDBfWv5ArGcXc71oeumhEPwIy7aOmWun063VW6D4+km81DXpKNiODfmqVEyclkOcyjtX
i5wQVbw0Dh1CVRiJPGB8EmcFgYHQ4GWGe3TE4ZaVvsR45OuStniQrbGvYlXg35eQZUUd06axcg5A
60U2CgF/o2yfAZ/eGpP24oLF+zloZrA0WiX6IRNyktWx4pHUYUVQVm+8TFh7XXxn1eTFFSpVdAL8
CKY/ybtW5e8jQwYf2mAn+8w1m7tIGe0lwyD7JHNalMpZ7yOUqMW2JYzt0KdavAtyzDZuXdYbjpIq
jSmNgZZpWcHSZd6yJlpbjWmVOQE9JoN5KxvxMtYma1lVMXFsmZN4sRl31xz22mtYyfzhmmiwReJE
5iENRhT5qZ/s6dPR7lbgTHYIJy8cl8e5QP/uY4gqiZVn7TyXvRvHO2KcM0poRtX42Uk3wjDkYzNq
/eAwBpF6Hedtgjy3j8wLDlDxNgwCdSswtz/6yLtc3hLFP9d6F10FkUw2lhaRtwxkfeOCQlxbjQGs
7GEKmJKUdXVawS6/wsHR7Sy3tC59Gs7bpgz1SxvDzmlvmHd+VnEKp4jrmQB3qteGlaXtqpoxfNsO
6bBkEuc/yqFN4dX0pGPrDKi2Ber7Vyj8zqsS+OSQK01/UjOTfAwhGayDtjIExkhHXSuNdBeQsOfn
4auJtYLC/UwYAE+y6YZ0HQalig4DA0RGuNVpGgTGjYq2Z+2PDs0W5r5i69h5vcXc1/9wNL/7BXAs
PKhZpZJhp82EunaIAM9Gnb7IaNY+iYQWfgWQ/pyGX/9Qc9Y+y9vAvaAA1W9SV44UeI2jrIeKlOm3
6Bky+uYBR+1cxlGdP4yh2R/qkZ7KEIfyfMAVdyoGezzDh2+eJCUtBVExSC5HaV1jqERTPo2TV/UK
5yoI2FygEvPilWq+PNSTakMUg2XP7MKyzFXEDGLT+YBxDOBy+Huw819XdRfjFLcaT3QsQgm9gy2v
hrkawEch8megiXQ6IKu7jJoVu4qxblWjOkl7a8LFVFThzaRlfgArMuXvNKEermLX9peanU97/rXB
jUZtuMfCWJ2YMQ6elHldtYwtEjaIeI/BRVAxbAp09isb3OXObNxiI62hWJdqoGzBqnOwIH6ddwLq
O61ZV5VrjA/1TsFYw21UzrjxCT5ag3QgyEVTUxc6nuQ5DMVE5ASqocs8ravHvpKSZaxLDmlhONsw
VselZBX4FUXutC7wXHmMjbsXW8WnogWOeaLlAqIg3EMHznRcPjRJIR6lDaOLGMvIf23clvMfmX0X
rlCT/dsf13LLvM5Co94hRqIFOZl2f9EznrponFGuOwcByZp3eOLpEsxiCCQ7nDa4JONXCnSq9m7Z
jvhkwdJJ9RHETHNvD7JZdWbIHzVqHTf+3PfJQeAstYaDppEP/s8YZcVdF2XZ9q27ZZqTj2tfQKxU
wBD1lUpjbWiTPTLJB3gkcsfZ2sFN38YmAoVE9eJ+1gCNdXfuSpXH99bEqIUbgegfujOhSEa2oygG
D376SAJUKfRdrek4b1Wny/bEyHCIsQtLkl+JHc+jkcg/WB04e7lRYl2LoVF/yKabDhHgT2x/5NGC
23Q4XfVz12QqWy4bJb2/H+goLAQJvMzE6TeUkdX3CwVX39rROYkU8wG+TfXw2RX86YRE4+ustswT
XxTuNoCQu4JgRSOp8hVnSzVa70BBJHe9i80ip+t5PZ8aGYHTgnOkzLdB4tLKmDc7LDTN4k3z01u2
skaE6S4Lt9EXoW8Nl3o9Gg+CyfCaeeC0J+cz2U+80UtEzhKSk5q/xOzhOw2zyQ00RNRLgRNckrcQ
XMi4da9zrA5Ly2jcbVSXOcgr3fohKUjBFpFDdJr2eTAumyx3t5qvDJcczjh8K2r3Am9Duc3s0l9O
EqfVivSNv3+nRA7+64j7cj0Yer9RYRGem0jPMJ0m46WuJ+Me+GS7Juoj+pm3jXNwYfphwWjNe70d
jfuuVoz72CzHc3YqaxNWobIaowh0RmmEnu37mLqBaV4VIex37H8ZrA19OH976tKkr1g0jnOhJQRI
EWDKxtfEJ+TUCYyTnA9zhumILkC3EfirntgVaSy5G8tdNkp9XVYZyUG1ip3bt91x32pjeuE7ItgJ
+PhkcM+dWgRR08FVDETanDdOJicazgn19NdZaiNnMmRX0aXOkwu1irMdvk7rh+v73VZy5jVBdrIZ
QnPi55+q6Qzt7nQmqsZdBr2rA+gak5AlUIgrlDSPdTLSZQ0rkLuln1/Y9YR7rjDbYDHSD75TByLt
4F0yjp3akRBSAVY9dcd40ZLncqEnobJpdS3ZGy3C/bin2SXsHkxyXQ4Xld2wddthLrd2VSg6Q+rM
TlYa7UsS5URIKMGQdju3DjCj+UZTnmHmzAVenby4aYsh37QsONRAud2ckAEhL6qAgPe6tUh5D9OJ
dGRR7kn27De6RjsZl1eu3Pw1UHOyjorZ0KHAEfJKi33ul5G+FS8YgZvxyukqXGGM57dS5Omd2vI6
ZSj89robiUc1wHZpZBWRz31PY8d1aMaSo6Azcm78fdjwYcIm0eia9dOhTmykHL0BeUuO9Q7wVlcu
9LErq0WG6GKA2FGw0uWNPh1Ua+CbV3R0KkDsrOGGTOkA3ZMfdqetRDPp80cvY10wvS8m4rAbERvb
SNUnQqp8MqZQn853dGGHg7acXOZY9DNpqrVRdq0NCbG3Tpyvp/ItWbaQ9UI3R+3XmI+4cLW8utY7
fYTGEikngd9dtiX26cKgDUaq34vDFG0jjPwHgw0BNoxMam4jgeZQsHKaQVNvmID1a+KjtS1SqA7+
tS9PDPib7TKt4P5SIYb7cjKzpUTMqZVg55LGyp7sXHlqJvMCHSAI0aHP5rqt2jmhjUlgim76Ipyg
5ykEV5B4w4PoQNMa+SrwMZARAf4DKm+9lLGOaovpjr9ySNhaQAGSK9UhnT43S4DVdsn95qWJj7jV
kEY4ZX42lP5ZmYOuJSKZJAcEfMwp9a7dTsR+/wowtHrJIKCUkrnXrQdnKq5Lps30qwK1ahaZFp6E
sVVe5nlS/gDnjS5PG7OfDebzp7KzrWtbYGMltrhMdm03TnvEEgkNuLD1FGg1w4pcTuPScOrpMg6s
+hovb7LustYeIRXWiKQmy1oPNrgKvw7DbepO8aarEo7kmCb2QYxpHzYN46J6yk6Eq+geRkzTrVc9
0TaYBhFyJclJkz9S3oufDJmdM+G22BRrzSwOXRXXCta5tr/0J1KY5Ri6W5h2zUY6LZ9ilqnkdpPP
Qt5Fza+4Gnzz0QiRoS07hBsXhpDxITclHOZorH9aNfXVYiD/8xxIrvyJ6Nbe4+XL7/2RsK9FlQMw
VOcd0hJZiWDDCUEw5e1JGDnGWZg1xHVJxqdI1Pp9agbdSa+MyRMYDqZGIRLqBZwxbPx2mT1nja0u
O0uQWNfEhcYnAlRWJJpxSjqsubAUDtiLscsNzroNLuYRTP2tntvI8300Zouo68LzQhlfks52fmiF
PaO7J2cZBOmEuzWN4SaQz02NN7EVMi5qF60y9CtrrFnJ4jT24rIjENSiYblK2W33I6eKVRHq06IX
zipoymnVRNmNkkY/hhzGVsAqv6BxQyCHi6c5EeV9rcf6KrHSPlqohl21YD9duUWKld0Q0VScyinV
dkRwU0rRbSb1jVDvpHRaxcNDomQexyVLeRll2hK9ColMtJZzJ5UKbkjZOltOMT2Kpsi/TXVFnrIp
ppeUivHDgIjuNq6S6kfZloO9LRXkrosIyAVwr8L0zUWSUNIYiswPJN72OebYaPiFNhz2cAt2Y99p
7UuAQnrR0t45JeImP9GpbJ/yUrWWo283K0tJzqeiI7i80ZV0KxP00D0/1Snzqp6IJMAJ5xhygvOY
YmgRG2ncrB3HrM5q8sKXDYmvV3z/zxIkOcgupImL1taY5fty2rtF014mKk0GAxDy3VAjnVVHsrfB
QviHBrnhI5DhX0bc9L+McbieWtrVG9sKu5WS94J4gImVvVRmdnWbXpOAgEM7hFNxZapYlJa+1WwQ
A4NX7boW7EFoMIUpjC1B1/apllgji0vd2hAgXM6msRY8mqPZwD1BhWbqSrBxgsG+4ajDfhK42S+f
hv6qDNx7NI79iYrJasvfoq2qoZLXOIqf7RR8aFfI8TGY/G7TJb0T8dzG+Mx1p37b1SibXBhd2wrm
Z01/hYei+/Y9zBXjJuqKGiRoxAdbg3nrc2qqMbTcjamYW6mH2iVnkLtZm3oxlJO1x47dLGQvrXWZ
5v4DUbETmvve8ZRKj5HIEUa0MLHyLrSa6nZoyLkJuj6/QgUcUOEqhyzL5E46Y3bwI8W6tCs1WFmx
RbJR2OmvIsjJ/I17uB4Y9vd+HrYXuTmEp6mZmNdGGbt5AKXAV9qfMdnmfpg024zldt2Verma5KAe
gAJZXtqXuGdlUhBmqqfXkhV30Q55uQb/rW7rtL0JWuTAg61aez0oxq3s61/oX2wPIBE7FoXgnoVU
8TLd7U4p5ex9zyDqnADlhPq3yF9bGXfAiGT5qFcxWhtk4xVHgCpMHgs1jtUTwTwSa5gfr+iWIIYP
Gu2m1ZRhXJKuabrniHoCjaiKqhoWel2USOLyYeJoFtbueT7W6U2ewTjIzNHdhnjKVyUtrBtLa16G
QZKJPlGq1JVe79Wpf4L3k+3NFDwgRRWHpKobmU8k8S6LXFLoG+Epmhbv+f5NxmbWXUaI5BIGaoAe
tIUUETlPDWKGVUFK6lLFcMEMqPfawULxzModT6dmrR6ooSw6Z7SJlNYRT4ab9icGKZFrq2K2ALqW
bGVfeJ2r+K8hgSWXpqpoh2ZwX6vBUO4CPr1bBqs1uJ2mgAni1nB8MavbC4Iuiq3qDi3EeCIeLBl0
uOvpAHzdzv3YBdXwBmF6wRMmHM0+6rVCQtXyTnFqrzfo33UKzbioLHgnqy3n8ewba+aHzi5CCZxI
QmdWT0vq2JppD+YgYZPX3lgE4B4a/ivCwrhOgzL9RsX02aWEpgOpNhEFfPAiqgS70X4U3FjoBDd4
e9gyUN+fIctOvhl9vpcOIRXirrAgQhQzMLdCCXvfEheJqY4pZAgvryEOJalMPIsYoaXPywtGcci2
AKTGP22Sc1FNoDihD2fiXT66qEkwn6YUUeMRxGsuCPNgl65p2XEm/Vtr+V/1CWj7jjrlXEpDEWbb
oNEMa5a//NbyB+pUTsSl1l42MtyD/KIwRq+ceJdodDRT2h+X5SjoIKZTeNbi1Pjm+c6zkfedeq6v
M/mEII4vWT2enQRGGYLZaTwnQzVG0UUjo+pvv/4QjjQ8bz8iyXKqM+tJCGvU3t/kINguJEIEsk9p
3dp9SBUR2Lp/nmrqhA8b6GbXkhJPCEK9+frSn70/kHJNbVbbzfi595cmbngQgabXc5NkXJe6CX85
nhvBhI2TVqkDLGPsihz/68vOb8jxY9UNldqcXxY73pFyQ29cqyBKrPbsioG7yLpbInwnL0AAjwaf
9/fry332QeqsMajrnNlQf/SAiWNQhYKRyrOJDLuptIoEU39YV6iIv1lljtytf32QOuncBidwFppj
J6dLdORfv6U1tf1T8/Zujn77PEjeTQXt9BktZXVrQbV5ILiSZlJPK/7r2/3spQWha6EKnwECHz4a
W5c4nVQSiOzAOJh4j87KgCX266t89lD5CefxFc5A7ZgbYKAGaI2MpedtFehiiCGGCwxFGHH5ze/3
2Q0Zb6ADhMOMGOd/yu+rwECwykiIh4dnA5B6X/xC8fnr69v57hpHi1pkSs1io649ocmzySIwxMn+
Gq//18Xs05eD9w+pHq8iKufjr82NHYSTkrhDatezoFW1vVbkDMpgIPwIFVaYKu/Ui6BmzIKvTd1h
lv5uRfv46ekqVnLCI7HmfjR7G2bZ6kqB8jEAhoQlSFrLXiTVaarE1S4p3Xz1p8+V6+FScamjMAEf
f3sVxypnLPXKy/KBAsUaD3Yo7G9KiY/vIk5uLM0mrV0NXN/RB+4CC5zqJCVvWQYtQilig4qyO0Wr
EX3zKn5yJW7CMedEQBP52dFr4jZRBBjDKTyWtpyiZQZk2jdlHd99/dg++ZlgzCCr5rdi5TLmhfu3
V94qswQQm114EzFVdfpAdiUo5pz0VX//9ZW0j3ssqqXfLnW0x9KjsvzM4lJt59K4zw3spb0tQUS7
XYujKZ9uR5N6zGT+Ua8qg+6+Wlf+T3T0yhpTq1wTxJ1vcX7OxEKdBjgRRsnedOJyD8Nd2QV9OJ35
KedAoyJ0qSXwZc25Sq5TTcZyb3fowvqipYMNzTJd0maLF0TbTN/c6LFKjH2WHZy5Hv55xDvm8WaH
cVPRXWz1HiZIeQ9tWz0XnXM1Wlb0kE2tvW9Jgl/UKaLLISEdl1QjZtbWzrIAJ5pMZkVVJkutvc18
DkaEDYP7ztBcOejMaSxlRVKtm2SmUEU6nE1ykiAj9WT21p1m75VYaZeDURges+1+JaWjLblOvKKF
Z58mBlqGOCHsbmC9xg2D49OGjGywr7o8LcBkiMYa9ZHs7fybTeuTd428PGjoJnsWJf/Ru+YTqUX1
MfJcYqU57YSr7/jVBy+IayBpg6/33tev3MeCB90aZg7cFqhO3eOCp4Ka3fWgOz3XkcaOfivq6qCW
p5Zeyq3vBPI0pPV6Azsq+AZI8MnnSzU3I1rQ4nw8c9TB2CmI4HOPNtf4o7N68Quxs7gh0jF++eOb
RODBakSvg/8cl47MRTlvjm3ukTXIVATAHsrOEra8Euf1zkLf7iwbBuxA8fCV//kyRV01M4hNTgbo
TN4vHzahMbSd8txrfPSIVY9WjhC4JS6P+o/LAGNepNA9zscrsAPvr0QPqAnQC6ae5jj34zjb4NDm
8xXp+h+/ppQbCKYQRnH6UI8pCWVTFG3QtSm6grYn6obGqx5f9L1pbWg8PX/96318UQx1Ri9riE2Z
Ih9vWyAOShKLK27LzHRPKUeAoxB8BfY3PWm+eYYfP0AuRmlDaWAy0D7eviq0IaHVZtyZYtyEunJf
Tc5zPOg3QW99U4PM3/L7yptLcSy1uDXW/GP8B6a8aMwVhBh6ma51eqVuga7fTrtpMeXdnjbld9Xo
51d8S3aYBXDHvBfFKG2nmK9YiW6fuOVDAbpAr5Nq0YbQBMNW+yMU0FyCGyqFN44aqg6uePRGmg3n
DmIwE09p2z2pU55hJBeRpX5zmY8F43wZjoa46ak+jhsKnaMOxKcYidcpmnKj2LmxKwd2xK/fw49L
JVcRKsUG4CqLuvH95zWQuJADq0q8WqejRadnmcbtq51bh7iSDNRxdOjjd0SSN7308VsyLxwwSUyy
ao8/NR9kscuxL/FcE/lyn7q04XLQKmcEyiClzRliN+MsiFcKI0FaPbmwfhvV3soBe3fKHHlD7svN
NJrVlQtsehWUJcXBXBZUhWaeIIuzbl2ttzwUvOY3a/ynP4xDnhfDQMc1jn8YJAlhymQj9ehO5+t4
xIOkDPQ5v/5hPlsgTHSVtJSAh30oOTMDb0weFCSKSxvCRdF5aiJuHFt+V7V88sESxk1tyzoEbOvo
BUA0r+dllbMQDYTAJoof7gZLHTZf381nKxDuS9pwDodynt3712yKVW0IWiVBPNQQr22zTQ0mguym
SR/BQ/15Fc2ZEZkoWwZEaFgZ7y/nyMjqEFwlnB395/nZ1ZF1yGr//uu7+uzjwQ1g4Telf/OBqzM0
UJ2mgo8njUznMplhzMI3nxm2FJs6MJ0nDPnxjm5h881W9dmahyLWoK6mU/bh0EPrVA11o0u8INAu
ZK48TDFWj/iujKdrlutvrvbZC8+xB/8rCClyBI6eZso92lbZJF4ZlMk2s0z7ALxHWX39MN8IcseL
Ag8Rk5CBrxf50vsfzW21gcS2KvGctlfvIoz6GwXFMcE3epcym7P721g4xbIlru2iGvPk3ExtfRs6
aDqnscRwF8TlSlR+u057Bz1G28bfnW7Fp0/ens1weCqx8h59LrXfqGafZew2g8GYQFYPQrrFElVZ
s4ts574d6E7YZcgQI8fDkPQdDgK3+BWi6JisUu7LPjN2dJFcCPpKCaiE+/j6QX7yrTHTpgS1ISLM
9eH755jC5YjxShYeUJnnchISYz1iSj9FvzI+fH2tTx6HeNMYQ2WhQXxcxmhixHIKdMmbfPGs0nBY
Zab6gMUk90COkCpnWvKbCuOTj04IJnZUNOxYH9r6XZ2OoNsLbi82f4RRoCw1VDvMMepptolVt1Xd
Vzjl8s7783sVQLvnjhQF4vFKaZBHE9VOU3ic1c4rq8c2WqcHuvHBIkyCu9Exgz+v27jg3AbQCKhh
KXv/S/Kt9LIB3+EpalAtR9GhSsh1eeihx3mZxUH66zv8ZM/hetRQOhsbxeLRF5j5tRFGBY926PBc
ElTXrzA1VisYTfb/ciksVaSOUDDihn9/a6VNOGuWc0QTbpFfmmk1LWpbWidRK8Q3y9dn76g+cwHx
Icydfu39pTokcflEZ8BrsvamDYsX0/w/9s61uVEjC8N/ZSrfpeIu+JCtWtuyZDtz8dycnS8qja0A
EgIJkBD8+n0akEcgjZWkXRVqa0kqVRl7uulD9+lzec971p8pwYqhtV/f2zRH/svOEQqMogsoWamY
PWIgVHfk2rSkCMeFqF5TqLiJN/EVtGrWmYlOKGZC6lAu60SeKeMQ3/MgiLMqMhBgE1zAwDUfKP4d
2cX685ktoTNGSys35mjtCYcmTnPDYA4A/SptLf3VbWIm5kdtY01oAA/btu9CJ0iJ4+oqgQL7S5TB
+qGb5GrpdLkg+LfpDePQJ9MLB92wRwObIV16Ayih0/iWenzvXnPc3WWYU2A4WSnhaJkAzsK7hbV+
69LHyKTwuVBgHTHVGKzunPT9RxprArYK4a+7FmTGI2ULtyIO1M59Pw8UrMMIGoFw4dNqczfwRmqc
5JRhAtHc6t7y7ZZ+AlCoO5/9aJFcIuHFNdzUYH48gIJjwInLiygrVsMJdEOAhRfZb5EBx03m08L5
ZfGe2pvc4gOVfaKTp2jtTUp312lusTeBCU/Xu3Rqe6v3ht671pfRcNLLor9x7LC5MfYI35MQas1n
enm4plVJOE7Xnog5vcu0xU2WhmeM1+OQH9y7ZA0J/Am+Qac1jUHzHT3eOeEYEPn9inpOMIP243rx
hST0WwAptG/XvrlxeMZl0k/PS5QWieJct/0KZ7Vcw8xiEhOJ8uJ3b6dQJRQbvXsKXZSALhUOPs7a
XE6GKcWc8J4DEuxtQhQ5JOA3Jih/c571bnSFOmg1NcLLCcBQNtxqRL6TDLYz/26qWxz1HVDAxaBw
r5xUtYi9DIorV5180hZGcmkX5vpikc5pypEWK3c4532u0mA1o+ZD/TC3g2K02mXrayq6+PNlYV5C
qzGnU+5A+7rWzXOf4pROhwkVRkrScHwQIbIDHeHTOmwZLrZ02oXwi3TvBdWlo4VK08CXd/IpXXQw
T9sw2q62FD/StWdMgyUFtjJrc7n0vOHLk5wybSx9gLeqkW+z2rTAyhqqibURh2OSTpRNUpSNM/4Q
LTww9Ul+pujs5GTEK/FZHKrb2mavFaOMQmjhwN9ZSzzRYrQ1VtcgQMFSp+doa08pArpmCZIOSvaO
jN8gz3VrDopqHM/jey0Z0AFikj9EQTyjuvR+6VlnJKme2hci540DC4Rg0K4RK5JVgHyx0+a7wKPK
S1Nv7SLObjRi8VeR3vPGxmqdXkIooH/06V8wzl2KGtzID9/aLo0MnMjIv1Dty4lKJq5RnNlOJ18P
hUgYifgt1BPNbZvRuqW38DBzsvVqpjvuV0/bfip7y7y8o07OQ6cUCl0AbRwZB8m2l3sr8HhjPNEV
0Zx0GtKFg1458ZmL9JTZSnAK0IYi/jNonUM9c6jgAHs5TqkZ8RIgrll4H0fm7dxW3wfR+vMycM4E
Kk5t4IMp2wbrvDACMHrKctzLdiN3E80cIwDcbt3G0faMz6Gf2r94pCTJMB/xhVt+UZrZxqrYDegZ
lWr5t9Rb/ZH5jnW5hfGSThxz97K36vmXSzTy0F+LWoOeKpCZMaA/Z5s8QOjnPUzWdjLeaFQsUNVG
nZGXQqxZONGVHQY01Zgk9vVukNlfbROteWGFCYCpXrK7KhYitBlpfyjQ9QwHEYyeK+XbPNq8A4qz
GqaYfL69zej9pfvDzTLX4INTTS57zTyza09JwRGVuoQ42LftBCydcmjITX3CuFgVN/CWqTCnGQ8m
vbuImT6kfp6dmfDUJxaVWSWplXkUh1/NVTdfYwyN/bXTAxe3gWGowPu90t1JQE81gUl/+cCU2ImW
QQhiBlYYjeOCm9n60m4vD8iSBsuxtSycSy/bWJ8MT93SZSQ377woCL6uNOrf5wbIybJcoCRAWm6g
/0iB9I16WQZy/eWXOiF3jA1RAu1QGHjk8joW/bhTTQ/G9AQyhl6cW29DD7Mxn0fJAx3KijG4yO8v
z6mqx5YxqASiPkJrD458X3dnFqvJlhOdFBOgrLprXANI1a+TSZyMHHoNX7BTQE6awdBxY+8yJydD
5YWhXr38IvoJHSbqwoFjQOVOok1r6koFaAQtD/0ldctzndSIqGvw9aC4B1sdmndIZnCTzkEjU2KV
XLgBQWQVmtzlhQ9p6odMz5TrPJ8ov3sGhjesFcrvmMWwNGVsKSqmFteA+swRkPxZDhgblb0dGtbc
G4IVNq7iXpiOPWs9GO68zeDKdu+0aEGbOjq/v+fYUoQG1Vfx4Nkb5zZQBv9RNvnijGN+av1kwKhB
H4gMfTtwRLhtDq2pzvqDxe6TByxtvLN2/oOv9rzrl2V9aiqA12ANBBvPkdtK0mm9XopryYl0Ojmt
bVHNB8/areMF7sPLc5XfrX3SRPRXx3vlGmy7/2HPCjbZ0sc52NIL7wJqYuh9i8JQR5NVtL0KB4F6
p8Jx+yHdadk7Teu591BUw8gEA/poFcLrVb7Q/+kbztA36DgwaJxnKoEj+oaHPOIzuIcEDvXf2TMT
iq7kJPmotCdkiJriiO6ZCVUYHGhYZ+sitqofEjiYfZEgFBES9KwIlfwgcFD6AF7wcaAoEugXts5f
aFjeMt3BBJo0gQBVRmCLm6vULwcuwmSTqb4JC9O7zfLJTaiZD86oypZ6PppA3GIHE8Q7QBurHRPY
cxhdbTprO1N/+87n+lg+HQj+Q3U6Dpu/lB7swaGhPwf5cEizODSgC48AcrmaqGhciuHnZkC5OJzZ
PaCRFoRKtrZYm9+S+c61H71oYqfKCH6hpFdcRoGZ++EtKb+1u3yC/Ua0qXY3hofGGU1iarrh8N1g
RCi2v/xtExuUy98pUODeBIkzn8SfbWpi7yxKyief83V6Pdd88xanDnePNqE+zOaTNVEmLYSb0dZj
E8q3rdUjdJJtdSellmMJkvwTIAl3C4UjDcIGEEdHXGkX1KtqlAtstNsYFvkv+S6gVdpkvaFlu0Cs
XS+hZNWXdwO6g1+ZFIy+s4HsZt96kWJd0Pl6SX1cSuNUUCuG/t7oDVbF3Tx1vN6nTOn5RjikxAYW
p9VluphTDTkawKhf5yr+Z7RGvRBxqIdly6b7zSzOP84SSgKT/akSP/2Ab5N+jv7eL7080JvZn2kW
Bc8KKqChhsp3Kl/4pSGCaerD3TD79RdD7dONiZCyzskQD0ZNEIVu/WNiDH3QZxoKhZuPmQ6E87Pl
v7yySo4v/85Lr14J5ubp11/IFOMzSa1eH/RJLlkWl+rJ1RPc78OSTvMYA6YZ8XRNCKK+QFYIgtQW
Xm9V5x5ofHs6guHBiU7g1eL5+T+yBR6jTZiKI+j6UXh4qZYgiD+zA1oj/Nj/utMHUwG6EpBW+RDu
PpSB4yADoi+iVU75/FMymD5hUVxBXx37j+mhDDi4GtbDn5FCa4wfUjCwRgA58U9r+Rx/8oZ0tiGv
Wj6d0wJEMI3qpSpY9LNi/gtKUFf7UGkJpD4GlHhaSpBNoOPOOUSDKilUWrdDupAEpGBildoEutkH
pg3jdX0THElhwFEpzctBJYXOKUO+nrQQuO+I++HE1zdC60CI3ooCO6fhf1XPP6QTW2f5x7VIjzjp
82D0RYSVW79Wetjvh0qRnDBqwRAoIZrgVeflH7kYfioEnH/OsNxxQPMTmbU0sDz7L30ohIGJ0sAV
E6nx8umcaqSfsbQQjD6rI4IG3KB80HyHQqCfKH4iIFJIUMunc0KApteSlYKhQ7dIEJtIUiUFNN+h
FFRN6SMB6myqmTp0MVTRL7mDgH1IZakJL2T1jVlkY/UKF4dogmdVyrdDq+c+F4kiqeVrdh+OX0Ih
Irl8uG6bvU+Yl3JbUeDB073l88Eqe1XCNsICNHAADee0bWTrfWJEoJIJ6nRTCrppi8ocqU0guFM5
3uaAPF35tG/EUgMgKMWoxNQ5RQBgTJE9CjrGEf2fB/b+RmyfCLxlAYGkcUi1F4jrIfYuKQTY22VN
RJwlHGKFDHkdE2jdiapqIAaK4wmjdm/9hCRlz4LSJy6M12WKBtc8rfXbTp+0EwQPz9ukg1Kwpc+C
0ydq5IjOMfXTuh2sPvYzzblpI1Q+nQscYNzbqDE5vagROMBjpLauWmXLXXJ0fEbw9uCPq593TyPQ
Llz2dtBtLAEwuQQIqlW2LCTHRmMQRiLQVO2VSuxd0oukyWX1ok4Oyub2o2jk5IlwVHwJCj5IyFc/
796JEBe45IkgpEzDVGgQBDysYS6aKAQ2CAGWji6fbKSow5FTCEQGAMjRFKPeAy0pQE8P1BS1SPSg
fDpnNGO+SKtFFAKUHKIKqLkHBlYfunpiK/tocgdXT+JPdg9ofXImuASUKZZPSx2yB8DIEESr5dwh
PajDwFhdURIeE9FiVk/kqL75MTUOFUEZPaMWHNBU525D2FUEu5KcCiBmxLd3yChVR7ylAmyTlCKJ
cmplq593Two4MdKHQOG2I7NYe8VHOYXBoA8nCvyA1LGXD1Lqlq8kKtFlrWTD6gO7EFiSWg4tVeAY
fTpd60Rpqpk6pApwmKWXzz2gWwNio3VUQHjgh6pAhE8pyhO+UlePgkpRu6xCII8swJgUrFX3AWfr
UAqqQtzAQNqUC3TtEJBdFKxKUgpRJ3wM6wg1gnUIrbV+W6gK4mdcDF3dBZptSe8CLD+AFOJirHZB
+yw4fbwHkWHtbCoBPSWdWsM4MCGDhBToWe03zoJqETyCmQOc/t526ti1IO5uyRNBQoXaFvzEPeqo
dSKElyAMKIIrz3ula1IAtCkrBQJplIU6oBOfV3m4FwbEEYm1gg+ttoro8tU5KUjnV3SjL6qngVjV
eqG1F6ja66vgDkBZV3GaLtkIuiqfXNRILtJNVGAKyqe1fvLMhNQVTkudjO+euUyhavVpJJwmcohw
KAiytGqzc7gaZ4GgMjBe2t7Wu6SLUhA1c1KWgkgzgURip9dwq1b8AD0B6EBAM/YqoXMagea+svaS
wSKBFOA4nMbkkXjFacJm7qwUoNaSjqSJQCKtnqkeq1OOLTd6YPeFdwkbVL0XOpdsErZz5dX+fb1A
sg2SBpJNYJ3Lp6UXxIlgx+Fj1gLv0O0AC0ONmv776weUZ4PtcwgnV+tv7QLwaLBYEG0+uD27ZSMI
TkDZXYAfDSaP7Dux01O7AA+K0mDYbaiP2d+hXZNCWZwudztgD3IvoFvqO7J1O5B4JfEAVgUuor8q
hT9xbJ5rHy49P3gaigIFf5acKo742S/sUf/HP68R/wLWLzDdjV8UxVjV3BXIUfz/vxrIvxJhcPDD
PeKgnKf+6/UCj6duzLVf1f4Px/4snsaPXl7+IK9f8910SenEv4Pp9+lyeojFZvdhvf14k19/abzn
gXVwZuBk0RpXcMdKjxv7RRQ2By7BovIDL6ZhMk32ryg+YwU+lB35chr4f0SwwTTeuqr8kB47CqJ4
+hQdvnUFl5MfOQxnj6n/uEkbg5flOrKDX82CKW0vZ4cjV3BX6ZHr6oI30R9vKHHbLL83xV7VmsjO
co3U/afG96xherIjj2ZR7DZfGWSmQMDJjjxG4r6/H6fc3pRq44LIDnzzNPUaG1CtAErS41JIHdIR
Y/+G5SuT3OYilh46fPKnLS0iOkq8wshR1twWFUBF9oXvjnVThfmQHpgBNo+LfL/yUsgVhEB26N+i
jZ8cibkCaciO/dPe8j8vOXw2W166tt5O4zyYhk+H4qiT6fKvnCTTR2+TzNK0sacF3fQr3Lhv/UeI
AafN2rIqFSr96j53QRKljZ1dp9bkx04Sn38hzGoIvYJ6vsbo0Nq0hxZJMemhoxDenJZIykST7Mjv
Zt9j2gc3h66yF/JDb6fNewvHUyQE5AfO3oyny1Xi+c1rnfFFqP01xr+dxcmsoak0iPVeafC3s53/
2LjGGFwEhl/jzf8TxYv9SELDMrSIuUoPHdHN8c3lNI64KZvbpQpnvs4EV9NF++zjEL+CSfIe4s29
FEqxVIE32bd+vwiwSJpeTV1cKD10PHPb5btlbY7swB9mIZ3Cg+205SbAgSNgHLLDf/Sip9mbm+To
bqvgcrLDf6Lz6OmNWOeeX2eC441Yh+dkh/+M9GdJMms4JHXoS37sXdOrrKt9Zcf9kk69/cYQh6eG
fckO+3UW0+Oi4fPV1dnSI/t4Nq3tXQeZZYd+mHLvhG7aPJp10Yz04LMkffP11MtXUUHp8f3kMQoT
v2G56VYZa5Me++ckPi9ayqciTc9FMMfxpz0hxqm/1gyuid94DGbT+F//BQAA//8=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EBB55619-5A3C-405A-B92C-8F94BA2913DD}">
          <cx:tx>
            <cx:txData>
              <cx:f>_xlchart.v1.8</cx:f>
              <cx:v>Profit</cx:v>
            </cx:txData>
          </cx:tx>
          <cx:spPr>
            <a:gradFill>
              <a:gsLst>
                <a:gs pos="0">
                  <a:schemeClr val="bg2"/>
                </a:gs>
                <a:gs pos="100000">
                  <a:srgbClr val="0070C0"/>
                </a:gs>
              </a:gsLst>
              <a:lin ang="7200000" scaled="0"/>
            </a:gradFill>
          </cx:spPr>
          <cx:dataLabels pos="outEnd">
            <cx:txPr>
              <a:bodyPr spcFirstLastPara="1" vertOverflow="ellipsis" horzOverflow="overflow" wrap="square" lIns="0" tIns="0" rIns="0" bIns="0" anchor="ctr" anchorCtr="1"/>
              <a:lstStyle/>
              <a:p>
                <a:pPr algn="ctr" rtl="0">
                  <a:defRPr sz="1000" b="1">
                    <a:solidFill>
                      <a:schemeClr val="bg2"/>
                    </a:solidFill>
                  </a:defRPr>
                </a:pPr>
                <a:endParaRPr lang="en-US" sz="1000" b="1" i="0" u="none" strike="noStrike" baseline="0">
                  <a:solidFill>
                    <a:schemeClr val="bg2"/>
                  </a:solidFill>
                  <a:latin typeface="Calibri"/>
                  <a:ea typeface="Calibri"/>
                  <a:cs typeface="Calibri"/>
                </a:endParaRPr>
              </a:p>
            </cx:txPr>
            <cx:visibility seriesName="0" categoryName="0" value="1"/>
            <cx:separator>, </cx:separator>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2"/>
                </a:solidFill>
              </a:defRPr>
            </a:pPr>
            <a:endParaRPr lang="en-US" sz="900" b="1" i="0" u="none" strike="noStrike" baseline="0">
              <a:solidFill>
                <a:schemeClr val="bg2"/>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B7CF05DB-6045-4CF5-A3C6-586276EAC6AE}">
          <cx:tx>
            <cx:txData>
              <cx:f>_xlchart.v5.12</cx:f>
              <cx:v>Sales</cx:v>
            </cx:txData>
          </cx:tx>
          <cx:dataId val="0"/>
          <cx:layoutPr>
            <cx:geography cultureLanguage="en-US" cultureRegion="IN" attribution="Powered by Bing">
              <cx:geoCache provider="{E9337A44-BEBE-4D9F-B70C-5C5E7DAFC167}">
                <cx:binary>7H1pb9xIsu1fMfz5Uc3cMwfTAwzJqlJpKcmSvH4hypJMJrckmdx//Y2yJFtil9saXA0uBLzqhg2Z
lWSQhxF54kRk6p/Xwz+us9tt/WbIs8L+43r4823cNOU//vjDXse3+dYe5Pq6NtZ8aw6uTf6H+fZN
X9/+cVNve11Ef2AX0T+u423d3A5v//VPOFt0a07M9bbRpnjX3tbjxa1ts8b+zbG9h95sb3JdBNo2
tb5u0J9v/51tv27z7ds3t0Wjm/FqLG//fPvkS2/f/DE/1V8u+yYDy5r2BsYSfCA4p5i7yv3+IW/f
ZKaI7g87kh9I6hKCXazuPg/X3mxzGP8Mg76bs725qW+thRv6/vejgU+sh38/efvm2rRFs3toETy/
P9++L3Rze/Pmstk2t/btG22Nf/cF3+xu4f3l93v+4+lj/9c/Z/8AT2H2L4+QmT+y3x36KzC1nkzx
ksDQA6wIxhLRu+cungKDEDoA4JjijH8HDs2A+b1BvwDmYeAcmC+vEpjNbf/m9HbQ1+bh+byA09AD
ihERiN49enfmNMjlB8iVRLlyhsrzrNkPzOOxM2w2p68Sm1N9HetoW7wcMpQeSEGFEhLdeY186jWS
HQjiKqHU/XH+cO27cPYci/aj83PkDJvT9avEZm36F4xmFB+4gnImKN07zShywOAAR+798Rkuv7Nm
PyZ3o2Z4rP/9KvF4IAFvzLc3vsna/Kt+QXyIPFAuBa8h9KnDCHHgIo4VJ/LOoeD4Hfe4c5j/1Kz9
QO0/ywy4wH+VwP27TreF3QJxeTHOBkFOKekSxPYGOYUPKFGIMSbvnI09XPuesz3Dov04/byXGTb/
vniV2IAjmXp785LUABxJScZciu+ePRCAx3waueyAgaMRDpzhsSM9x5T9oPwcOQPFP3udoGwz/c3U
xYvGN3GAGeUcpv39sCB1wJHAQOnuicEMnWfZ9At8Ho2dI/Q656IdEz26re3t+PCU/vecmroHCAiz
YgTdIYSfOo6gB1xIBqn2XcxTs4noeTbtR+jx2BlCm6PX6UOmKG6vG33dNi8IETpggiFGyI6rwWcW
2wRoCURCxopnE47/PGv2g/Nk8Awd/+pVovPhts5N8ZLIUKDXDMN/s0wUIOEcc8UhGf3+mSHzDEv2
o/Jj4AyRD68TkeA22/bb+vblnIWoA9eVgmNyT9LULJ6xA8olpwTdE+sZMs+xaD80P0fOsAkWr9Jb
dtH5s6nTl8MGslFFFKY7WfP7Z+417IDDEcYftLdZNvoci/Zj83PkDJvN51eJzRL4s755wUQUywOm
GEOYzPxFQlIjBaFYkh+YPebPz7BkPyQ/Bs4QWb5OIXpj6iZ+429rk+kX1aMhbyGKCAby2ffPTI8W
6gBJRiTn95ro3Geebdd+mOb3NUNr479K/znV1u7+L0v9cuFtV9PBMPfIh5ln7kqQ6zAIcBTfh78Z
VM80aj9OTwbPQDq9fJUgrW5NHb1oNgqsjAJRpuo+15kRaUkOKKVEUPdewIH56XGse4ZB+8H5MXAG
zOp15qHrm238gtoNFA9A5XQFftAAZsUDhCAHZRADpTsja781ZD8c98NmYKyDV+klZ7F+SSzcAwoK
JqFK/JjuH+toQAeEqwiT+EEPeOoiv7NmPyB3o2Z4nB2+SjzWGRAAo+3Dc3kZiQZ8g4K6eUcBZv4h
gQJQyQGUh4nn4dp3uvNzLNqPy8+RM2zWr4Ok/X1Dw+O6wJNv/qe9HAqKaARqbGS/zyhISdFOeVb3
LQX0KT6zPotfm7UfpNnwJ3fyOpo41sWN3r4oaVYHu0KzAF3z/vNUBIDuGpDLpMvVvaI2Q+QZBu3H
4sfAub9sXmUsO37pCpqEZJIKrMS9p8wImJLABMBXwJvucINk5zEB+709+2F5GDdD5fh18uKLGPqv
3qxtti1uHp7PC8wy0NeEJVbsXhdTs1lGgAqNJPgM9D59/8zI8XOt2o/Q09EznC7Wr9N74NVtr9Px
5TAi4oBhQTAomLOAxiCggVNRyu/AmQW042eYsh+YnyNnoBx/fpWgnJhW2xeebdwDJSGj5PwnJ37M
mRWCvgEkoafwfjqagfMsk/aj82joDJ6T15larmoIam+uTLPNfuc2/8Wu0tOttdvruLW3TfOSRB4f
QK0b9AXohfv+mU1/EGK5C1SSyNm892x79r8ls+GzN+X0db4pp9t6fNkZcNeMtQuvbKbbCQ45L4Ku
4Af+Ppv5nmPJr4B5uIc5JsGrDK5Xt8OLNlwhqNURSSXar9dBYkWglgRs8r5JHmbFx3Txt+bsR+V+
2AySq0+vEpJTDR0JFuLpw6N5AabID0AfQtDrdi+TzsKYogdIQbkIuugfLvrQ5fsMW/Zj8ug2Zric
vs7UaqfXm7bWD0/ofw8LhC/CBfQe0v2dPLv2RCFAhnhg+HvKD7+z6FfgPNzLHJvX2Ql3Ck0iL6pH
UOjmhe4dpKC08P0DM8hjhohcKA1RqL7yXR/w4xD2DFN+gcnDPcwhuXqVYeyDhlLQS7cmwgOXCnzm
LmWapVRCHnAIcJQ8LGmY1R6eY9F+aH6OnGHz4XUysc3t13pr05ecYUBrgJ5QIsR9UXvWlAgTPyRc
u1l/f6f1cyzaj83PkTNsNq+1iafbvmSfCLRXEcYp/dGOMPMahDjU6qAfQYBUtPsAN3gczza3v7Pn
V7jcjZuj8uFVRrOPt7Z58zMM3D2gF2EAsKSUwXKSez486xWRLjRbEwHtvvcMYZbIPNus/RjNhs+g
+vg6odp1jh1u89LG+iXbFCk54BIa3aCU+t1N5ksZd2orRD8MFYy74zMq/Wyz9kM1Gz6DanP4Kr3q
6naXXtjb24eQ8wIexWAZNjgTCK57SQIUkgjd6bGPVqQ+DnfPMmk/RI+GzuC5ep0Zz10nWbBNXzYZ
FdCzwwms+L3vtJ6JNxDpQETYrej+Kc4+Rui5Vu0H6enoGU6b1yninKUZtPe86GYH0MMoCcB0H+vm
CxgUlDVg2bbrinsqDhg+xug5Fu3H5+fIGTZnx68yxF2aFrpMX9yHYF09gaZrmHHuotyMN+x8CBMX
NB8+S0+fa89+dJ6OniF0+Uq9p76NzEuurCfQMy9hxQK5r+zN4xt2D2DBKUJkxrTPfmvIflAexs3g
OLt4lQ7jPkSSX3GB/2IV6Rz4iB2zbvuiugUs2JMKVlTeZ75/XQ0mDiSRctdi8YOyPA6mz7Vq/9vx
dPTsHTl/nfrFXRj6L7Tug+u6UDTCD+WLmeoH6ZhU0GsMW8rcITUTZJ9v136s5uNnaF36r9Kj3zfb
+HdO/XRLor/dhwn0DKjIQqZ1z01mStP37X4E1O4xn6HzOzv2Y3I3aobE+9epyX7cQlJcRM2LTndA
52EuAw3jF1Tk+3QHXfwPVY7ZrPc8m/Zj83jsDKGPrzOyfdT22hRWvyQfgV58yLQYgZ3L7j5PSxnQ
jAwNSrCUTO1fL/Ysk36Bz8+7mcOz/r8JZb8mDz9iTrBttovvm8Y92tvs749+v3vYyW429M3dLL6X
yNwdWt/8+RZxhMEnfmxGtzvJ/ci7IuxDL+RfhtxubfPnWweqt1AgFAIyMkapgrT57Zse9Eo4hFzY
TojBDht8V5PficBv3xS79WV/vqVAtOwuOYGt7ThsxQGzmnQx4RJSBvRjb75zk43Ajn/c/v3Pb4o2
Pze6aCzYTyHOlnff290P9LzD8jcXdu5AHGRlCMNwpfJ6ewGRZ/f1/1eFjcySaODHOS4l8jEXqA84
6se+8lvrlE3lCTyFbe+lOTHhxhQjYn7NXKdWwdQQii4zU7lOfmQtJ/WwcKahpuGhDFvE/ZZ0zHqi
yqZyk8agA4llXnc57TeNm+p48EYseupT6/AmWjY2y/lJRyt7nUb9u4ZqEfoIO8KnMRfLDBrAx6Wt
oqDE03jpyGlCJ1MT69KvFCrcysMKJ9MKo9q6J8WAMuYn1q0dT9SwXu0wq2RbnSdOmF7WVag+22wi
sV/bqkV+XXdJecyLOg4XZlSfHMKpgUuMfFoMKsN6VQIlLDwyFvmCGC3P0qrgnysh+sBRpv+iO5qc
T6wRS9OOzNd1XDde0uGh8QyJHek1xilX6ZRn66TN4i/csuoTtgQbDxmtro2S19kwbqRbJ9rr0nxc
wx/haddycqaZdg+hIxstmoQofyBuDt8hqnrXJkXc++44ukHTR532aClU7pnW1F5GQz56PWLdYeFM
+XmLWvthiPNwjeuxX02TGN8pi8cjRyVV7Y0aD44Xho4+jLNE38D7wN4ladeRRWewcxbnhVwNjNeH
1gzopA+b4iqehF5NsjXnZqLC74YoNj6VDT6lrMMfHZNZ6vEKkzNDozZQZWb8XAix7jSajrOGjV2g
W9ouEC7ahRN32OudcFiSnkyHGU0G449hNX1xxrxcSp05q0pX05rGeLp2cyzWsUXl5eSO4aZ1Kti9
0onafEUnZzwb2ol3CC2HjjaYp97D302KaRefOgyXZetrNxe68qpO0aI+Skob9cVRHto+M4FowipR
S1w7F9JBsne9rs9sPy3cOETu9eP9G5+45rUpx1pH8f3OmT9+/NeVyeH/7xs6/vzH3cabP3+CDdnu
duz822/BirhdOLLzL+0i6o9zQZy4j7C7KPbkh7+E1F8EzbsNQH9x8JkRFVZrguzx64j6Y3Xfo5B6
N+Y+pO6IPoUNVKhwMazUgZLyj5AKG+PBRAohFSgoVKKhwfpHSCVQcH4IqS5U3WAfN5hWpUCw+Oo/
iajQdfo0osLaLgVbU8DaB9B8oF7E4UKPI6rCppChkdkhkdHnPoUg19jULLhwPxUOv6w757Bw2+qT
zNGnse/RshUQ1YbuqBmFXExOhdekB/e3mZq8AvVsrdo0W9WjWwbCqQq/6VT9bQw7HphYyMBIiHZO
lJVfYO2/e+HgEa8mp2kDkvWTX0qtl6FTDIs2EhdJp+V5P+kglU1+XPS6h7O1mUf6qlpYB+Ng7Gl9
5Da1X3X52Wgx88qGQiTLhnVtxfSO2ZAFRvTCR2PfXmGtUj8ah3Ad67j0qIPe9RNhK9tEHzmFKIX7
PluJPItPG1ej44SATa5b6HPEbb1gDq/OJRELqrMP7TB6LRkmb6w4O8xFtzUtSiDOdX1Q03L4qgsV
Hac9nTyiJuOVWcVXzPbuoqa1WPXFaP2eZsMiI+SmSQaypC0OA51y6oWi3eJu7H2n6Y4SlebLXFd9
kEwFxK+miBaAqtfHorjIK7tssnE5GecsHJNsAYFlOCyJ6r1BGHShSpx9ajpWfmRdssxV/25CTX6R
MilPdCbr1kukSFM/bLPTuiRRv8Cyc/2qqNJP7WT0u5TEdE2s0/iEFEPvlVFXX1bECS9hmRo7puk4
Cc/JWX0YNbw6CeNSb2BdfP8pVNjeKMbVhyEnaeEZ08JUbYQ8iTuVL2yf0nXVZvKd6PvUKzKSRl6G
O3bYEFl+FjoR3E9El30o0oIdsyxWKxdnaEOLyRXehDKTLiO3rE9EhWVQaoLg4SncIi9uq8qzuCyO
ahuGiTcZtziqnKmFyCkLUXk6S3sHJrJcb9zGmOMRCMcS9yL5InDn8GAIo2LBsA4/JDgzl5KE+WLI
tblEqUEbwgdzTPtEnUTDkHwpS5iDPIWEjpY6ndAyT5xh0bhkOB9Zpzdtk0aF10Z0WMC0Dvj1eX1I
mj7MPKa7MagrSbeVS7IPox7dr3UryNohpE38CLYkPoxqA9+Ju+EcHqADc9aoJw/qhOiqM6w4Gho4
pcDt2AZuEY3nOIJXk7XhmB4y28HNV2M0XojMBRtz4w4XKW/NsTWMpz4ZAYdSZnBC1AxxtchqXSzG
Lh+DocnLzzH430pzWK3rDUMrg3DQlnsibrIPJSr0ZqyovYEJrluhlpS3bKiH87A15dl3y5IwKeWy
axGcPsNYvIum2PE1qxn3SRjLd3SAd5A6Tf4ty2N6VLCivbIJ7X3DR86Bk8CNNyQfL8aWNe/FkMMX
szDBa9ZBEAkkMePCVbZbJT1Nvnx/0xLWwNWmSHWth0bMjvXQqwWsATdnfani2IujpPXZVGUfqOrx
x75wtFk0ORXvahbRtUnD4QINvQnqusE+jlpBD8sOQG1bWhw5+QSo4bAvl1mfNzeNiPWmcA0/A+o7
Hlchwhehm8iLvnLyRQxvZOpNioVfFK4rr2d5rL0iHOBEnYQrirFIl1kUO5dmqrrVxBNzWUWVWpms
UYvvaOV9bi51NFrp2zQsGh81nfRNAk9uFJSdoMrS0OMyi7uAR3D6th8jX2QDvPUT/KGl/CxrOvq4
Mtq3ybSxRbzpqvG8dexVV0XG65j5UmjpRTkffSVPcdOeuX10Hndu6mVNfJgn9TfWq2NFTOY1jvIL
LC4GS5aki1cNnz5EteUBcwd5wjmcsAzZIrWOh8vR+BIX5qKBeaz1MDHtCmnEL2iZvLcoQRveQQxP
kYwCLkriI1FQX+fjRg8q6IcksKE5IoUIz1HjDGdowMlSmmhMvF7yeMVNmnhSdXQxlmnuibKqD7su
K/1GplUcODW6KaLB7yp8WxWdOa6Aex8nU2sXBc7RmmB2XaPmsADiCNNk5qddS85wFYWfnQh/so68
HluTe1Nh82XWZY2Xj0W3cHIyBomdstTDNe78knNz2ULFy+/iZLrJO+bjKS48NsV2WTbDZZG05ZES
6YokTewzNgHAmgPVq9rQS/oxPUk5es9HF3tCVet0GPO1KzE57CEIB65sy8VQpKHnqvaojKZy6Rjz
uXJb6g2FcU/G1BVHNbz4q2TkbsC68LOL8sp38spr0fiNjOVFqaW41VjoQ9pX7hfBHROgNL1qkE22
4+iQBfi69TSppO+2hfVCq5ojqkJaed00QTwgXXYYJRNB3q7p1J9MgFV4WeX2Jh6bcOEWctwMcd2X
CwK8vvGLBrujV0x1u5g6XJwYxDfARtN38FrVC5eH6JxMI130uC2AZLdOcpgWaRlAbtV5FuHy1jKc
LqYcr8fcpB4py22bGRxU0qogQd0nN5w63zUw2ytcsZXD22vY2PZzFZOVO1bh+x6Vo0dI2nmM9Klv
KHNOa8reh2Ph+hzc0EsgrfwkE5iHC0uCBnaTPullGy2AJMgbKlh3IZhG79Ox2nEIoYhvKR+P+ibs
mdfhUA5+1CXvE9GmHrUUGG4oktumrrMjVefCg6Q1DEzndEuY0/tlamFslJPFODXuRoSJeQf9BEMQ
xRUwK+Iwry9ruSm7sv9SuGP2pYf9rze8ocZnwLC8muspyMCLIJI3uhV+XLDKD9NcKo8PSXTSDU2K
jiwO0eDFduIbrKp2KaMqd8Elog8NH5wzjmrppwQPFYBoXD+sI2fRpUl7IlhN4Y0pwsgzFSuxR6ce
psGhNRsjkTiiLA8XYcXyRWir8IOqdHPRp5NOFpOtisJrVOFsmkiyNTCFdIVcUy30kIV+1jNDF3E9
fCtyjM9QHjXv+1r3h2Usqo+8aoyXQSwMoknFfi96Gzi01L4rpnWaAwvLu845cg0EsBLh6tCEzPpl
3SR+Eo7h0mgkwaysWo00+ypsJj1bh/1Zyh33tA6LepkRU68qHHd+26ehD5zhdDDJkjrOKsIR9zM5
fU7q2pRBUnSZP/RV7U8oRZ6ObbbMqdv4sDUWXU1mOh10PK5q48A00IZkyTLbnU8pcLy0MxZmrk6e
gRaRXVaJ7Q8lSZ3PpFEbVJT2tv+euvGxWaqSR8s2C0vPIVXk1bXWQVtP4OKwwsHrpHsBM6g5K8TQ
eqVqR8+6PftAymE19EMUWDJdjpyIzaAx8hopk9VYoBXvtfUzVC9MZ6LbahhXpIEpr6tMtuh00i4G
dxiOdIes3yY2XPdVeKKj6oKGjAUilMl6nPhwHCYyVk2QOHGKFpxMFyqF6IqORetw3S2SMs4QSAN5
n0TvCE+qAFzY9pEHN0y7yFOOE8GUEFWu66XKjcbcF302DusB+O90woCqpH4S5SlbjDbpgkGWOPFY
mw5J5sG83Zog5zrFno26eLyOU9l3kJST0OBDmA0/Djl957iqW+aFav2Itv1lKKZpgcbJbqKEmWXS
MXrasOlTNRG9mEp+oZVx/GRqmotYFTjIFEvOKlGyr3Ywo5/gYvqKLGpO+1w4S4262zoa8aJnuDuV
ICgEIFDTIzpA9uOx2J6rPsMnveDVRQRUZYHDlgSjI76AUB16Vd4m276JRl87NSUw34dHuaO5FyWu
66eVLfyu04MfljKGqbLMVgMoRytXqivlNIPHUno8ESDaWZbcCNx3Hq3yesNR6meGXscZtkHYaHU0
RhMvFgnakf5orJuvLu2bG5Gy5KTvCws83tJDwjVb14m6dLtWuV4FXMYJ0q5J19MUSgskgY4nVNfO
uzLLp49Z7WanNs6vIQGN8oXBVVt6fTOx47EITaCL+LrKc5j1nSq/ER3fxaywaZZtobtljdz6M9AX
vsCYDBdNqCYfONAF0Qk7I8kUWQ/hjBxBb0EViHECT2uL/gNv+/a4KklxMmWdBHFsbLKztKgE8ydJ
4q9FZd3ICxM9LHMUw1TgqloUHqSGBnhApuSNjFwIHF3E0IVuI/mxqUX5eSJ58XWKjVt6XUioAyFf
qMJv3b64KoD0Lxia5HFoGrO0EBgXEk1rPYaFV/aQZBk9pRsdtf1n1Ewo4JUgqceKWPt1kvTGw3Dx
syoCUpIYGUPiq1VzBTvd1VG4aExVTMSAnKabafQH3U9dGhDbtF5d2e5bbPP8UJBGH9ZVXx4OTnGb
DpP27BgKSB/tSVq3OeRZtbzgududgzRTXpBETUHaV8BuE+p4LDJyUYdEB4mS4REY9h4SvzAQKjZL
J8nlOuNOVHv/X/V59Dtcrh//ypOHsuJOd8b0bzWf2aYbP5Wf7+PudR8OSrggBLbfh90/YMGUC9L2
nZQOy0BhNT10d8L6AwYbJD+SfaDzk8BO1bBO535H13sNCMHqRKCnUCpG0BqvYM/k/0QEIiDVP1LV
d1dE2FXQDowFdMfBplhPNaAMJTUoNym7lShsWrXAJS2dDCbKTk8fGGvLdEudmtllUY12pEGDBxYP
vmNC92tU1LRwfIOHVBypmEEimiqnqA57lWf2NGN56YyeSQdWfmUp6BwmcDjPEuJHQlB0KyAEtxdZ
PIhsKyUrw2uSk4pvIq4hKHg50hZMoSWr87MYuU0PPCFjdVp6BhKq/ASJsQKTozxH4zHOSZF8c2wH
EzRUvH/IeHtqD9D29OQZQfMtppBE0l2/BTwueCMe62QC5bqNeSxvw94USXUISWNGQfTtbC0OJxs1
IE5NuoRttTM31Dhc/v3lEdSen14flmvtVvsT2EUWfkWD2h1/VPmYEiItd7m+SVBKUu03hjASe0ph
p0qW9dBHdQM6QRPR2HOoM5XFeU8JSGI+ohPvyVHD48KmIMNUpEYb2PqhgmO/MRKKS4+MBCUcno6C
XdV25T74pThoV755ZGThNnGYDKW6dhOQGr9QAvLhJcjZjDleTfIIH3a97Ircd3NaYwGVjswKyDIn
F0hJA/qSeJ/0butc/sauO3geFY6YC1siQO8uhGBYci2hh+qpZa5bFUYAn1vVE3ZjmB3Z0Lk4aGGD
vtZ8s1MhJPeNjcreKi8Ppxhxr2FRg/JjeJHBLSPfpJDNkRNMhyJxz/OQRZE5HKu+YmYD0kiKhtEP
8WDxZ1tVeRUt6gTTolrkWTvhBlIVl9s8kFCM0tkJGZAh/FyNIhIV5Aeyc8hZWOSoGk7TCBQycKO2
4xopz00AvsNq4kLnQeYkZV0EWdYxVfvCgWEx1Lp6AX9FmZG48viYCv4Fqzpu1+n3p9nHOU6Yr5xh
BF2i77CTO4cGS5ltCtzC40bgca3YEJsxOIGT4Iq4XjlNLuDmQqENZqfUNjmCic7WqtABL0WWtB5w
bwJmAIXncH2glwC3SiL4E1y1h+c7VbKqw6WoOlKtheukHIPiBELWZQ6Ej3RHbo9DHfnZkMMOjats
qLIkew9CQaIg9RkbRct1wl0Hd0cgZ9Xwxo6apFPvqX60pAritM1Vd9EngyBF7iVxI03oO62Jejf3
KuiNYvhcVaoU/SKqYNlddcVG1U3mynXHHB5kiFIX841pbG/4lS5hy5MogPccYsEyriuEEj9H0oKC
LXBl5RHjQ4+/IDaMjdzQvA/Ld4VSSYoXSWEdN/NK2BtiaHwolMoKLwozAragZeCpHj3XGUrT+RW8
7kz6Ix3D/iRVtrGTV2dJr48KR8naAcoQu3ZF3azpv3I3T8c4CGlYQo6ViyKvPxVVJZ3WA9FJwNOf
8nqHWlWUKuInMtcCAkIRZxy3fshAk2Z+TmkIAI1FA4wK6o67VyPTMBd9KUSWcndVq0QD1etql+fI
q21kBJiBU+Dhfep06qpuaiMvy0I5kBFpFjGQ0qL+ko2aJcGo+3ClaUcOtUumdV4P3WFbR+ZC1Bz7
g2LxRugmA1mZdvVVCC/1IY2YsR54X/w1qcvsU+RqEwwKgb4mM9KsEAiqfo9B+ZWl+8Wk4I5FX/IT
SHKgrkDjGNCFou4yEQNdJEa3Z1OSNe4C3txmIUeQU+GN5fl1XLaXUIcpj2vqRJBJ2mbBLB2gWEyj
w860KohVDxp0GVd+qkt9oyG3DbK4jLyRFkXAQlUdyQnnS+CGYe0VJaNwajkWPk0KsezhlGvpjPHX
egB5C49xeFMpKICkUNCF2oBK2DJOXHNZUo5BCI3cykLWZ6L3/TDJbeYUzFOkza96ifXCxY17RIHN
as84DjmhkMYs68bCUodEhO9ch+nGixuibiCJpp0nUIkuOpzEelmOhbNANm8uLJQQ17tQENhxaI+I
rUfgrnkv/VAoEF4/6Q6rcQ1zXXttMU3QwrQllFAinccjEFAmb2XDRB44oVMf5YoZFlDUJO+GjqSg
X+XmmNkGgfQgY7N1E1ueDLDW9dhytHtDQ6ahshJ1/dFQt8OpK9JuLXPjHGkoJeBAQvS7QX1PCkg+
JIq9BrjG576s+tvKcQYfQ6kVduRIDPZUWAKlmCYLb26clZnnIFO3QTn16XDE2whSZxdBuWFEAgJx
XoLU1xNIMCAPy8qjeqjqJS5bDLWDHMQewj6wfvwfyq60N08ea/8iSxizfoV7yZ40aTJtv1hN27FZ
DLbB2PDr34umo3makVq9UtWoyd2AjX18zrUcvkWO87uEYvssk5sPKjdRU4mglvyQriM7Jvk83GmZ
2M+rDsupjWI3o3JxXRdAkwDkT1G1A+77ujgzVizuh/MYPKviSM0fAh26DxMQsa7u5lk8G7maTzZo
FVcmOBR91OoWjEvUs4oWGe+w8YLcakDh/gF8iezrYVvar63SW0VEpF7QXdBUWi/0QzkmxaWOgd44
G/GrpBmSr1ORhZt2o3ap9Jg4XJTPFUclUK/CiZusIACLetqVXy1BF65DYbRBsd1O5iHzWXdCoAfS
XjZbfjHTUT7oUZkj89I+gxbU58UFem71kn21DIBau7XPm1FbcTY6WavWKPFjxYSc5Zw7dxzTaH2a
LfDuyiZmvaadmKtILstlBgjhbPIypZXIp/K5HObylQXNPraWj6/Ltmw/HBb4YclHcPG8BYSHk+Jg
gpmfoONAveOH5YbYqfuyReNwZj3laz24LbmTa5TgLAuISFHbFASndpddoDsSr/U0tOcudfZ5WmOG
+1/iKxoN7NRmbPrca24eykHaC7r25ZNSdrsWU2uOIUfIrdoB7NAA7OfKusQ/DBO3H21RJN+AKCI4
xGZd7pJVYfMY5u8pm911sLm/bHxA7Te6YjjzTCUHaTJkXR4x73Ijlt9wLu2HLS7kc4G4/dlsxfwR
B764wGbLbzdK5gcc9c2pL3l60/iesnpWZX8otnVgWO92OG2CjA9dV8gHEUZtaugUopP1rfmsZ5eg
Vk637caWibtuOKg1QdT4UbANQgspVDiyvCsu6BhEvegtuS8Wwc7SWfKd8LiwAJTTZGvKelUBlulD
7rQC29ClbMnnYwQgDEB4X2p+44kWD6Wj/R1J1uGln+1X/B9RTXNDXyaFDKZ1eXsXyhasUappc1WO
Ov7iCOQ5dS99dLsuuXtu4mUxZwlkIKlLSfPrhI+2OJURAJ4rJQt9GMMEgG1R0h+KcgOwCiinXCrF
+HA3kimi1ysxOeY6i/xsb0wJ4cOJBkv95QDw5J6FhHzIhxLKmyxYOR5lqe1jK5pFHW0/rvJaNd3Y
gDAY0vW8ck7JOV+maXtci8E6CdYWB+OhNAGvMuowa6MX3RUo1Mz24CyQudSpcny57XoAazVzVHz0
+QZoaYz67GYA10cPniJFvJ7RFHp+SRu5FRZxxOo5zZA4iYEIfrHMWX6VxiEa2o8bW3m8VGswO+wf
I9hFl0Uil/Vs+nWwB7lMqXsqiQAF4mPRl7ayhIu+q0lShqeGkTKrYpn0H8aVku3sM7a2gFRNHN34
sg1DDUoqym/zHuH0MK5mO4zD1ly18dzUeEtPdzWTNUztfb+SrNwYpn+IgjpAFqa6patWHafqfp6T
tpgPa9ZmfVwNbhqxHwrAwbUD/aaOCYV46KaTus0qNeiw1dscDHRJat2esty13cXQJOl4FD71t12D
0vnQhiZcMJHQ4pAVkcyrKWstveyE1V2lXZqvYOnD+jGb4/mOpGXIa9XyBLqtpGO2XleRvVBN7PcF
MN+BWQ2BwThyyo4AFGMX10jhJBnreSJuyjz4zOxxJcmYIzFzxdr0oArcjA+M4EzxTksEIVNkR6l7
DdjF0FAeO5XTXB51HMY0vaVkydxzWwyKX7Q7mSuW5cu2SfEspP4iSp220Ah49eTBMB95we0ZaJyJ
ECQy+wSRGaRFa9zfWda40yJtWWujN11BJALwSqlUPdmhz0BJQh/ligaEn11m9W0WfDvlY99XRgR+
qzucKzUNkzeHDYdN8lBOkj0B1bf20CwFR+InsWCqIBr/nY66+6DNMBXHKc/FzTQOYLEMhBBHF8TC
L7NBiZ3YD+WlGoHyxoPpT53h6dPQRfRYznK87jg4lbgLyXWss6UexQSEs0RZdIhjDiuEy915C3Hc
V3hzSq8OgG3NdNQ0G+8m4LrzpbaeVyU0EaE2nWjrJJsWDS5dcSAKigzucsowuOM6Evq0cbwGgccT
kH6A08vBYlP6als7e4dTHod/k3X9oWmRX+AW+CNOnQZqlRK6vkHLl7YR9AtcaeEUOgoKLirVKdd5
+0DayNaLyuSnaFDPfRuhkkLhdspj3n4efQx6ImWg3FjE7ZWLGZgjbkNb1E3vkiuuYwxaRPyUNGGp
4SBl9y3KkqvF0+ZbJ1n+peOCfuoo8zcLHdgh1Wa8ZKDlX8a8j7s9pgVdsTYytxnnDHkrguO+CJNv
CVSMEdJ2tZ/aIZ5ex6UgzbHPmgYnlELJcgnavBnryTZhPsz9NqIQyH1La9YjjlQZAfh62+spfpVS
zqAse9wD9DG5BAuE31sPGYDCSq46vVSZi/MDSvilt8i1OnGl9Dj/S6Nqk3WnGYu+4OD1Fhg/QPkL
MnfZYdYtuWhMGj9nbSJPFFCnq5qV6Ps0De2rA6KL4wGVJ4SGPIYKhKfsZkoLe61XaDgqK5DS3ITJ
6dcungM46sQisW2WPnyb5xV7BZsSdZrT6FP9ffElfli2y3Ic2oVdQQckOA7XsCGZB2H3A32KFn5S
0ChcJyvqt4ogHZkPPTckPQK0bkUdbUv6Au1m/znXS6i7iU0HyCNMdOd8Tp9mVHnlic/I4aps9rI/
g++brxD9Bn8MRkpIKkK5szbbRMY7Jj0lNaggSE5WFaX6aPUyiMpMGosISlAl26RbTmLJtCkVqI8O
SZo97mXsUvPVNDFyajbw7dMwuaG7j0cKAgxVBe8Q0sps3HRtqRP9eiZR3A7JfeYYL6qOmoZ97aEl
I2AUSBFaUGF26EJ028kxG8sa1XZIdOU2qSZX5zhw0/UgKc6tvnIzTvn1MCwrVx30LxyQTj05FGD6
oV8AY7IqTMKV7mSdNs0nIbpkFAePrZIvCN9g+Gy1BDNmM0Q4XTZcOumI+vdkIA1Lj7LrGgXu0Ky0
e+IRNLHLWZO2mYeDXRMStQ8tQEU8h4SMU+PayoEJCEsVLIb/QxE0JMc8Tu2wQoQpQ/oJqpFYPpmA
1fqF6Az4wdyXgBlITHnQ1xCngxWoU8RxVMLYh1v+XSQ8Ctk5V2TDfjN0KpvPTntJZDUUft0IKlve
+gxHBMLx/OIkAIXiZkZCGe6itozWpHZicqY7b00U42nhyGvH9pUVbljUIe1ntw7XzGF4W4WXaMfx
VGfpxBR/YnOqm+yYjZAcgPBwzqwjP7BmRo6D2kGYk9ZFi3hM5vHQpb24jSWqhoqD7TtvawkyYC6S
czPnal31SSZLzExTD8hGep8cxRCgQDtq75OxBHYwjAWUxS4BD0r6jC/VvPBSQwKTmDI5gmphydnG
Vr3owvXPZBunuYpHANJV4rB3jjST6ns07DSmSyNpu+OYTaU8LDYGB1ltsZk/AER067GdJ2gZGrE8
pBGEusy45maMOKu7OHO3IKNWKIqYmi+h+ovODCjyU1sGn19CpwKdGBv0ussWfDec7RzF9RwK8C3V
Ei3dd71F0MtwmygoWnCOOqh/tvVxaogPSBAIWMwcMpAauqI0PdssmdWBqyK8ko2HVVdUeEMfi67p
0gNeGT98s3gJsa1AMqI0GDayoBqxLZVHpBN2unAy7ZbvoHB2xAUZdTzUWyeh4cLRxclJObw06tnF
BqQRjxIQRskaTRd0GvPPEIMkACxzHouxBqDYpKhQ83W6U0UWuUMcpW7+NG3eCjwczZWsB1qaBQkS
ja+TBODWnUDlrUDtIQ+/DdolofKsy495l/VXRExjNW0OwnVdLHdaraaOVwfJ05CWELiTWZ4hIsaD
yYMgFQuFuTCQF7a1A2D2urWLxdrg5QdHohHjhGQkoxpyNDzsA0QdRXls3eh/kHZPCrpWCwgydTx9
QXHp5Ye8VXbPuljcXCCDya4stBDNK0IkA6UM4fjj6Bm/DYqI78JSzHzht3Axc2gIq27bmlDpJvLP
RUjdg7eQJt1pQNsQQOVqRDTNlaxCl5aPUJLT/FC2o7+kAC2ag2ei+ZdnCbiFtAN7OSRtWxtv0yfD
xXia4yH6lNmJVmUetoO0/faUsGlbq6RI1zvwLHFzABm9zKhQwLhXZbOUy6XI7IgwP2xhqgT3Abdb
9rLyFtVwrYd8jU/x/sYJsO8gGw4CCk6EXqI4UJhZ59xVTEwGSQEUm7fMaXcjYroUhygVOj+1c68/
+pDP9LTOA0apugxUsJWFqBQS8HtD9ox3gosCEgmyrk2VdRzyzKEzjYQ8pGjB9QIuedgUEIBqy7TO
jt2yteuBQTh/3MDkA6FI0+lShEjpw8L0v/0kBxDPU6j9nK6fc0SL5TrMg9WH3izF45Ra0I0zSaEQ
IUkDFEjF4y3reXxdyL7LX0vCV1VZystrQmT8uvZNdxWInh6YmtqaNkX81aCl8XAcprwEmZ1OLfBm
nzTrARqzdqp6W0D442RT9Ii/lvXXLY3X9DRn0CoQ6EDDHZCrjgEMGKFe6bWin5sSGsVKaWrvRl5O
0TH36YqiAPo4HJk8grZE0VZ+7KAl9DXOTWR1yM8PkkEluc9bdu+ZBwwNIwK/K3rFPpnVUlFBFfyZ
TWr8ZEHtVnCqAXucsW2KUixY8j2IaeJBI3dTIDVB5nFr3abqCbjLl0E4Ao4cm/pgmy6/n908Xs2p
UTUq8u4GuEB+QXhUvAAxbnIsA5G9wtLBjiGJpsfFrvFlh6aLcd0uu+oe8iJ1mZYQtFb5NBUXE5ND
dthKgsRJNWU4D9AV9I9g0JqDBbh1sFjqSW1Y6o5IX+j1sI4SIlJPP0m+hk8ln2mlJxdBH5N2R1X0
/N+gxKJDkibzc4F0/0wTTl9HsXSfoPVf04oETFzMyCerkuI2GAI/yDJj1xXu66jG+UE7eBCqYh4j
in2wPZSCQH1raaLOOA8s5KoFFFFFnl4DRSM33sT2Xy3AjkMRUKhASjhsVZB0fCFFnzy1kiWqToDq
X2o90BTUt+87xiCfA/pvj50GHmRfcUB1ajmgWyRf80+oaEelH20yQZl1P7fSIMpP8DIb0FgGnKis
ENVbZcA1tJqN98m6TuV69nEIIBbYGIVZXkZOqna7LHi7zs+8CT79lg7J2F2AlldzUvPERjM5FEua
eIvg1ZXZl1wpMl+2JW0gl1tmQzekjUW0gtvvMhuFS7cGoJhVBpbzlCSDL75kwzAjqBjd9aFHHEtl
lB6Q5w0KKOmaCXE0JhHjchk6pPHtKazgR7Fp0OIvSat1kXr8ERmy5tMhA6yfi+OkIfyDOmdrRAfi
TgtOQW5gDRrQIKIVW2Q+LKyYUcI0LGTWvoyF50t78FtaoO6LM9aE9q5txwmKmcmjaQA9Rpq5yby6
blvoCsGJ0M1a+zFBSlZt0O2Y5YKD42zLGoj1PpIkg3SiP0sRFiixHJQ7UNA3vOjwM/QszCEHIvOE
gvkaKjneZ3WIyiJf/sJt7haD/3JzYA3xtowMNk4YCUHSgZP5nZtrUtiqUtHk37sRdiBbKzwmPH7V
lT0eOBlBS70JGd6svg9vv/ufRrLfydz9iqBQQVaCCsTLONAp/fcrApwr5kiK4Yd6u+LSpBqFFksH
OyUoiGXiLKwGUSBxLZsWpOBfhrwTof8dMrwf6FWL17SUe6eNcifwf7+BIBsSS8vI94zYnYcU208e
sC+SGfcx2Bl5bpdGfIbZ8f/BYu/XTWA9ieM0irHR3l9Xu3XMR8KK79Bl9YDllkj30yeZoDQTlQcH
1NwPXO5rXcoRPui/zPvvZpN92PuMgyAuExhXoDb4fdgCengSBcm+k7zPDYOuMcrSr5AcYEOOW5P3
dw0wfnrLOrO6p26Kok1WMB73mJQ/T8Tvaw53ksZYcbDQ7G9hi1P27gHMWRO1azfwb1ApDak9j0Yr
vh4JV3uQWQu7B5k/X/J/B49GeGgOBYFsubcCeOddlLnkfbtG9nuSeeghTivNoDI8pdaDjDo2BQcd
Zx1mHeaFDCv4yxitiy2h3YOIyf9lIdB3mg9MQIl+lj8lDQzCk+Ld3Yhya9NSz+QVvc5QI10gmu7S
ARVGOY0QSrbJtmuxgZzrKpQxw13B1ifdk9JZC+ydAIl+KpVUKM7BgNv4US3NML3+ec72rf/PfQL7
N3ZnhHaoeOkxdsv7jeo5EGmzhdcAAhKLIHJdhMmKwLiAmg6WoQbUcbfT1YBZx/1Lo4X7/04WOhnC
ccXwjhgYthKIQH5ft2Byp3mdsvF16FMCtUsLnQdI6GWNUEdfM55CIYNy2XZfVZsO0J5YrSxNLwrS
EoClRkKXsmtkVon/NTQQul0noQPb8jcBxvs1hu4RcI7B9lrEeMLZe5lDYB4sMNRnrxOPM3D9e73W
OzAKc6OH2pvV4OZIrhb8DKCvgsWi6LaVPHnYWC6nEjS0qNWG6uJaSeR/vBpKiLXnGnUh6R8zVQqk
TXhxaMBpFZN2pcNVtJU9fmsHsgEgyJ+fP/1dUYJIlaHMgkEtomg1ibeSvosYWJmDWYZFf8lBQ4LJ
1hEYfQPfp0POWdMt3/UPyCd2FUUPPA4/cz/DiaZ857qDn1lmTs6zv2/od27k/ebgbsdGonhV6h5I
3i0LMIITqoRRf9EWuwjMGVDN5Damkq3XbHIrpqMEmLa9KGQDa145COQNlIpR7LNHYTZOLpChtduL
3aHou6LJdilVSBbVl+fOpfvjGSdAWsDbd3jrUdu22162PuvA60R9v8t7Gsw+HtA4lBLfZPBybi+F
CgHPjqVIizhKyUjMsEgBm5hOQN33Z9cBBYYUy/y8fFkIsvqqGEOLXzFCu4E7b8iwq6hmnarua5iy
wehTuVi6oOYat/nG2g58eN8rGyNTFlyFC3icvPg8FANPXlDSUyyyvBBQZC1Q30DM9ee18T6EY/Zz
wFs4wJMcdvD3YiNkkYOg4L6+bFRNqB9CHOUo+vzYjv0lc8YjUPz5iu+jUZwjFsUgZqHfw9n9/oqT
jSbpFfOfGYpzLEbvkj38xdAwYflli4HmCeQl8BJwMm6exG3+JtH4823sr3L/LSqyHC8Uz3FwpXEU
JyBFfg9HGwN9AH5HvahkUDODWdul5AfAJoNoJFHqUmhD87F5WKZCIOJomY7iKGB0XsYKr47xPSCi
WJjrnhfZU2C2L6Ax9zRbHueCRE1t0g0eNywiYOEtqNSd0ecZ3Tc7Mt/lcVwksotL3nbzvvMXdAe4
j3He746LzrKwnP884r3PwD9HXDAcUEg3MGqMlkE9+fuIu4zLwZspf14c3KjlEaRGDLkf1MxYt8lu
bb2Q1IOpAbJQ7lismH9qAAmKh31XuBY6oycesn1Jx6aBZuai0SiRECLNBgrxZPpFI/Xe0rXDruNe
7epDuhYKuzOnBtvoz0PaGzH8NiRkQBDKQQaX4gmiK9C7rNdAr7SN7RA/F7Nk2FuzFvsNzIS5fev+
3MdwFq+4Ny7DvsURK/eQYrXBQUMkheCRhnT/1mg69GTuyxZ2NXDG+zyYFezAHTcBn2ok24e4wuI1
nTqSW3bShYXUuF5xXmC4fxna7+k1TM0IiXhLNMVWQYsI5Hu/P60ZBEveu3F9hhdoj1SzNVhaW781
47c5KjrwACtU0ttLHg/7+ajISPFAQqZ6scLzk1G0VygZcf4ZWarFdIA5Y1h9bNkQTYaGlFhiie/1
Ht0cwuZFEyNJB56IjAQXbGYe4V9Qo1JMBaQymIoZbj24WFNwtNgSEr0X8K+3+dlD4d7S+k+Z9rs9
WiBdQHaVx7tJu4z+J9WlfoNXKDPk46LyEdHhLb2NZREWOC+LGNXHXw7/+F1RsV8yQQvZOMKxBJ3a
e4lq1I5IIXXIP06OYoWAwtjNoTj7MT9Jq5MxPXJPwKZXWc+gfrvoFz4gZUHQwyx5G/r5Ic8mFNPg
P5ICwQAbcnkERY5PAe7Dxp/DgIPq12MTxg+YytAXA/YKdtH+OEQX9gcBsH8vaMu1hTwvAuiAO0nB
CmwvXQbm9W/q3KR8l89i8PshgCBBKZoG/U9FhXRwgmAGvDCA9Kzn1ew6pmvuI97eQXmV2PVopM10
AbtYXLayshbNGa6iHh5uuMaR7ZBrKxRJboHX5gywIxQS3yBWii48d0l26PJh7L8nbb/ZRzVmyn71
ILD8fbLQCGhk0Q5lCvcC8sfJnbxPgdxaI3kYK6j4Fb1hkaXlARB+Ses2zM7yagRyu7WVHBYLSZoI
6F7RwW9n/dpXgaRt0p7Qk8UlT1k/rwmoq0Bhljjr0ku6N/7gAkC7hKyyr/MN9vkNAmAsRQ0YYgVs
CQ6qzU5LmQuQjoqE7aPPxrh5cUkvwEYkc0zrFfXpuFaZmGGrK5sYTjkBPuICdfp8MGPkt2teDlF0
pp7K+CTIVMjoqLtRJc+wN4uOPJeAYsLHAG3sfEumeSCPODFy9z21WWaft3wRA0yh40jl9KEM8E2e
eQMdOCzrCXRhVdmNLJZ1Dj7NFK9UgUj/LmPoJMMBS2U1P0o3ew+OtffwjAJmHkxaHFAHpH125grk
5B20gqTrzqDYwA7LH7IY2IxZDpTB+3oLLwaM0CeopCYtYVmK5iw6DkOidX7pSt7I/mZIQwfBbruI
2S83PuVib0MAeadLH/kA7uVyZzdFccJayeAEgY1m55v6qWh8CYFNkgG1ktwCtL30YiKyOftG4bQB
HQ6OZj0sunHpp5E4EESXWBxoG1J7IK1QYjuNrKus5pUVIbvv4zzHl/ntm6RpevwMbXESXA68TWJe
YWMvY3QFyCwYxgsaCMnzem3TzuVnKJOpgq88WfZzEerdBsMRLMWh8jVw2EPLuk1lmQqY1LTX+UPL
CbC6U94xEuvLzq1lsdxn0Mo1ZWXKcs+qczunsnvJBXqtbGAverS0OZLVIGTfImobmV4Txm3e39DG
NLR/gEEGxMIRmlw/ieN/JMIs3m9pXYBcxsdIyLUxhwiaBVschhnCxuFTLMA2GSCffQniRRTG1BZ1
MGY2LlyDE6QGT7X/Etw/UpbKmHLP6RM5YfS1luDWs1Mr/T5jrJ87fBknOZOnQeV7yE8WmBPzuvTz
iAWwga/LzjOMmvicfhuqhNwS02faHUHCWTJxXK2XFEXmAEQcz4VqNHNJ/0X7sM/zkJQtwDviiMWj
IAMkWckPqEVKVBzw9CHTqn1B19zUTSFTuPex5J1xL3M7uGbAfBG5jdBebQkNt0Wb77fc4ElriGOw
snAFhh+ZV07CvsAyS/YnD5YT3+tLSBfnw7JQfBRHbGE87mFBAzCM8dd4rGXMvMKaIPG9FNrj7KlL
Ew4ja+JLAECVzqFzj46/Vg/fph19zVuyDw4U+M/JcFg1tv6V45bptuvOYzal3S2LYBx7+jXV5O3j
/5nkt88BKYi72zyGhAwdOAaoNl67JtONPTcDWzFoE28B1xIxmJ/oCQW4GMsqfXtQ4wZwFkjpvEJL
fAkGbQUoSztooLL7UqHPwPa0xKrHR2INjM0C7Gd8KasugjXOw8+eQuhcA2yNDOiOnzM4auwgxLW3
Mcm4QY1W63HIPL0AWL1X59Hbo31bHlBo9pifDAwKvqR5vw8+ZCt8qydBQe8hkUCzJ3xzRVepXD5v
pIF4CDpuyfbpfVtIG7oz4C4xyP230MaCGkRtljOsrmmW+62/TSjZ/IZ/jDCsJvmRROnQtZeAZPOg
z2JHtKKjb8DcLTdvIns9eTzfZoE0/ZVmYsDygbRC7YO3C5Ld+wkujf0Xxsv+BfbMAl/6Idq3g9rS
/f4Hh74B/tn1ohfNaRAwIjxJw6hgF9205nS+Zm9rpWnhCc/Pv6YcGgyL2wlvanycACMu3uqmwzm/
UCgYo2dkbm2xHLQh8wA37yQ4Lp62EioFKFU0sM0egAEgmzc9ej6C3oIjA+crvtetLmuLU4dkMaxX
rJz6MF7ACh0pVfdl0qsFHnUB2BBCcYfPS+g28AVJY9rfKePw9wpXRPYljdBSilQGrqf+boH2AqCA
ty2uTiUQ+5fdCY4qgK/bvvahL8l2/J6B8YAS3creFcde4YhFBxAygLMCtYOjKnyGyr9FvIHnYuy6
i1/GG5CB0rYnJ3vUu9/WZEoYu9CtxHSc2c89Y9BqB7M+QZjJtxcmi9HPz1CQSp9dQL6zDz2UYsIU
we67dRgReotN6THbol3IP4NMw89o0PuqAV61L/E3/LSYOo//TV28j3dumhhfLBY4Pm8aQKEEfU82
4MroQNQNZQXIYs3ULQMZh09kUGpgUS+pm4CovYEsG017mDfcAAtHfCnQ2Qq/Y3uD3jjKcqCGJk06
4KVwUaD0VQq1Exr+9AAm0mvwoPt+mhPfwK4k0MIHoZJlHHzd3QQqB9OMWm+fPIfeLZjf2BUdXEtt
D44QxNPaY5SfPdIzTq48n+CSvitZu4OUsIcg/OQdZxmECYCxVn4MvIUK/5R5DU/2AdAFzRLo41Hg
fkkEg2+8wmG40wobSTaMCvq2/dhQKd/nHOoIisX3NpPtDGHWHWuiBgYV8C2K5x+6zXnyZJFMA1XY
IOXJviDeYn0RrzfMQIueT/sy0miaZE4oL3eUqoduZMcCSjV6/SUrV2noaxL6rL/LMqNhXk9iaDHI
vyEPbgMHiVSyPq0m9MIxpC56mtsXIJK+mz9GwrRCwM+xMhkefY7cxnwvl2YxsBvByWvh4YBhSJU1
ibepe9nQTCgZYefPUHBUM6Ujcko0+oNe12GVq7aM6wXfhDKnyj08fOHwayRvz9JoqL1TqP3Zbhni
Pz09v0xHJRSWWHXI/vfN20xq/wS0o5gzdGfZv5fSiOATkLjtH+QM6IQ6onLfuY0GtndsZYFskd9t
80r1EUK2ne7DXe0/+bVkf5mJ0KYcP3rDw/dwSkRtw2rB1tPYRsWDk7mAH9dHA9DzZN3QdejSm2Hf
5YJsOxw4wVGHLwnSsvkS1hus7yQC/3AH3HK/8+6nD6Z8u1BqSxxpIEzxsN8qtqFpt3yXg0Ok8QEG
3H180Pnuv9kUdAejSW92EHKymU2SgxLKjLyC7BsiJffGK80efsflqonFnsbJJOAa6Gy035b7ueHI
iHaDwDHTn24dHe+GzAMUUfuazPkWd81uPAfbiD4d/W6oepsQ4MB70OuKbHdhJRMl7bWMWY/GXH8u
Zt8V9MByEB+wgqGDAHP2P7CynPFmRuDV8ZMcxwx3nQsRsBv8iDBrSLLvoP6NtFsas9/7ny+/46j/
YAH2y4MfhDYTPc/Q0/I9zgobyUj8lAOqeguNLTDgff7B7vR4P8afyvZ3QBN2UwQjBK4FyAp/Z3tZ
/w8Ho0fnGIhi6PCfNRJ1YRxro3mS3OclOCtE5EzuZKFDSwUsEsgVsU9+Bcc/38vvEEIaoW8m/oAU
zXLGsM7j3++FLywGfNuKp53HzL40Kd3zcWgKcnbc0Pvmr/P8vxeERRLAAV5wEgNcLN/hip20Ee1V
xB/fhHaiw4l/mf+0E/7a2X8eIN1hu/8+2H2EwG6jNIeRIKago95dMPRtIoa5zx5/RQwPXTy2Eppb
rGl6CslUwIGj+WY/OA/9+kG5YY/nP22lZNoSnEd/uaPfVzruCKXU/oJmBjcKuPn3tNhaRsTnKzOP
/dum8sjrsMeDg/bEnJpiafAIQA+v2JklusPhDgz5P/LOYzluZNvaT4QTMAk3+QcolKUpOtFogiBl
4D2QME//f6DUfaSiWgz1ndyIewZ9ujtaBAsFZO7ce61vRcsvgkih7mdoQ5zsNyauFZOtHIvdhD2y
qvnPaUwG2mU8GZwnV8O3eVb1bZn9/Yc4/Rr54oRqqCYTE03TnNMpK/tu3QHHlJdRmy4r0/xaCFUt
gK3rSXF6cf7n1zNVvsjlf9YbKKs9Uo2Qd91fft/2wGqiV1ZLVtYSL2Ec/lFrzVRp+cNG5PMxugf9
fLocGNgptAKiCdvNYjWlSF6+DTvNeC+Ktl42jN9/wJ/XH/qzhGTxoPIW4m6mo3nSz0QsOsYN4pud
XShNaq5QkNjGR6vhhfmzpW65FF8dKgioupz07dPPlgd6PvWhFe6+lSLSpDvCc6TXixD89VN9p2Re
fXvPvuF1f6Ro/gjV/H//hN786T/6n4A+/xcyPPFNsM78vSm8gSJzviqb58/ljwSIb3/mO8qBXfc/
LFakQEG+Bprg0Nr/m4rsQkVe9iq63i4nMx6Vv6jI2n/YQAmUtjiSsMYuUx18439TkiFAsNBTUNka
kM6/KKU/fY1woL//84/iltdhyI+r6pK3txDTGQJDj8CP//O+oeZRpdKrUc4Q6C1IWDASztQ/Nt+p
sd8YsqnrOFGytVukEOa54WY5Dukc3YbdeWY5iSpc+F9OalwUis7BfPKQnYZqgtoTTGC77dOkG4Nt
6kD7jc/NcJBIJGf+bdDvOClwrQ9MigCWhF7Y5/0YnWsyR+yHF86xFS9yFOiW0sI1c0A0YuBdNIYs
nlABBlJ90otmmWlaHfadWyY06ATA+IWDfe1EYx+5xzju1gNqV/zCuYOffWX2BZbSDIwSuAl7AptM
I7OsnepfvDX/kxfipzfrn16//4VvjY5xhe37n1+bYxT/9Mp8/wP/xd7ySsClZAiLkoNx7d/vjCMI
8LQ1jZflbzLKf98Z16avwayVVAYotXT9/3pnSDjGBqAhyGDuxZbg/Mk7o53smYL3RXN0k1KEjFdm
qssW8EPdx1wEd1hhmns5qlXgA+ZOb/AcBweqBAkp02wfOHzOm4rx+oZJY3Bwsq56QsM6fjALp3oS
VtI+qEbRPixtjPUPd/IXr/Tyxv7wRi+/HRMdAulNE446VPeffzsXC0yg0ZvYJ1KUzyYniKtajYql
bw3Xs44xh7iVKldtVabinc2P8uPk6kxfTVRbVMPqImBaiMU/3Ru8mVgu4nofhMFjXqP2ZwoRuxep
25SWb1Wmfa6rTgHWc7Lss1G48QcOMPHHcS7mzzaKRJpA82Qc6DC1a/ij2bbLmj5dN9hHrjEiVUCS
etvcM3TtzrXKqDZCrYQ3Nwsfcczp5ENZgf6iwxRe2ZrUVirN4YUVbtt+38+oi50+UmrPAOTkycTS
n0KnQMjQMuaZW6c8s3EfrKHS9jcwUIoNy1shWc8MB4Qsbe5ohS8+WRmxUB+UplHWTmrf9QhhAc/M
GNM826qKS87INL4jBSRXUxpyx+ExWKUK3kj8qP2EGp81EIU5ZqkqKqJVTufqsUicHEFu62rn5pAE
9HCn7gElpw1tUc2QC6taxAGdL8BacHHTBseRtR1dPUa3rQ8gEjhv3bjwEa/VNo41P8EJ+pSVKjjl
wlYbn/XQXdMlaeKNxAkweWjqrZsxcEJsanVtZd4sou5O68sIjrY99HvXcbPQL/Siuxljmp4rnGlt
4IGkVCFspXiLiqBjeOaZVqUpaxHOxlkxNnjtwpABkZdGLtTgZhZ8rYkidqDTdQV8u9V4g2k+2snk
rCPTKq7Sohk3bVjrDcdcIFkCZl/hMaTTNmqSNIANBvNqynRlix86/FxHOqRENd64nZQ+b6q7Rw+Q
38z6JF81DslhTpzEd8DWP0d2V+3mXJ3XLlPg3QQtdsYg0OG4sBN9sla1FGA4EJ60W6dLtLMAi9TB
BXB0byR6v8PoMFRgB83oixhUeUR1yBgwLuz8CyqQFMLXXBucMGOoIq4W1jGji9k0PMturMTn3buN
QiUxLvuUwU7lJUFuDbdak8dY+WomhXi7jKAOmfQFheY5VZd+LpIogLPaNclWV8vhc5pKWBsyjXIJ
Ca6opHrR1m4TP8s4y6qdW0ihH1tYhoe5n419phqJfLTGOHSxaOvl86xgOl8Fbj8izNfosn4qgj5B
xO52iIysrhTxmjEjWIgycKYLiVZrWrUqToV1L5U5vp0g6E67iRZSv1JgzzCQLJo89LE8h9VHALm0
QFMAFYXnTihjV+GQqru5DiO2gq44b6KFxQG5uHzGFGPsNVp2i/ZcLfcTcoQbJH3LYhjx+aFEFkfI
q/YltJ166VG5XK1ZPhvADPO2CWZtWNfQulsvkqJ96GIGbl4TS377MbTnXV2O8y6mjUa3yyyfBqm7
+DtMWUk/QuKFi1XtyQPo1bF/UZOmVy+SuDHVSzcYqC0q5onPDYhyVNtKNqMtYCl3+eQRFI9eJ6cA
WyWftZMLU3G+z1oDMPCKhuqcttsx0INs9tkJtOnZ7MEvVAcOgir/l4bkhfIcTVooEq/U5kE+wpzN
YgwkzLSe+6nLeXSYbZ6VDUTOutX4jSWERmUz9F2ceAIT+JbudHacikiOnlXGuECYdI7XfRzqR5xH
vFhosrNjY2aYErAfAORwJrgKY2l3uqci7c/Pc8wKWMH5DXh280owMNEYQSO8X1jAhhn0Puwe+6Mi
iwF2Q9yk7ioL50KDyA57Fm0aolfaVvbwVGoYGyMLOrTvwCT2Aoiv+1Af9XU6tOVLq3UfABRaewn4
xtxqnTtc9ygKMl9JRSC3TuTUwtOcmB49LrNgJUy8iVqvpheRIQMascpUnEfZ0NzpaT8uROke2b4s
rIWerkWbckjXiV4qMzRLczwXWVKeBZGMznt7blqvq51sP1LZmWtnbLQzQ8m6PUN9/GU8QAo0BT4X
H9mdcH7UGYkVdW7rizWvdbxFX4sdu7OLaVvQU2D1k/jLfdbxcAXWRmzGgAW/zY324c+PW/8XC0fO
50sX5Z8LxzOAef2ndPrxvPX9D/1VPGqw84CuLd3HRfX239LRJRkZcZer03tzTG2Rh34vHQkn10jr
1WhJUDHRXaLT91fpaP1HsMkZLhUp483lT/3BcUt70x3QVc3SHSxiC5lN10+0aejVosaZg/AgoedF
K4Na9nrQwnmDGLfbxnBPDlJ9SXAx7qtaiMHDm+JCeJXdDuW13Bq1Vm/VjvXkHUEQ88zTyo1ZD21T
R6WdJzi2nlRuY2tOZqo71t4mAaA8um6qHp3ZIh6HXBkz9agKbmNNKMjPkaN0oeF6SiXbFa7/Pvjs
FIV23YKqqvETTnZuP8yVEl4yxRg6nM2t9pTjKbeaNdK5eTNLS3H8zEx09ZgzhmwVX1id4uyWSZcv
1LToIh/BjEhHn/Fm2nyIJhnuSqZvybByWdtunKDNeGlpaueewozq4DQ9QAl9StZj494RiBPBk4bX
ZFzNmtWjPAEKNDQ1Cw2hN1noIVuvX3J82EBtDfCgUsDbWcVQQCkRMZVpGxnoUXboQJmnG+j7wBOS
3hDXQEaha4bDhnPnPfh/ZUud3xzqMNG2fW+0n5C+N0ydzdGnzj/TwvLANL29s4t4vNJcWLs2NKEz
4C4SF51U/NieCalBkceaD4bvvAijDV58sIVRr5U3WOKf2M/ZJeK2LP05zaJHPYB3hMIdEoYSlso1
h2l3xLc9tUx95XjONnirYgQ/Nhg5vXF2C1yag6WFGydVxEvT5omHW7ql6wjBBZ+xGls3qO2qG4T5
xioPnPzKxBkNB9loNMb3BdvchyRsUElrSnyc5xqPa6Bvajcb7iZVHb0iMor9SIW/RedbbCq7i9KV
1lj9irmDhYbC1najEVRrG38bYgUVeo5alXsxd8NKq0PrmrtenzlWupC6MvUQwos7uAylDoiMqUKD
Qs0eKzDkd/hSkq81Jb25SnulusUHNV8ahT6eG1LFzY0NcCOCDpwenmPmdbJbZdgj1npcdpbHfReb
uUYB6lVpFT2nPPaeoTfjquNJ4xAQDjeqLYdLII/yzBzafp2J2N2KOsrWnTIXnj7EdNUZUd1EXd5s
enXWmaKjnPCzJreDzYApdFrNtbAeTX7IShkz4occt1+b7qA962FCxZ9M05cFIH9Rk2iAWW5sdqIS
ktiSJLGeWn2aGYehudgzkGfTwUfLBjS/bkbydWOiZGKTotvHhoXXl80LJ8nkL8P52bOW3c0cKeGo
GpY9b9n9wIug6xu5j3v5uj3mGsiVEEv+2RgN3D3RBwCmZLJOWhltII2AIyHyRXzKBzFYzOPYh+eh
Ks5xW+EurjjwXJjLjm0se7f+uo27r1t6SESTRGW1bPX6suvbhRqbWzsFQ5F2zQcE6POLLecRmWEr
9u5SO8SvZQTniPKSlXB4gulMmVG9lhz5a/mRvpYi4bCUJeVSoRRgynrffC1cytcixljqmfG1tMnx
nyWe9lry4GWi/KGMk/vytShqXwukZKmVzNeySS4VVJuJ4dpqpIa59rXEmoo2OwpeDMyE9MBQjC/l
WPNamlVLlYbWvcX/4GbkKQRZfk92VA1a2OjK9QiA/SJg9HmuwC1vfduo1WPsJOUd6Col87U+Fj7V
fX1u8Yy6a/zR0YGTQ3MxYPG/WgR2H3DCFnecYjSiaPrczyvqHZZnFl+zTdNPSdgpBTqgmCOsYjTW
VRtPmfJIOMs8rEZmxDe6MTjxGkxVKLywYu7IgTl3vzSzUR9waQ4cfyGJUfDLG62T9Q5KlD8rWM1o
xZXRDoyEVCmjInEWuaTCcG5tbkGcIEUMkFhda0zXHkqZxzc2Tkht18IDvBICwRyOly5FQG1H7cdy
ApfiCdDmmPEXCHVg9elzVLs1lGxtlBedkyM3D7Vhccdz1OYwMXXRURk7JfVN2XK5LOzkV9Z398ZV
omFToz79aCng81ahq87n1ObAuiYj2TfIQNb1YNZr1oZxj1QqeJSp1PgLDx3rPC85jlN8EuDBwFss
USMQpPD0J2Ztn2uh6XKKn/QI20Sr1QeYBHGwR1/Un3XMHl+/tp3iQIIigC3yeoMPKTV73UbWp8RQ
B39wRAW9ezTuY62DSVnZ9hVqAo42Rv5Jr1uXB9FMjSMW6vMkYOmfzew8BKzxaWzLvWtDdLZM4AWh
lmNHVYtqXVUiuZzM0t4Kstb4A5ByjgUvugBo4gyXZg9YRtd73QfLp3s9PmPiPFTlI4L2+rrRjfFM
mLXIaPpExROSbPlJGll7lqIs8pu8HLdLXfKSKWn5iafURPQ12fiXRWJLZ82xKwL6Izl6sp02Z4ZT
owuGKIv0VWtnW6z7SQH1S1iNa2ymhuOQP869em8lXVesa6tOX0Rnh+l6cgtj9EIREl6UtHirvS7r
AO45kT08wxfK5m2VxhJICskPT3GLlpASjq8relZEIo+KKtKbSUWaNgbmNkkYoK8N0dgzqQyRcdHG
g9V5TIX1Y5AWYk+JVX6EptFtul7J/RLtIINzzHwlL0tSfDQwbvMzY/lZB8a3xryEtNaOmvwC4K12
3nIq4S1qcZ2HBFMgjUCjwQGOVjkPiK2nz2iLn1rUIz7icXAd5PxUB/SMCvSKwVEEyvwxiFbQ+wlH
UMo6vxkitbssk2S6xogQ346ZVA3fajUDRzXNjU3ftjehO7BZm455gRUj8uFG6fp5TGPT9LFSARDD
WE/72swF2U5LmAuGZvsTEsr6BUd0RcdpVtyDLdphKTBNvVnnSemuJ23uOCZj4d47iWUjpi1767yj
LSJgMGS9jox4JvDIThJ5jtGZTsXAOpKsGuQSJkKqpHnQE7rl1xILt9j2bPrXvLXodlSegWDtlpl1
kEmznOLiGKozBCikIuMQRAFbq6D+Qq3m3I6jJvyytpWW52uyzpwG7z4ie6PaOiW054smmtJxxdKe
XyaFM943ZFPc0HiyP9YkD2xLKySAEHSH8klo6H0cJPPFtm6bcfEW5arhRdrMKbXmrLiNAQhc6UTW
5Qenit1j2NvVV0TKIl5laqjuQavAGqUHoyD+QHLnjz2pIN2Z5Ux6aX0rsv9oivZ/8linqYsg4Z+P
dRumaPFnRrsc7+Jues0j/fZn/jrVqf/hR6iM9mkqL6OyH0YCNsGyumUufHNObobNke+vcx1jNFVz
MQDwwxCzGxzHvp/rdNJKaY8zuFIxAyzjgj8515323F2L4ZkhNCZy/C2ju5+73uEwqrNTlf2ONTik
2ExdpIfwat1z0aNH9ACrFST3IOT13QgcyA/36hcd/5N5BC4OXNIOw0UVygIO5ZOTG1yrGUzx2G2H
XpcgfHIL4aie+Szh+e5fXMp10D5gb+PWnVyqoa2oabnZbYXWgGDWNcSpbUSQj6PV/+JTcSsXjyou
ujd6j1lDRDQJ0QF6HuPtaMy133TAUrvRfs+ze3L0fb2BmGGI/GE5pH1+8qlGiQEkM7mBbhy41C36
NfAk6+tIDmFYBMnKLg2kGwFjwkolYef3t/SkJfD94osvkaeYadeJroUwNUBuVdcBLxCWRy+P3jsw
pj/TXXAV/H8aljjMLxhQT3UebegYrayDftugWkX/pRdwncyxtpeUlhzK+u8/1Ik05vVyi+5CRy3J
Y3IKTTBrIFSR1vVbZH3wAdLmC5Klr05IRBaqoTMLLtM7o6e3t5FtkBRcZBF0atTTtN8gShOKE7DK
iWqabB5uxpfllu8M15Yv44fh2uvnYljJENwmfRPVzM8vOucjCoU67bcGDQHPUJRzXC7HiU4PuAuG
N39+F3+82smjgXIHbjEmtK0jB80L4POGMu+QitMaKF2385o0ffn9JU+shubrJ1zYA4uUDGXX6VI2
RanlwAqDqh1Zgo6yyO5DOMh74HLODlZ66vf1jS0nZ1VnRPpZePQOlWns+rApgQC7EiYkg59msKtP
42go+4mYBHLwuvp2BmsOTDBcaWk9v7MwnXbWlt8b+z9DXpgJSGJOnzinDS29BEaxjXHakrGlDOkS
RWgSwqYgh4mp5FfQ5Aff4O6t9WwUHylbxqtegzpodzMZE1XoHlF7he+8C+YvHk0DcR5O3MXCidPv
54cmcfFgU+J327GLADFFpk+GMhRLx+rWGGTaDyjj4a0OFujeMpsJaiyS5rwNYJv4+dhJyBuFl4p2
CWgsII9oDJ2DwoFfoIfTWdjrzaVuzcp+TgkjrCFa+VBnsJd1jXvfD7Fy30H0XLlGjElGKPYGM+KS
sdw4674cD11KnxxiWr/qAtPFoYctWKQf+sFpL1MxGZzH5nTTGD3MLaU7lu4yYaFlBfMcbNEYZMG5
CgePYSi5hEmRKovw+Gs6GfiD4SLiKEt35El0R35ysfn90/p2mUFrSmHAW0+aBCX3z3cW7KBJC2z5
0tvoUkn7CPOMutfi8a6f6TT1PUOzf3FFczGRI0Vc1pufr+g2o4TBmXbbJgggkYl1poWf3EKcNwZ5
hKlrPf7+em/3dse0WW3QAS1yy9OGcUs8JYyIviOwD6asLsWwD2kFrR29ec+K+/YxdUxy0nXEAzBH
3vAzwp7U10GW7IKONM9Kpdb25dDb79zAX16FGBnKFIPTx+lXhmJUyTtU6oTwNWpDke4qOxwvztXv
79sJDGJZx/g0Di0fqkVobubJF5XGCm3fymUiR3qGXxJeuLFGBpZWi8NQBC0GOIMHX7WN8NA4D40e
bkuRxu8tSwbPw88bxtLs52y2iHOxm540/Ou6BJAtbRIaxsxeD7RLN8GQdBsxdLGzMgCn7LWCqXyj
ll+ycrBviL0ZtqGpygvQGsYBTd+7bvJf/k4oFB3E0i4168m2EhJmB3PNaLfQzIq92phrV6XNT0Oz
vgxaosMju6+eMpNXGbn6dOwXNBQQHFSsTkF4eJF9wW8hL1Nn9Od5+NgnoI9I+KtuJ7xqXtXF5s7E
KHQoJnjfavdecXEqMnn9bin3NZTOEFbURR/0k8hEa9x8cgZuajTdhI1dwewQ4YeIVWxV1XbiB62m
ksZudexYTc7ceH52YrzOjeXu+yoIVoAc5TpSS/e6nO3yzhHzl9kMMI2TZ7cZqnDyhzRR2Cu6DHce
7L93ns7la3/zWPzwCU6ezqFjthGWU7udlCQ8BPTnociNBUl6pN3HDYt8j4ouSdQ9c/dFqwMA8ve/
gvHLp8B1VCSICKrfqEcZCothMvt2ASR3oF8zx3yhrLqicYA2zlU/l5kcH2wIJZ/axTckESiUeuST
zACEM2w3utqSfWsJeyHWD2Sq6n21irjgdjRhMYok1L6QNaixVNq3ZKKtTVznPi27Bw7dzU6TJuHe
ppbtyJZ8tqV6a01cKBQaM/jBbc137vnb0s2xOA0yeF/ESZyWfn5oTN2hEZiwINRJ9lAEUNvRPygz
1IoSscY7deIvlm2LioSTJ7Z+asWTE0VLUErRsOhsq7D46sJrYteWDPCZxLxzpeUnnTxJXAn9qCuw
taunhT2wyx7upMmT1IR3gKPDB1zni9Jx4jQBoIKplcqw7QCS4z2p8y92X4vUlcVxwMb0RurchXEN
9pr0md6enoLOuRrtevFzf83s7oUjr+X//pF9rT3ffFYml6juOHBbp2s6EN92jGMeWY7hxQ06pkt9
CshTpFO/AvfwRQ3yuzLOiEmdKoob4cQr2YaNTzroO2/PLx8mtLvsLChOESr+/DDFPTHpmEvb7eCU
na9WtuUJuqSM6EqkAVHy9fef/BebJnldqIcRHqJpP12xLUKDQnSxfMlTM25DeEWrGTXWO2fEX95f
jU4GTxK3942wMWmZVWqiareckbHIyhGsbwEB0AocZT+0EPNDCWoXQ3e2HoIwX9ENyNajVM5mUKTv
vK9vD+UOWk2qZZV3yHlDXRumfklFRlJjSLJ6otAON20zkwNBaHWYA9Ku2rzYou3SSYzr1Xdeq1OR
57LHsC6iYkRkjcD+9Fnr4NrrRqE2W6gH0UtlNwr5lU3YHdtYM3MPOgJpKHRQGbApk4siSFp1ZvqI
npkm5vQe09WAAf1CRgbYcb3rem3RjLSff/9k/GKhwSKOy4pXnzrnFDMUKU6M3sqqt9YYMIkUs1wL
lGFravn4nVvyi0vhbUBfiqlCfRuLFidaC03GrrfdHORfGVTb18zIcvDvlvovPhY1KDYya2mpvVnV
ULjNXeWIemvqcXONOMNCiGkHZ1jo6SL+3Wi8+rZ6/KiA/8UixpVoi1AiApc8PTfqiDGSsudKsaEy
Y+6K6jZHhrhmd5s9UiyEJ0qijn5/0V/eSs7XNPnhDb0xT4WhSqpNZBJDrGtyhVJg8OIk1/1G1dt3
LvWqez7dIag0VDT+6F4QlJxsfA409j6c0Y1YAj7expomApziSAzI1PKgyFZW0+q+RU2erWpDDsqG
k2M/rmdy0vLr3DF5uWIGiu4+aKfsXq9kFvnQ4x3ilTLiBTycA9EzCYvKRYo3sN2EURYmHmSpGHw6
H8lY2VbpOL4rzUHbYDwGeWYqkbuNJ0Y3a2xxDFbDNNLuCBUgQTUTo6lvoFOM1tpApaA/MjWP8y8W
GXl66FWcYCIG1uQMLRDeJvrQZqU27TNs/+QLxVqOz1KttEM+j6OybftUtpdmXvTOhUB7G1wzb8mK
Df+sDJt8ICho9HrhprgoUynCC8cumIr1DDlxZ5vkM0v4WcEBcWS5g5VTBN4U4gH2SN66z1vLAFLe
izLZYy4Nq5XTY/LeTGk8heucoK3mPJEcJwlKcash27bt4Kb+KM0JZQtEffUsV9pApe+QV7pf5eZS
XMXQoJ5tUoRwJwTdSLYtTu7byowVe0v6XDJdIQqWt8ShNN2aPBvXvgGb4xDHgUqm31PEjpvaGd14
I1AAwuMiCn5eEZTlbotlOrfOgqX9R1SeC3CQUdMHkLpE7GZ5ueSWR1LDoVaZu9zpr+nzbnoUQQ+E
V2SPmULgdAcDwQvyZNwpyyzXqN1jn00EfrabMbKLG2byngSBsk5n4nF1kQ742dJ8E/byYMhpWOlV
+5yQc+4xtwz8PhmNDSkBn4WhDGsJOZvfobG3Flkfa1fE1la4M7HfA8h5wDnhWSuq8cXu6sHHW4dA
wZbPc22ZOzTNjHfHCfhkdo/7bG3hr74y3bxZE+UUX+EaQeqikhLu5Fl0YQx8H5wWAOjHCHnQPW5N
RbuO4wjhDYO7feCKdDUmaU9R0dpEfwvTb1t7vobsu6870XnxDEGZ+N9jSndpHERzSMeRJEM1RdzS
IYlFxitXqZ2SDGlEJKvEzlXgiJtcica1NjjRZp6beTUpXe8HOuEzM6XrDdE81cfCadXzIrIdf+pq
yx/VrvlqKXWxQnha+Q4N661dlgQ2Z1D9bcAEezQ8+h4Mg7OmSXHQtXGDo1jbpOb0mKt9/VjEwc42
xS0gi0cTqfF6UF0adT06/df835B0+L3s7WIjl3hg7Ip3GH+CQ7tEBwPbcNbqEicMiAF59hIxjKCr
ugHrIa/qsIEj3o/si2QSE8Vhe9kSUzyRV9zWBBc7S4Qx9u98V+SO/CpaiOMkAS5hx+m36GO0vq9J
yFSaSzByuYQkp695yToPz0Ouq8bo2xj2yCVZYpaTsB+eKu79JWSpmPYIccxOqu1RPYFmXaKarSW0
mb9BiMELsQ5wTEztuTMh3WqfCPywW2I49ADLvD+3evOkaAZa8xAWu6LzO29tRS8/jfacVjsjzfTe
z50GB/xUarZzrihWl3ip7QATRFtkKgfas2pLk7Ymq7nhTnldWmT+jLDhLqKrf6VniX4X5EUa7weA
PEiB4vpSQ1VCKr1El0BAxniI4lZ9sdSAepL+7qKVUrOzik32Uweez1pnEykCyWDGxvkIZ/FWyDT4
6tLc71dUAciHKxxR/jw54wfmTPnXBsUHALW81T4SmNr4HNHMI7nm1YJXH/wWHs62o2K5cyaRPElG
oDyM2bgGUV4f5gWAF48M0nXQ+Q904RiDJG2EeF72PAmR4daPkI7qT3Ul0k06KvWjXZMEQFJbB1Zx
7NDNEYTwgLcKgLxdDoNvBWbe+f3c8nIw8EbAxUjfDy0mzAkF176vzZQcMfTDnErdZpNybsp3ZMvw
33dkSdzXwRDOa8eMNehc4RDEZC8JZOI5o8F9RZTl8gwqwyGE23WLvY2hs930+gZ7cqXcF+5iH7Or
1I3OQn3mV7VSeS/1sR8ugBaFyHNqx4ehO1+UHVFmIhL8VKOKtwKF3K3sdHP2qETqg1VF0TEZ2uoj
rTsC4GVpHplL1xY5njkKx35MN2DBoKRj3QyPqPQlrB0zMo+8RDUvFd8uTfj6kGKkO9pRVL00MmzI
zmi0uzbmfqMAnAj4QHzsQJ/ZkRA/wd/X6+vKbJZ8ZE6YJPLMaMTTOom33Nl4Z445P1bpERo2oj5U
WuKez7KtXrqpah5lxH2dbbv+VGphU2PBIxeBMNA8OJCCNG17t2s/uyBEjlhZFJi1pRseR0x7SAEs
iB2fSRYWDpEN+mCQbGkMJOuda2zLlU9OWLhSkH7haimipGCF6hHoQwXT7iptMo/4e4MPlRWFl5bZ
lx+t0Er9jrwJkqbI5MDb4FBEmr2hr0P4RIeJ3EI/VHp51uR8ePDc4wcIuayLYRDvjIo/XalKeOzd
2ppxCIKv8grVYWJh1BkSoADPALKzNPHjdAgOUd7xH0D8cTCmDFnnJ3NV9h4qwIo2FkasaaJp7diy
/WyHwlwFwZRhUuiWp7yPiEepEt28JfRS3ouy62E1lfySmammN7BKqmcjiaxbxZ1rQD7FEB2hpWBl
aEXRPGYgia8cq+3v1WpMb+Ll69abwDk3Ew33vJBcKFWmjWvbKrloShkdRctdc5JoulKBrX5V5zLe
KqPAXEHTPrjR80TsXz1dljHwE0v8Z5Ts4wcozu1nbAVCOcz4LqO1ghzoqw3kmFySPgqQvZhaSzCp
pQzFylJKu2Aln3NlFStWcCPQ1s9e1bf1tM+lJGwu6nmSZgV5nU8DiSeNNSs6ZmlSakTdzuUVMhqa
uGhj+a5VcG/kNxqlU6wIqv1aOtgamF3k5HLkQ/1VKRPtXoTV4Muh1b5YMun7Fa9efc1qMSPtSiri
gfViSldNYvZfIHnNJt+ZzbNfVdwWi5283apDqjUe2FXtbtYz5cbtVFYz25Jfxsqpr2G+0fiv9eqy
k1P1RNRRfa11TnjEkw8xE3ucH7eOsWcdc4lWcni/CdTrHmokK+p1ozgta3yZ5ua+nEpuHu7/C87E
wabqg4ZFDJsRfdPOAJkXGM5HLGPdZZBX4VaCPNkJK+erYds8NxqR9p5ph/GVJdpqUxWi/dBUEivL
HH3twpJ/1VZV5QeyMl6QnJEfUGXzqhITkWgGoXumNKytxv3ymGgKH9Uk72Fn5NMNKLXxiiIEIpNI
gnvUzGKVKeUtHtcLabMkjqoac5ZpGn/o3QTshnMg/QAQXF41XDa1juqQa5eRnbNuGDPjdTVWLkaL
KK5iMoNbK9ARoo1xH7Lo5rOnFQwba81U94TKHuQ0kZ3Gu3mhhkODXNkuDmFUkFkMmmqDH21AORQ+
E+Vb7yEhjjdpKY3P5OAc6ljVWNIc/mK09bqwtGo1duJsHBPxQL1NIgZ0qBewa8yZyo40XEXf10Fp
My2LKEhlUk4PDuDgG7VAAwjrameVWe27gxKHXlyXeLXmZ/p/+RO5e5g87JKbpCvk9yYWJ5yVPU0i
WnK12n2qoBQivUc9prmoNm3fwyEKelJvMj2/5m9smvKIaMHnWix1bnjTgyfAnRbYV73qIsDiHEOU
TyCe3di17q22y3ZxbN+PiZpvaZdG1IGUcgR5oDcr4yG6iLGUrUpN3wfGrL1EajBsyGhTt8AVgUIi
GvUHycuISK8jcIpWYTihj6K4EA+JMAkDGcsNrxMLcJlwOg2t2t0uStyvBKnpD2MlyGrP3RnVQi7u
yMJKViM17AaZ/fLR2uweX619jUOu3aCpHOH1URd60CUAjgFm+DIzatJXVdjFl3XCYxAXcL5waRVI
t6rq/7N3JsttY1uXfpU/ag4H+mZQgwJAEiRFqjEty5ogZNlC33cHePr6YDszbdlhV0ZN805u3puW
YILAOfvsvda35tjVCzIrRU26CwME11kIMhksk4JejwiinUV2QJsb9BnJ3K6hS1fVjDVpkdX3fSIV
W15FAioWfH1M9SjIrOFc6Eb4Ls8qygwdQx9LYIrgt0/ubLldfBLt7GM3J2uqUoxPMM+QULbGdYGO
ufLiyVEYWuTLfp6r8WQaEttOYUsZL5xZHupIkEiZanEFpG+B8gm6imMpoei8RszQxhNpKelDoerm
DhdyyZYjiJluFnDs7pBI4sYJteZqppnNqc4aAecNILUPzpTId4alH9rUEkGItnwEp3XCj14du3KV
7ulVznB06kmh7jCpjinMzC4NwC86Dw4zU845T21VDl4RGwu8GGiFqVXGtjuOvfIgZr3dV6r1UVnM
z2FbNY9UrPljTmINi1YnvYMsJ23BOkebHqnoLeBYdOeQshh6Oz1SRSSHNeWQCMCvjcmBAOlJ90dL
7qzAysCTs2iY1bVELmnklrNVXdO+qSCr2WkEBAog18IzaqQgutLyVm3s4tZM6COT1McCCjOx/5R3
qvyxxDH7iRweMudUiV/YoAI4GG1avZ111Z4eWioevjdohtsiNkkJHCUTZ2Jts6M40LrYLemdLbmC
ozCiIbmvwkS9UB9zMs2QxB+gw3afiqzqP3VDRxOhQwD9kuklXYVu6cNHuUuVj2A1Vi+iPoubrhHh
o5qREuhBoZaIxlzC7pNk1FKBQxO06WbJjPJt3ggWhi4WU7W10BRXW92Z6GgMIubxiCGLCbyNefU2
RqNM4DbxkI+4ifgZpxZ5C/LQITRMR85eu4AJ+8zHcJxVm9RALuWXqLTQzYJUIWE+0cvumCxGz7lR
Lkcl9qZ6SqItxSu/ecFliv0B8Jztxzp8qR2hL5QAPRPS0OUw5VylsazDW2sLitY8NPmW8GJappeL
IXwc25FQmAh3Ne7dyChe1AGVqzs02kyErK45j19vpjFKEblUjCcTD/AuyjRLAdntcp6odhifIk9r
yB3G9LE2BQBql28N9GPlLk9S2j0oCxIOmADsgxqnknOtNqs5BvylcZzbvnqLVzmr+QqZt3pT2PD5
MsugH9LWcpYeO1QM466YEX6cnBEJ92jSG3UH1ajjkykpBDjNo7orh7J8X6Cnvc0spyGPubblyxTX
3QzqGZnntT7woQN1lPk7UpXzt07KkC/PnEWJbnbFS3l8J7y79P7j2acvw10ciaTpWSTU7lPC6QU0
Fhrdq7kbu88wCtN85wxtwwDDKZJ0J2cJ0aC5zPtDvokhL0FJ/+8wJZ0EOKvqqeiw09fpXjZbmiik
G+M2xFFPfhbvFAduNmH2L68Y1nC6kug/4g8WKLbX8UhkYrOWkLlVqiSOoQ3E9473H9uGfGAm3QZT
MWi3RWSLK7RMyT2hsNO7CQfK17b6fxrUy1x//t//6+lTgYgy6SiGnvsf9KTItb5r0v5Ecvk/mLSq
8kcJ6pcf+RvkAq1Flw3ouRbvANqvv52FjPWhUujmVziVg8v+HwWqhQKVn7IpEyED/QByUd4w0CHf
hUG8AgT9XzEpUJ78OAckSwkIqIKeFZkff73XeCwmDl0nMnOCFFsDdTdde+qLfN1qWTaOVT3aRC+k
DUqnYZeBQi3k9z2MDWWTlXXRXdRC75cWJy462k3epm09oXscCXKw3yYmAXkmuR5pmXwZzgoSb3Uc
ixiMS2cOsCtOErmFCPSKcd8OecH75cI5KPv6VOYz2/JI5wsPtl2XV0aYikMlFaO8T3H8nGY9DC+p
1tSQUM0HCZ/BDpONtRKsoUyz+V6lBaBQyp6B9w+v1iU2k6Wkgz1MkusUE9sY03zABrD8JxxYC9uY
mZvibiE19Emu1fVl7LvxhC+PNFU17qfBbcchWUCARnK+K8WY78RIsoFvOFWyNxkAWGf6L2PKpiOD
RZckkuLMeu53PWL1wZXWEJO40FkSw3bapgt9bLIWS37xWpGzBIzheK2iKPjQT7NyN5lwu2ndppCf
u24Ec0PStPC6CAdElxWtj/NkfADYOd+HS8UC30YN1hVRQdIj5dLgg5JQOqgPpAI1MKcVGskqPSRd
ycaNGdUNZ02lvZoAZ9e+pVsTXgaNVYyzr7E3EbvcO1RnV2rPXH2XpHpDaQ0GMkcFhhafFIFZvm3M
bKPiJip2Wp+HHsbxtZua9hbauTSVOI4Uo+Wi1G0rXx6IKqNuKfDah1gUonGwt+o0TZupTyuviNQx
2s5qL3OjIzrJ2ETy6YWTify0QKajJ8nbuM3CpN0AY5yfWPgddQtf2dghSavfKmUbHzOzzx8qmTjw
UB6VycNP2oOhByzkq611TT+i9Qc1DjfEtINNJrNM4aFRhDJuoihvtvTCxSa2WudaGA2++bAdvIHo
tUPshMJyK63IgKVr+ByMeMg/yalU7UHoqfu+sArfNKzwkbehJYozVZyPqPEUGppdP2a7qG9o5eXJ
sJ/w+23VnOBB1ynD7q2tj88ykxAfgeTiE0hE34s3INlXVq0VUC7F6HiRaStXhcl5KIsN+wPwOHU3
4h4K8XRBL/KNkSlHpxaS5ndhczH0vD03trx8xCtDu7yJ5vshqYsgXAAxeJIkOxTNsEU2Y72KUStR
nhsUGPBUcZokrjomoYdbzPYVWgDvzKjhdCE55Z6U++h93+SrAacP87tMr1Wvo9+5G/ti1+P191qO
N5xi9Uy+5TRHcxByu7Ot2O2IgDFCJTyyURPJa/T1NYWYA2xSzj+XSjbvG4dsKLHS3WjJOysn5DmV
MbxBMp48g2jyYIV3e5WuPolpfg8+FtkujATBnEi12sxvNIPvkUQSjn6DeTN1ZNZzWeixw9x+nZL9
tyv+YVfUWM5/uy1ePpe06LvPn7/fS7/91F/eDOUNLwPWenolq/niG97Mkd9oaN5oiEBsIqRitWz8
5csw3/CIUw7TzEerrax6hm++DE1/gyoNBSKiRwN5GnClf+G3J+rxx21xjY9bIWrwSIH1I9t+JcSx
wL/iFjTKPdkhmDZ3tEeidCT7eJqotAtku/jFLHW66tV59gpaX77SCW0Hwt4KmkKnaWiEHcBhVIbn
DkfvRWRytkENV/pRZKJSmlptU0SmeCACp2n8mUL7yYlKfLu1nHuDY0z0LiKilUPrE+Hy/Z7jd7QD
FoMWEYKop4QZvl52y908yrJrISmqXE5InNFjEB55ubohsaw96HVjPxE6WOwHATGAfjR2MahGcj/K
3khk/bVCWzEo5yS/qNAzkCR0eh9hbTarh1gZmp0KyuXQjTlxzZFqmh9D26oxdBfkAbtFG0WnCuLQ
O2Bt9pVIF/lumFrVL3PrdhwU5ySzSft2EUWPedyx3hFKHizWQPs5aUIXIVC7Y7kogylBCNtq821V
V9a+BR60NaUM5tEwKtclhIOoxNNZiexGwirHhFMFLjBPsLPXLOMha4y3LXCszdToMgnsug7BXHT7
oVukAFSdctCzWDrkHX2+TG0WL5bSxe9SuTo1JsF5m4a+I0bdabhQCukbsAfWFZFTxk6vlWKrsqzw
W7vlth7V7mQlUujSPbkgDhXPczaYm24CBRVaWXe7IBhzJyJCtibbko+bdL7Tk9T6OLDF1+X8KBdJ
t4NClQb0e9QdCWDh/Wgn1TZNQ/MTGV3ZfBpmNT1xPMswDtYi9kjbKjYMIEcfwziRr2bbbhuTNOIZ
/waDDQMvud2Tdj+3zkfi7KeXaJqd7SKXAs09A6QN740Oynrq8qs5rd/FgIDfcZScnySwTJpbLoZ8
ghI8HuktIY4pZL7kxMGlU0cUYaYact5cMiRhslleM1+pTvmkvIuxo/b4IvUmYIad3YqqwVtXatQx
+DqPepMAzKpzneZPAr7aCgZpSOYt4/MFpAKa+wxNkpgOFGdbooqA6y+C8CAOTLanKpCAGAaoxYrO
T71y4djpqvoglx6TtcJnMjuqftpElt8pBcQCdSluaB8HjtFktKHL5tSa6hO9Piu8arRcxMdayd+b
5BESsGLsIDYp0p54eNIpd3mPxt9yR2cqnecF5neyiWC2Xy+j6G66QbULFNtaiGe4pF6z++GdUQvt
pv2KjCDx+II+ON04K1AiykFLTJWlgnb6QpyoY7O+qzneA6JIVihF/YVPoX6FVTAQWNEVJf5K61Ay
WYdsUXzBXLBQct+LlX4RmmlJ8VZFofxh+QLIkFdWRvMFm8FZQoWhAY1DuUUYDFqDtlnnGcniuKxw
eBtXBIe8wji+YDls4g2IuWgpBT3qWJoScu+kHy0ym6XALkcIS0aVU0BW9jDQqyB4MCItNx700wTD
8b6Ya+MpQ1nEkyKDJgJ138vUPM0kbmCA6Z9mXeuznRqKsQ6sGV6VP0oJuoFeCUNnUxoZl1zyqDXJ
g2RsgVCEqMKsWyUg8sTgjLWPK/ZZiCgREFMRg71OUlqvTCCra+urz3L+6rokt8WQ/Wp1Y0aWIPoW
eJZ5jQ9LbAnl5X/KOSrK1uAeeybDp0s+2eqxNSWGGlnVNrJHMPYEYF0zT4z6aD8nSEKQk4S+keU6
sViDZu0GRY13qAbsXRW32U2p5ldLRC6M25JHfCViIz6GNXHd4PYBbec6DGUXhmzd+AOp7G6fmurB
tlrUAiW6FYhhrF+RmWzaCJ/YVrZIp7DyOt2YKuWcp1EOuqZUlmf8qNWdPVrmuTeb8QPcBHV2Vc05
4njXXFjdip8JPeKM0S+cn5Yhl92iW+bnZm4+ske1Z5oa5nayQgY2MKWAP8iN/BZtT7gVcmq/MwCX
3+q6FLI5lPk+j6zumjGmtF37EoexlMPnBSflzRwqfmeZ0Z6lMwxoEsoPmaUkfgcx4cOoNDSH+lCt
A04l4kgbfTmhj2Ny1gimbgR6PwIOVw5GU41nPRJbDg1oYHp5Sb0e1xeEs1HTN0zklxuUi+kmzpxd
R8j6O6TWPX6gcdgRCLrsOFEYjZsq1INLJ43elDPkIYnXSP1WqPYRl3O9cTDs+TXuCnfi+lC9OXmo
q7IID3l8U8/R5I1LnG1QJEQ7kw+wzjfG3FUmPWZpXPQHck1a9kISTJ84BPcnxVqUz+OgVlsD288m
U0IlMLtGe782ujeqU0V+rXTRlj5xvWlBTp8zeWruB97D00Cz/AbwuHOFZaP0lrhMr7IYf2KjxQji
K/q5hpqbQb6Mj42tJ1eMG+L3YTXI5zBUsOOknUklUCxwB+xK9ipQvedOMJ70Et78G4Oe8g5bVvuE
CslrOsaciFr627Zjskv7HTxP4XTO7ZqXcFTSrPpIbg4gDlHIm2yu5H0sR+/DFr6iUhYyxYOFPFGa
tU1CY9R2ZUV6EGVINEhcNSfB4R0iVpcwo+DA6QtJq31diaGTCaV/JxFLSHhSF3UYtS2xIZW8crtR
mI7XIFIlid0mbL6M1J75HhmjpitnEGb4bfJkL5rtkcUy9j5tXeNJFQzThR6nHJPllJWAREiHo9G4
5qO81Qj/iNjyogKj9qUz5zq5/dLL+a++/0N9z11fsdB/CyJ/anvdxdWnz/+z7/KnEuXpP/brbz/4
rcS3lDeKKqsKNGSHep5G1t9lPv8KDrUusz46qFCp/78V+TrgY5VWFDJaCF0/tL50fh2+DeR42EP/
lfEaiPfrAt+mtwZhmb8Df6+fUqqbNhrawnGqQLLwLaRzXL11MrVny2dn5LE3HiZm2adcqhPwTfVD
HhnSXp6gC1ZDTtObtcOvO724dcaivMmhVhihzNSLmjjdVvpk+8sgafuWlEJPJwIDxggjRabE55oY
A1cVyk0qpvbJ0YqTOeUntCc7tB2h37eGA/wUU2hOd8Qd2+RlkIfkXHAfvcaqS3coqwYRno32x+Bg
m8jLsXLkG1PpNDb06YnZpXCNjCm1PmeM6ZKXLk+xBGoonKzKPluaIDrMqpnYYTLIytMExCUUIFTI
ICIuJKP2XG5gLBzliD/VpqQgx8nTXPcYoprl2eizQz4qzzScHpq521Z5SBpxEWvvw4aUxNY23Unu
nE3VhQvCBPus9NoDa+uTJS9gOaPpTm6z03oH+oKxup7lLymZJrS1+nSr5cyxNbpz7gCPyR2n8RJp
051dCtNDdx2twrXnKWRrYMEJIoyMVOHVfslzaKYT0ixgbdAAk4MaD5hrM3ExMftMtf4Qa4wZRf7U
NukT1g22VcA3LkP2jc4HAo7xUvXzjZ7zXc1aD6GqBiOoZ4cF9y7bVMyyA4EJ3CA3imB1ji5rAx+o
brxJMoc2pzRWxx7P0yaS1nsZF08D5xNXngFSExyNF4pr1Tp/QGoW+hLyTa9OO7QsR8VGFC+N8rG2
KsmDN/OiMRfcME45ZZk4UkSR81w5JqMhPiFTq/slJAcx700G6uQR+XCjkN3ACPJjR1+uWiM9VDOp
ojonrNgQl0I2fDGXk1fGJOQgOXsqx8nZ5Kp4tqvlSOMo8dKY9JussR4SIX+0G+2aiaXimUhv6cgF
izG0QSPGy9IYjKvrngdVC6KC70iSbQJa+7F3AeUezWqON9PE9wleQTs4Fk8CWxE6ALXQ3LqT74nU
fXY05pyFaEuIcPlBscZL0w4XzG4vBZwVTzaxRwyFuBBnEMPs6OttrgIjWUwaxoqSJN6X+66UBPM5
+gMaQGx6unGusWBuIcNc4NLgHxdsLpNmPiRWOwco3RdXUsS5VqX6kVQ6x7PQyvitFI5E9vHY5SIK
vblBxzPTxA0aax4PTWWM+64w7T1+Bek6i+d8s856r0upnrdynI8Hch07Zpm59gxk7BFgmHmlQH5C
vi+qpNF9GP516jtFo/lWtkxPxOa2FKroYk1Kzqa8Rxt8XwjJHPxF75zERblEByw862X2yIEYJajA
LhET87Agqaz7ud00uogVXFQmQMtEtBE0E3SFptWccym+KSu92kySfk9EUeR1g2EQjWM8iXJun8tS
5fQipfEmNxvXtlDCki5kboukGHwV6s2N0hs9aiwe/yVVkXxVtds1BeJW+gWmUJWtZlV8bzOvwMBA
FUGLAv8E2MS1LlvDjiABpM6Z9WBJ5nlAErkPx/ZFmtqjbmaH7zadX6jwX/lpdBsDEx0fPCfYiWil
rP/+O6R2kpo6sbtZFeijtEbwNsSt2uKcGM0JcZj5B008m9L3ivgvV0OU98VgoAOXeOXecfRpKM3Z
KoOIV92nW3lQc4IgTI0F/fef65U7a73SCsTm9CTLKgjyV1eaCGjU0rCuArXPnuDLMqNnOabknT0N
cmu155/k7e+v+WoS9PWaa73FXMlZ//vHexlppHvbHY2YuTfijdGNF7JDSXLX9GAi8cxbPy9D/iM1
5Z8cYa9NhV+v7WCOph9oKETN/HjtmgAyci3tMuiKVvNTROkcNhCSsVwc0yrNAtkRz1Mn0HpMI3qk
seO95TBOwtj8vHbAo3I5DhGIFOTYgeOghkkHZjb2dJxMlm/bVEFr6TyrVXriEL0tjPEOW++9bMT0
7IV+HuycWPSqcnaGUdUfIuyvnr4OhH9/k3/xCMF7oXmKgUNmsPXqi1XzhKAuVS+DWO22RM3dyM5y
UyyIKv9wnZ8amDxBOs1LSiv6qz+xSXA+kCXJYSCInFzfd0LczEpCAyBnES45XvmdnZ16UGG3+Tjf
WL1c3MYRe6i+RC/NyLq8liooSTmjquIIrSJ0HVpjWBrOROPsYpvl3qiTwoui2Nw1QhUPkaHOO2Y4
NZF9c3Ic5La7Y/5/L1q2/UFN9APe5WIDa6s6Isd4ocA33TJD2dIKu9oJKX0JK4Llo2G79AT7iloL
4tkI4phsv6hYMEPW4phZzNDUYbmhqaC5IHmVrWNLj62RzQgUqLF+fyN/scKsPjJn9S5hB18xs9+v
MIsFf0uXtDJYJtJeKScEK5tRq6YrTVrw+2tRYb9eXzTUHjrflkU20GvgA3HjBJzpcxkY2Xind8mh
qP60YH55k77zQq5vGvFaqo53hDQQlT75D58niRv8OrJcBpUzol5LhIrqZXleV/pk0VB1w8vOVD1w
JPU8hU68wbZ9kET4nmHeR9scoVgWY0tAR6ohq2MTj1HLuvVMUKsSvSwmjAHmdVmQa+hrU0ObXDCX
3VWemJvRrt/ZPf+3iSZ9r8+4w3ODugXDNkdBEGRbtVVjF3W4uhsETUVZTV4MdJ1oJbLTiEosM6LZ
gxdNgQpBSBjIAMsyxq0p93dVqcYbXVuOf/hOfvHG8l2QcMLEXWZ+r/54w9C89/RIizJQaB27Y1wk
XgL3B3VgxmdG1uQCAU9RUtnnApq9R4qg7C5Kcd2nPMvw5DaSWZLWHC4M1kyYAkMsP0wkOfn26i/N
RhLUEcN5Q2icYxLDfaNlJaormBxg7u9ldXpeOkAkFtg3jerQafjArSR2WSzfzxRiaPfjeqflE/kM
013EmAtyPs+njvKUVLuRLp+kk2sV5s4OGfq9U7fj6fc36RcvCXvG+h/YqpzeXt0jOixW3k8jPXy7
9ClxhGtN/HV05rhhHf3hGyFf6uf3BLnCGkSO7Ixxz6t3stG1Gf/nUAat2pUbxcRPTqD4IWSncugC
E4HLI4lclDm0yjIFF/UhifKTCSQYOHdootNyai8pxmbjmEsBnxSxTznbH7tMuZJG+5rg286LHap9
UVaar9Xdc5EudyKfj4W1bsY8ZpGWPYXTWqVOqsfU49QM+PBFpXqUq5sR3PsWM+X5y/Fy0YXmJwZ/
0Gmzgymhf0zradzW4YCoZ+njvUDe9uUQFJai8qc+qw7lMF2SnoOknUUDVFiOesYyXdo+Qu4KG8fR
RuDmyg1JggdNo1pTrMEH6Mkkin+QCv6fcFwfyHoYt4redpv1NeqEca6s6UIaNweIldVgm/UKbKBa
Isf8JBoGvlbNn24l4wE5J68YRr0rxxDP7YqIGbjBaZ6csPYVHlpftoxcf0jj8Q5xP/kcFXJbAnek
kSiFAll/G/EC931+4FC8K+gxudgxeDB5O8ypP4Fff4y7qTxkinEeu9HXIJR468GIbAwirpu2OmKg
Oue9/qC2yZ/24y9he6/WQ2odw3DgGfBEvXbc55A/G1U3iqCz5ueyG+9A356pL7h5EGph0GZPX47a
FWnf296h0vvyzpdxv2WSMqER5cdIzkJnXdL7zxzfHlvN8vM+akBr2uXGEcMc5EoncUDLCnwOZCY0
KGSfGyl3TnXLVG2J2Bf7Be4b+e9U+ZZ2ViXWmLSf70eNcktuCZo35WTwRAQch+C48xBxMGQ/jLWK
LySizLbS4dKPrKCt2t+1NkdSZ8hP4zDc6caQ7MAsChjcmeY3JK4X8XQhUYLRgiItaxrTs9kt9bat
+zsSyNKADOXzakDkkDlcNFPcrNV8b/21v/7XYftTh01jP/lulf2pw3b+PP1P8FTUXZy0n39osX39
yb9abPIbEvj+aZV9m6Jb6htjBQ3Z8l8Ssn8abMYbTYYsw6z8qyCN5fXbFJ3eG0RDqh0IKaBnWGP/
1RT99TJNEaNRgbJ18rf4CfqnS6aIGhvsU1YaIEUXynQaOPff3ZRfnAB/2p7Xi3ACJLYTqRzosR+3
556ZD0nk9hIMDHVdYXX4C63VMpXp/eb3l/rpgMSldG4LZkeZRMnXJJCqCAUBudoSCKyHbBpJdlRV
LXQ5IBdghpM+KJRWYt0ydCRr858Ycj9XhzQ9aVZabIg0QFfxw/eVqJovtjGZahOk5YTuznpvJ90f
Tic/7+NcArQ4Xn2+N/X1AZdYohkNqtIEhjJdhKHdkylUeYPKjEteGp7SvxvGv/jmoAe+fkBQPwKf
JKCSCpvgrnWf/+70rkXoIoTTdYGOBg/ddkE9VzlSQZ0XFrQY9Xd6ODXML5AekfiL0aNwG3yrrVtk
Leq3jhkB+JhIYbyZ2tl+mCyn8Eg9cHDV5jl6vq5zsA2ojYIbBti225JJvFfTQvuorrikEbtRqa+5
LG0vq/ckRtceVAYGy2TSaGeUS46vxayYgzyL+zkN26vExK6NNsJqYx//YHExjTx6n6CHR1PYardh
hKHP6MvsbjUWuKOO+Qe2Z3QeRnTATE5Dn4lqgwvEIAp7WJZ9ZkcnUEjjVivAI1j5XZXoz+Zi3/Yt
E9FJt4tDLYvHCO4Ol0jNjWTwOwviZfysXpodwgcKQkJWjC6dPrex07ATxNf1bBIR4FSo/dRi2EzV
ZJ4B62Weg2froEbavSUp4SElZ4eBkYXobxw/a2B2LqLsUBUoaXomrzy69CYAaHKzPdkZI58Idfpa
U4iGg5jlTSqL+MTA2sMmRv2AS/ZoRDKSwKmV+pk4nzly9r2dDriKK8u5NIxPfWx3igf13bqqCWmS
j2XNLG1L/lNrvtNLS3ofZ2N7XVYKvwfAvXqp0CseiQQcAnozpFq1bY82v1kHrkXTnqpcNjZq2WTY
8pkONUWT3jQVDdd0KpXNOGPjJO9IxoJHbUMij8BxmKjDhyGRm1X7N1P1LVZ04XC0bMqkgpmIH8uP
G+TtK6TI2S9SG16RvNDe1kvZ3uAnuwqdWfvQLHZ/gdWaBSS0KidFaGZQlDwLzWLif+9LsSsL7QMg
S2OmjTkwHaT7HnC2c25lM0p3jM7a0xJJ1Q1WeF/thvkUiapuPKfO5W1L1sSHykTPBuS+jlzyo5Id
JM7hmKw9oXCJzZvE6raQQCFkhr2luI4SPaZDFu/5sfdiJGGxCBnR1dNtPWfvYHFgUx5TaacX5Xjs
GRS6SYzqFlvIdCuFk7JTCSUPFLnOg7no9b1Rd82RCSGzNzkyqutiZt/giVZN20VYJ98SQTU/dRJD
yZyX5mqMUunYRyaqFkFlY+ZEFPkpjgJkm43lN3LD1aJMQxjrQFj0KlWE27COZzIt7PCDTRlFCy9y
dthqp6NIIUJZ1TCBQZDiXTfKIe9+IaEBkSO0rQOSWSNzXM3Mp8OixsqVcDR7G6amc19VVeoVGbJv
nANPWqi9d+A7YxPt5btEzDKmAO3R4nuV7Dx6m2EHpoLmTmvJcuhhX3hjCPF90SUa5iQz+I2NEcNc
0pPUNfVt2oS5XzbLpwRxjO3GMkolO4zGfYhrYqNI8q2Yhy1HRyxk0kBuE4ez3ZLxa0lva961imQV
LE+T5ANHqWiPVNoTEisS5eIaLREghjrSLoZRO2vjrUV1aY3dDWR67Yl1294nxaTtCHYDvzDG6iaO
SRFAcFkv5zDPYNuQmDG/qxQbQjzT5b0iHBSRqvGhrQh8A5UkuZMdVh7xgyomE9IcbKA4bAAuAmvO
TFGECyInRODc4e7PR/Ud3hrMPnBMvchuD3prS0DcJIiSmWTjgc4+h8JJOaZ0G4tY+KdB1uuP6YAM
qNbRB7iYsGyfJcG8TjB3XSG+yxFMq22g2UlGSsUyPTC3gsGdrMYcpKnI6nKTF8iVSpG+OKmUv1em
Rr6E1qLf4gYzfS0ntg8sbNq5uDjQ3uVxvzFLni9FmOITQl/69VTa3OYSZZmV3mOjpr3pJBXEkhZy
paIL3UvR4W9yu8l3Azzyq1xLpoZO0zISMWNLgUJl4zWN9WwpWtSjDuJ7b0IjhYZuW5e8EwoGu6TY
tKpOA2qck0DNdJVTqRMHQ1JVx0oMcO16w7g28e8EsYQSzjbQ/iXzLp9jbj/+6ndELxa+SqbQlpuU
XzQ7gvsjKzjopD5T3+oYxM2pKN73c6Y/omyJz2ZrLu+7UvMJQZ4YUtZtex6Uut9mRcqTN1tpwGiN
gBiTh4zN8wWLlEpeX5ttzSjskHlU035MNdYMlBuWeeyVYgb/rObd8LWu+K/I/1ORD92MxuzfVdFP
Rf7pqeuenuOh+9z33Q9F/tef/Fbkm84bWnXU+RxUqcxBCP8zR9fe0DLUkPfhyFjtJRRR/0zSaSRq
gI0tQ6bxtwK+/yr0lTcqHEcISatodo0K/jeF/k81OFdY/SjY2biY/LoGd8jklLJaAteR5C9xxeIt
2eAnYar+qRv7qysxEuGczphC/QnGl5d6qS9C4Uoq7TQUio91WQmXqIDB++57+EV1+qsrcQ0HjYBF
t9Re//13tWnUS0TCk/MTAB0lAXGQr7uR8COzWf7tAYagcWTOLDJcTuZaP15otHKFIm2pg7nLXrI8
ewml5CXlv//15+EyzAIQVZvOT98RJN2lYxJcI4Vl8OuswAWsA8xtcWv/+1vHs0rHlL4pxP3XQ7mo
lgvYV3yiMSzaKyHTyAgr1b5qyz/x7X5xXmFyQxub72mNc3t176wR2y60hjqIJ8oh9P13OCXuFWm+
r0fqzN/fwZ9ncoz8NCaqFicjcrnXv8x3T4SEyI93syI1s+lokTGpClKbUWclJU/yOsBP9FZzlZlQ
6d9f+BePIhNO9N+gHHTzpyOu2VaDmsdlHdRNUr3FeKi5hiNl91LKP/3+UusN+7Ebxmekb8CqwNCR
t/rHz7gM6TAnVVEH0tC0QTHU84astfDt76/yyw/03VVenfsYUTCuHcgflRxhHNVW3I8FHcAvedz/
f1d61R2YKFqqseRKcT7g7RTp07LCaf4fXi/55w+F6QC83WpB0NWfxqcVSnG7oBMQoA+vgIysA2kk
M7iW9WLeOKFc+YrTKuhKDCOQ8Yz7aa45G63Ry8PYGFABkQsLzjs0e3F5T89WzHTNSkNtz2CCAZqV
vXzBTqDbHE81mC+3rZfOpJhDDlTV/BECd4qNnNFmHtgxAks02LxbR32fWUhkMNBh/i1GGLUFehLq
KIrNuXR2U8rznFnCRCowD1iBMyTj/thE+r7v43IDM6rc9KpVvu2lVD8wsZye4YeiwOnxy48mM8Q5
1asj5G+cb7FlxxXSo5w8QgT3XtLx94EYpj/RP6nANqHl+L/sncl2nUqWhp+IXEDQ1qxOp6PetmS5
mbBk2aaHgAACePr6QnJmWcdZ8sp5TdLpe3UFBMSO3fwN+jDyFh2ddjf4HoPWSSQg5p2xgpLciSFG
lKaXh85O5n3RARHCv9SCms7TPbeU6yIctuHQuBidEVyyNG/2QcAR0ISGYZzJFnI9owpqnwnqeb+2
l44NeCmqYaID77K2+MS5n9IMveo5dYqvadRWdKNL8JhKyC8diemnhGeXzDEc+UXW3rhyTxMpdhZK
GqtCQBDZzIFH68Dy+upB6cgHN6/q95aVD18TluYyKzp5G4zFT9vhnY7Afz/VUf5zVjq5YwzWnmsT
GiH2tZc4FKP+1lc2kGcad1X2Do7j/KGYc++ciA6qYUJyY0qZlZIGgGIF/d5c5KkBAHtjmt+kQsa3
RQCgiwreuXFaNNtwwab2ci0dRZvnz75SqXeBuER0BRWy2ZdIM39C34WsHUHkbU3FcR+tLo+Uhnn5
NV5p9tYdc6gEZdKajjamPdt27YPqLG9cW1474yTjXYBW2ecskVYMZ2JSEa44JRzJwEbDzmrz9VOE
vy9NhRKmeZi1FzzjskczmizfjrqjB0vuocVR4F5gp1Ns/d42/QzPp9UeZxlU7WdKe880GG0rXHLB
GM/Q4GdX0uCxUiYYcP3iB0UZtZOevQKg8jji1iWOzgYhJ3holZbZw4Bey3Q2Rk3xGGs8k+KGfQTg
3qG4jmFyqimZP+g+nj6jrVae+XJExFlbvZsfmNb56x5n6JJ5Bj5/4yaYS+fbGkv13V3ZW2CnIc+D
QlcfpxDP9hTdjctwqYihc8vN9mABLwIb7NfO07mFkwFvws/S8muXugj3J2mD+hoz77IvfrqISV+B
XhEX3IhzcNJ6QTsVPbRdVpP3p1g27vFojFFg5g2NaPnwP4ZYGvUwUWEp3hUT3ue7DNrIj0bG/rEp
AwTIgiyAu+CMn2HHT2eibiG9x3jL7FfGds8AOJXk3QaXZ3uL1OFZ3Kc/MHcO4Z7Od03nHmm2fsPD
l7l0E7j7MZHBJUdh+D4bySbQepn3tlNN1xMGAvu0ZJ978AM3rgzLT5Ej10tAHId6BRCZrox3t4D8
6K+UOVxDqKN81ETF+V1WyWXXjEV8K0gqD53Fri9Nc2SaJAgAVAz3a090q/UwnT0D5yTF6A5xo0cI
99FtBAX/sZpV9F4gi3HTptq5L7DqvJhHvqiSgPp1pIbb2gZoODU8PuxJtlEdoUc4MHR7UlZP2ZQq
Yg6OBtF7JwCe4dnVo+8TKPue+BFkFiqmOSxbt0dQP8FJChamGKP3SVv2V44ejbiCybTGuO/OKhts
VbHAhq3dES1rzaX7tu2PSApBLnAc/URligwZxOs0VtCy0A7e93l1KwBdHjItaJqpWt4qeLObvHXb
y8oBabjTXYZyeu3AnApZHWxo9K4O4J88R12d5V+GMnJ+2JDN4OzyjaBO4NyUCUothT+nh2lBQjPU
ZBLAvQf/pkBOSCHtRBO1xx3SSPxgQTgDlQ/aj/nMCq1QtVAVDPGCsZSmLwj1dVPZfX9MOQ3uJ2Bv
TBSbBnFyREbUSOyxUqKHjtn05VSz5hiIHUQBhD+FHXEjEtf+Fjs4m04GZUSH5DaCBgLBycYXIgOQ
U8epdQ1x/1bkYvpsFQVk1TkbrpNi/ZTbQn+KyoUp6YLaFWIS/nGNc9p4GR5tkrbdu6r8EnZ9vctF
9pPmZbr1hvwj+/mhn+z06Eattc/SutsOtpC33qJcpN+W9Izg/s3yEftyQw69MuY0tPKseuiQnEDU
k4hj15Fzn1Ojt1twDwt0FpNbPKs2rbyDA7UXtNNgDrec280WtSuUKGp6/P1ZQy8ahXS60sNzhxqT
WIJZQZHX8YkUdLGd1C7PGxoeMc7uIXj55443zUu635UUeb2hfW664s8dclm7H1Xt1he6E/UFnpU2
nXTazBe49Y278aWwT17K/EW7c71y+FTgAALm2aiJuTrXO2Q3MhqD+VRnF8hdCNzV3DqZogtvGgH8
4b2Irv6WXByTI5iGffhTLQXyM9FU1j+kH9CfzNOQUXYonS3cM2bIAsT/vlMzcX1BR33Jt5BUhnfw
nDCuK7wxxuU1Sov9ILPeA7s1otpH7FFfI9iSw7adqztdiBkZIYduqUmuYVZKg8tsDKQ5l/Y3LxqP
kjYhcspY+noIxB5cA+YkcEzvGeFa145goLkbQvjKlgdEiX3qig1SSItRrx+ObjcO+7lLHqFVl/tQ
uxDa7RY5v7BzPteDO9+MnNHOZk57e9d47ggIoxLrDds1fUqr0Bk3pRnvVuEck1pa1nk+Y5h8CNOa
+OYFhG8vJTuhWqKFr70YvWfJAx9LYN71Nlr86ezttPcZcPEqj4/NyI0UHqg8nBrvJMNW65p6o7Kr
Y8cBugtcVIuGdLTh4ffkCQOp5c0CwRUg80peUcYM2dnw/uUgaEttnPhvhdofkx5zP2beGNKhoNg9
LdRSF59KQuixr50HhimXfUlM1SE45Gr8AMnOOby9An9UhkyT4A5wJbRf6HOcAAqVN/l1qmliTx1J
WJMAhXEajmPgQu2lhVba+dvXO9X9NiQCB9FvYwzH0FOcYlKangQHfGtFQOlgzRElWuRGGjRXi75+
HCzAy6XKyAf9SL97PnZ0i/LNWeYCsM4cID8JXmIA03HDmdU/x+xP83+lP9p/0854dpg6+SJAVkJ6
wu6G6e9pUS7nvLUib6T/WKNNM06q/tkKvKc3egCJXoNKINlGxImNlBXOcGMseDcOyOVb6ZBo05V9
JJVpLiKUnXaLS+WpcomMQIXe+qXn5kAXUP/ArA649zB1kPsGEE3HFKw5kwAK170X1smd8GzvUQTo
jW8Aqk9nkeWE7+GVcQAny1w92HlefH0+FZsG7ZKtXksADX95V6aK/WMtyCjR8g38+A9sJAqwCWKa
yvgLFeTbaIdshhkdSgAsn7Eoso5MZaYNQoruwe9jf5v2w19wy3/U2cysGbCCOuGV/Gm9RxtcBzJ3
8mNMvX3m48V9KT39tzDwR8eCq9CocAMReoiUn77zMR+nJGja/IgGo9gEKYGrkQiydG5MnRGULSZN
BcUDRLvp89tr7P65xqQo+PSACwO/B1DkdSdhcUoPZRSdMevSaXKsvDa+smB+fq1HUmOF7PdyG1t+
/ICOx0MZL+g8Sl/vBzRx0+3Qguoz8RYQf1eNkWBqI0knseA9kn8jcNU26ju482Q4txJF4fp89//f
r/5Lv5odIX57z3+0q/+7evz2WD/+3qh++U9+9akjBI3ogjjo0/+CpPyrTx1F//CAs9Mho3sGLdgo
KvxT1sFH7Aj0PqYyIMQC5Ob/1acW9j+I4XzF9D9Ah2M79J/0qU93Hb8FirsB1bvIqSHe//qbLBzp
ekp4FuBWEJFI5y/ARmJP3f+2Jv8m1p52gsxlAKUYXht4MjA4ry+zIpW6TOtkHdXqOYhRc/6L0Y5u
az3RXHn7WqfnHNd6tgPySLuQUjXqUr83JXkXhYppnxwXp41vERgjpfNN52O153cyqKmq3r4gQBN+
5e/RkzSF4OUwfKLZL2g9vb7kXCq/c5ibHpHhx9A46drhqu1H8lfUmVp/G8Wa3JhWqntAVHsSO59T
ZTkLWo02XOfTCvEnKnSU6tDflkXeH+N2pulAwog64Jz3V0jAxOju0GHSBgNYB4uLM+NspBYNXr2k
9K2sfvj43H+KJ1pFFIn5TbJQ1qAoSdNDICZ8tnR2fZ6natl3A40Z18KtKS7y9SErvf4Bedtrm+i7
12HVbEfG7cfVFeW15zHa3maFGN8zjq9/rmJtb1ehi4+unaMazyT84HdZs8VaYNqSGOuj3SbkmyA0
MVy0203fLXrvZDOWz4NQl6EztDe9jMj1q1I82lVqHZnJdbu1t/SxQ+GOSfYcJ/DbjHK4iur6ClTq
/D5u12zc2J1GWryPvIOtUBvHvhjA9Q4bgxCMYviiSs4ZYDTK6RHjtI5URrPVgGFpjGRIUm9sUTff
qOPll2JMo0/oELof4tSOkRW0Vfy9iJQktSafb2AeLS2O8EU+H3qUldONHYkMsURMntDN86pbiPQR
SERMqK7CUY+Xy9joh2hZKdxQZdq5EGIuqB9TqL95gXqzcD5Ac7a3yVwsH7IuZrTt2P2XOmynQzvb
wyGaAtR+5zaov/d1nZ1lTfa09IXc0dvyL9M4GuUGU+ms3isWJ2uS6hrlofWTJ1zrvWjy9cpeE+Qp
mMOW5wx/bchweZGgeNhad16Q++cJKcdx0g3VyJKXV0i1j99TdMm+lY6xIVjTNQCjPeTxBUugdlkS
PHVYWmgH4nxT2ROgMlSeBClZUHqXiTXMm7JMP8bKojhOZHVmIRyIKmONMNeMPjL0DnsbJ3mwCeVw
WaC/TadwALjO2L54BM2c8MPhV5Gg25q1wbKHpdZ9SHTlXgWZeufPWjsbknvvIp7YPXA8p2thRsqF
g1ZxHVokJdZwXbrN+s1A0xFbkv43NKLLW6QRXPDXw/Ch8wcO+yH60HVxvkef+bM19qBKV7AC7rIq
cMnrutdxoO/QYgOU4MTTYam9942uP4WCec0xLyM9IUefTnBsmiDHnyYBTEo5MZZzgVRpJN1is6oC
JZe0Ln10C0Y0mJcKZe2rSFfLfI4dWLrU2yztUKhJLCtdH0qlPYTMZnckL2AhWtQRlkkV994vMjea
99iW3ocLppexo8J05yO6X6IcW+b+xu9sJO6HqGnONE2J8POMSC+l1lK6/nmNt5u9y1EtiA6qUHDv
AFwNwSEt9Zp+mGAPRAc02Se0xGEbYuBVI5PyLsXFgPRTBp3KLuMEahfODon2v7gyQ7l1YzeJBaOx
R6D4oUA7zj90MzHyezhnvKhsyAbrolwQy+7vSrQw6+7MiVX5BQHR8g5yMIAdTCTMxUKQ0fZQPYRI
bPTbRLjJstF06i/8eUKiEykTGovPBif+IMSFdoFdO1iRHt3aonSbKZ+XXb3GDjI9LZm76sw/DpMg
uVsW+lZoYCfRpnEaMqVSIIxazVx39JplRwPNO4dMRc94pikF7xYlvNpYE2+sSLeXneepDvRCSLvR
wOnBWtEXM53uRtkIm1pLBkHVpG9zz//rkG64WxV48Y3fWKOkN6fr97Pw5A+wftEVN2LkPF2GAnKJ
63U3BmmV7ftFt+eRXcW3lZ8HjxXteOgeUIkPSM3ROcd6tdyWUc29WaTHGYsx0DSO6K8Lm0kKAuIB
gsdr3d6ldUaJQVmOsAYdVqiTGbiM56Pu/7PAv2aBHtn8/w1aIAtU5UkSaP6LX0kgtKJ/xIwQMUkP
mZ4HJs16QSXjIfQPKP8GIeAztI0DELa/ckDkAAAqmGE7o3YDJCDR+YVV8PlXPpAH4/sZmqLiP5L2
ejZ5/N/0xdyOg3QTbn4AdzyOr5PCJAKiU6O06v3IkCAufnKWJMLeaSYCHZzmoXCXh8KAeQ9qERXN
KLX4/hN2tbK5clocKdyDtMDUbUr0ojgrGyZ7aFpHFXIeH3u7tmAv954M1oBuLAKHTCPEhFr/VjCB
XGGBFKNyb50wlCE9ZgR89MeMSrnfVxzO6GZ4wJMAMq8jsh5nQuGVx+nIURr320obiNyhmQol8+2i
sgSS9W8v8t+krs7rss0zyABwFZSmuB1yhJ6uTqtgKA1q9X9IpacYgQ9I+IDSOMNIjRCbj7nk7ORN
/bNDzHa5BzwRc2uQ7Xuep3F0On98+5ZOKkluCdg1Wluw4mBo4GR38sLCgnZlq/r0uwPMs7yGQJ8+
k/I71D0zK8gZf9RhjlfKhm5FRC+umGUZbgpbtiVaCGphOBGOgHEvOMyBuu2x7lqhWlczr2I/QLsg
I+yDxJr3wVp2wc26lg4/huECmS6oRzViTPT2Q72uRLCbZpF9D1y6jeZLwF54nUOj1DvnFmNVOvPW
Etz5TW61H+oK+uO7ty/0GrNuLgSP2Jgc+wZlwvVeX2ghxiLsPiff4b6Ap9nLKik9cHw2O3wWdLZv
tWp9SMwLOGZr2CLVHE4fOGn/itV4XTY83wnIUGE7yIyFyIGYJfkNPgF4bmH+UwTfGRH2wY0vlwJR
AIYpNJUvyMewMPpPF9kHxE4ooea0ASeZEPX7FaG+W2FbheKpAszQLrtukaj5baZoTWAdvr3Or+sw
83QELnqNlJeAJwh/r6/loptUytx3v89OqnLvh2uEq7NzuFd8d2nbmSWulmAc/+bj+ceXRMLoIyEc
2ADACLonxaboK9Vj86ieZjseYbwVYRWh5sEUl9V9+xlPKj/zkAzNAezjoMkXRUv39UMWyMSWGnX4
76qCMRUe8zhpPlbuQIzaDigfMtSf4zWx66s2Z0Ji7/0pK9eHQoWS/lNdERAZ+sI6it/DyQuFt80m
o6JVYmATLUfMeD1ANW/f9B8vxjgox/ALeDuYvJ8GNCcuI3d27eapwb6Ou+ituCx+Ts4Cu61t6wB6
HxKtLXPKt6/r/PliDKWMWpEWHyLep2ErsXBWkb1vfcMQy3HXbRz6WJBuw4jOv711ROUy5GKblOHj
gvEd0Iiu73sICLU1u9M99hkarlwWoZ3xDVnIIj4Ipq7LpY9DK2PIt++WfcG7++1YhFSCgMLzNoH7
D4jv5N36NMv7euzbb1mE+A1KI9EyrO9UMPd8VOtCHj+dxUqq4MYSSc5uUo3ncRggiLAQLOPSS5cn
PsC6+BkoYx7M8edBBd1MDiZ3P18CsJdIoos/j2nwmTYeRgrbqQ5LvtSpGhRvp+mROBtQw3cm3khW
JyZEWyrLuKBLf5j5aiaH+Qv+aaQQGyT5E9bCLZCY7KCo5AHiO67XGVZxl+nctEC8AgdAPTq5w5Q5
Ues7tn/s42rW8GkCDSm4R0cWMZp+DjJtn0vVygLQSzBX68M6CKRJpr4LIAYW/BO9QbqLCLLJsqDl
nbn4AXDpWmQ5/PNCSIuNTj3a8jBoEBcZesZo0TX+BnlIl58MnDzhR/IAABkGEnilDu8HHRqp6qWb
C0Kw6rFABneVxlzaynXMj9N/MFez0kXCv49RzvzSRbk/HROPXvt15TXRcqZRIG0uM6y3x4txHme+
pTnCCWIxBnLOchkhFsxhaTP95Y8uShBoPMqI5oiLnG4jy/L46wH8Ysh41AbUZ1DsbOxMWFDfbvj8
FPgkglhVh7ZVM9pLAv5ATGjBrkfJsgAU97IIneysfi9y7KWyLZ9cCytYZKvPGowiX7j0LNGRu1hE
yzOlL6uKGqRm5fxIjvyA1kNWMunrR+aqThabKworJGtbZIJQNbTzsOPxCPTmc2ljKJg/RYlFhtoj
pFnUH5rBb0O0l4ThU20kiorsqamJY76a1O0r3pmYbX4h5CUnQToGdmUkLiwPBYOnrkZ1mTkq00sz
OScwOsldVDFUKHYImEYVyiZ0HErECVasfaJdYfgfxW4JyBZ5iCKWwXzdiWRq0n3LKJo7DlFV5u76
VdAL3LduYr7fHhAYf6MK7cR0EavJ47dgI4TeNi6HAsI7b34IObt6Fx6q3KKNYS6kwRTxhxdn9FW3
DH7YgkvUlXwpYg0Cuh50KLm9os4jk7fh8VbmN4pZlv8ZyUv+gkbPEnJbhRebNe7Qsip+osY5spxr
hAsOpSApIJrLw+yxPlB7zCdqUuvpXkYN/9vBMWADhwVkkhtSx5UsA4wL+3zpl9UEj6wkEQOr2Jst
7dHsA/yAvi9vwlfkjUjJSEdM92COXFYBUW7wKcdpxqejvsb9h/HCvutVz/3RVxrNVy3yHBkj3NjM
uB+REn9GCt2+xxoVJM/OiTworEgdVejGHQKbhgnjeykOQ7mkHkbp2YpvRzrh1vbOXxYDu4HC4Qbe
Pq5pWzQkCroN8BsDgtTD7BgqBCKDpBD5betkOZZV5OrmDTf5tAC7Q5pGTQx9mbfmy2buQUzgdlMp
ZenLksqWe0wsNNufOpylW/+xUQ6GOXQ0C1z57tAFSrzmplVtjFArHF9PV3sCMeFmP4i0WLptKsc2
jjcjefs8bRI3GLJjIorR8IKikjAbPK0atx/kshxv4ZkRvi1X6uc+m7MsvSpbtF7DmwGunfl4cmb7
fImDXpBcKBfIQ0BvcInmG0pE3pXpZbsyhwR7405j79xgc06oVB3WktCFsYJBVHG2LWfsbpQhJBbo
tnYjb6kxdL9sj1qC5nfFnW2i4Mji8+Vie5IM08EepOYnKWE6/h1iEyYulfZk2p1DYTLCDDwb4Ul6
2ErpyyGziA4Tq8hecNxB8UFNXS8Y4PL2uwXQ3ZLypUcVAuTpZTZbI5f2HKwM6ArTfOKsX1DVEugf
gOhS+whVdBZhGMaOz3EOfOaiHMr9QnxYoszybmd76eFaEaJ8D8jt0PBIUdu3cIFA73B9m0bF8gRe
iGoEcTBThxD1zeLothMAVkq6vXgpp1mBpeD5WKwgyenoiRTiiG6SPboISXcHHIOHz1sO/wWSmg65
47DQ+HQe2joL2djFuJJOg6ofn3nnL591nWvz7xavFXy4YJBM4hy0lgn34J84tMA/26yxCHvU4DZk
oqnN/rTSnJ3rRYkfOhudOaG8cXPC7k7FZT+gp7w6S/AVL4Kqv7PrubqPAV6jaNz3XY5tYSMneCPt
NMonieCVddmnteVdJ9wpJK5G5t1X2q4B6vwhHPbvHm7yPRK7Qd0/6tWp9O0aW+iSaqtC/QU4nUbI
LsKWFX0B9Bw8hUKG9qPppu+yBB3RoLZr50pUHKv7JBomZ9vxjlCcQpOoW5lRN1PvzZgWlZNJ6dde
LxVqk+Ao442Exjp8iV1n9BDqHxYvxcDCK2dcHyqM39uNjHl+vEKXJB3Oh4yTrNqGa6XXFaO6arX7
QwK9oL2k45YA9RvKa20D8zngBZQyziBBW+/TgiYcB18whBeK9lu0ER5+XNvFIcJh3JQOKt5Z+DEV
W0SPXCzQ4YkeQ1cMO8wNIeAncWPbZ452mDIncnaaYTOE1Zpvs0T41jvJ3Mj7OIJqLNozG8iLRKyi
tWcEaIZZDJDQwDN+8CxPrSAb+ao3PmpgPVqpU9rgejsEYS/PotkHa7exp1AGuxhLmfIsyYdiPqwt
vFIoeMyA3Wwb9qvqom9OXUTN98yV7TTvsFFYOuYlvsBubwzR5N5g0+YP2I4lTeej8FnaPgpmSW2V
qLA5oVWWZ+hNkNZmPzIEoBFMAINUwmzbOf6wrBCYxCAQLEbnRsLQ/JV925gABlhdpHWLjZbG1JRj
SdYCs66PevGl9HYy0X2Cu55tp+QoyxQi3oT5sWbD9BD5+P4bq6ffe9YL7Dg4VmICCZu7g3fKWcsB
znbIvMBEuBo2DaEktwAdJIgyVphkmQeTOrpcu9QiJUU/feLoYeZQcMoMjQ9S+WwJQ37nYfRbk/1B
DDWVQ1g4K3e7eFPNTGrs6jz47DcK/izq3laISGFqDfQaJPakhElfKTL7qKS56Z55rk8WDArLZNHx
oiWxrIDSTdADOJgAuxW1Aj01IXK3iiOY84qUCNytIKbUY23zoOQlEf0m3697ExDryuWM1sxASU0A
YA0skGywoK+2gFJm7rRPwS+jroM4b7veTZ6PBsW2TWIjxGcXbcJeUn7bc//A0kycLCEk8yNu4cTc
UZNI/EIe4x59lPwsTiaijQtENPimdddgquRiSAbhsJg4FpnYm1yqkaFJWbIYW5kYd4gmGJyfo6UW
pDJ05Uwj/DynoW/AuCSZWdvYRk+nviaGLyZFem73BKo2p9SvE8xzWtYRxqbpWASxNnfviMRiIWWK
oG97tuQ1RUc1WiwsYaYwdzAqK+Pz+edK4FSK6ssoxUpGio0av7FlWADvt3TQgkFo10KoE7Efmzzg
g1/Pif+56h16Ty+vkQPTcR4o/8bhHhrIzBOLosFi8Tgq+ujMjtJy0tm7VRd2En+ZMLdCxwxyZ1pr
MN1+gJRiCHQjY7wlTfOp78cpz86l3Zikwh6YVIIWQxOKQzEKOj6Wmn4dblG5tvtw2HmlS5aCnLHJ
5qcW+h+8ApmqKXqHoozb5ldBEtrcz7J6Zh8I0ds86lSSZMJb9MwWgSptGl4NKHu1TyYI0o8FWCTS
w44xHb6hyZgz1uzcsCLPTl9O12yaUg7NES88NhTSM2SBgehNvjkE5nvEbQblsK3NCiDptYZo0mz5
5+anyUp6tC+rKOS4dDLuy91mWWhSQ5r4qUnmhTR3+7I9yoHp132FTRcvtVcEvvpKzGJKv06RThkd
+05YIp5Ud3wLmA4v5ATFwes98+1WjRs317V2UuSE00pFznjBL6gFSa1usVo3kp0112rWnkew5cRs
uFCIqqHWOLWUfGkY5/0jYOocaKEqRzkQXBbtiStPO/g0oxHj8p3ViDSxsoX0qdhwkjEvRHkx6SWF
J+95WPx1uRTapX4C/rDMQLxc0ZWPU+bMLErykvmo1J7INVQb9TxtPgPSATP7UhFHK1aa02FOU5vq
q0lhSUyHlJoFlVfLsuYnjP0QFbUREbW3IsMJEgZH1qcKMfdAivE+WCsB/sfSDutvZbEpunGQM1lY
PzumyA/j3iTyqWz5PhKVpLy1oaah2+7myFpjMGCTz2wJ1hcqbay6ibir01HunXfo0mpl6gc+pwCL
Nn5Rn6wmVEpicnCUoT8z0IOgwacPp9ZhpriUAHefXrZeMwHzWXFZrOOm3ixdW6luN0wINPBhNNr0
j6wE0gWfZGhHurm1vXluOhZkNRU3fKiBhdQOHnHlkWo5ldcB41qS10UX6VmSNfP4Hijuqs6jcXaq
Y8QwXfUcbJZHfiDmYSJ0BlhK8mtiDw924PVdYzJRF9lX4ox+qRrnMi3ZpV0xOQQpEv4xQGBTE533
cTqZKvClsKiS1dx0C4liSeEPB0h1bYZopeL1pqjgQ6dIYqK/1VnT8EpxyDK3Pja4lNaIfY7wT/Yo
i3vldShpjvCD68IXtbilCVgDrxEpVMAY+M8iE5+rlclAJpryUUA45hcuL5EDQxCT6NYOJOG/qVT+
m54RkJ0YjiSSIT4s0tf9QLwjIiTiKv1tTgZTZ06ZVWX+DnglKh0bNfY871/aaqddNdpU0MN8iFYe
0l8kTq8vucimieyB4b0faDO9efk0Kqw7OLre7on9eSmDVXLRC2BgZJA8ry/lZqlcJ7oT33IvMfGp
haOHwu9MsCZ2vX2t527g6/YbgCFH+G6Ix8CfUyllG6cr4CHfZlGPFDJjZgxGtz5OAmxDzCqxzkD9
tiVojI3nA/0Yp6pDnlMOLnU3XQgz2YgpeU3seYnMv2YfTZ+aEqEJfcWZANZA87e3b/+PpRK0hUls
sQmhHMec5/VSzX1SD6kO/cchd2bugwPKlIUcrpRQb1/qj28OZiJ6P0CsUGI1IuGvL0UahcUkCdQj
YqX4jx2TJSr0g7OGZosESYqE/F8e7nSEAsbJCcFo+lwTxc5TOFffKcj49O8fJUbX/PZhZrO9A1xp
DggXn0/4HzH5PsnEwt9/VG5o97dEO7yg337202Vmaur7ZpbBmNR3EKR8/ey6GWZUm1PxlZ4EpeOS
ZXSpIvA+RMC3r3S6yq6PRBSDWHSOQiZIp83rksQwEk7hfEVrPEQnVFamNMcBDok95CZM1vj2BV8D
xBma+IzBIhBlAktDkqaTLwi1vJVgsvRfMds1/eQenxXCHEERQsY26btqBmuRp0uGanMJc2rZv30D
zxD033cgqRY+OzaQ1TAKeXT39eJSJWIEJ8Pma5fZC3QsZllruafrkcXF2UvaMvWZSY2h4Zv4/asp
buEGQXlRBwMoj3P9sjg1IDTWiNb/wi5uvVhQLaxV1HAkqFK3kdpFYgB6sUESYiBah9o3hyVaNS2A
/SyxjYWIIDqRiwzhSPPIAYGCzANcC3Tm8PfL3eE8Z7SMX1xbWia3UsBoCBYw1kKqGOAv5jgHR0Fu
EyphjngpIVJS67406BWpPVGzLF2TNBXR8JzxuY5JlpMCoxq6NpDdWH8oGj2dSXeaJ9NkaUrasm8v
/x8fHAhlz4Z6jKCz+PPTHqksMstely9tBoOlP6ZyMCUQVtEmA/jVsn77kma3vHrhhFqYAcxoYKsj
6nUyV2ZQtgzQ1/SXOAXOKvYY4gblNfJfbmnd2MrmDjZeFY8UUbOTmKTQwqGSf/j2bZw+OQppHi4I
tsFxsueex9+/zUWboGs07zL7Ura0Py9woh3qjy4k3v7KVcPN2xc7jSCAUkFv0gANBGRl71TMFEh8
mmOOq75OnUSAEdsQ81kUhTSZ1duXck+2NL89ApGKOkrI5A3rt5PsINWzXVUNyjHYA9vRLqF9OaSH
lDYqlW5eaE4HdAHWmj9CGjZ8lzMU+AeKNR/LEUlblxYMJY+Z30uNdxN9hNUziXqOwP5nLLvYFVkL
Z4m21myZNgDqsi2bcIoC0yYGjcVPT5YjeDir9DmL0tQykyJnqk28piAo5+7cQg1qqQ5Na6feX4RR
T9abNcB0RdjsU+9ZduFkDXw/HWL4ePPHscYB2+ggMKoAc6VbKue311ucfM/mnRK8AgAXAcciRI/X
AUy3kp6q4yX3EeoL5lqjT+u0nBD85Wgi1BOCXmbvFSAdVqGZG9Ml/fU3nE1Nh8DSNovre6HpZ1IL
SiKdW6uEjoJVFqO1Xim2KtLcOEmW+mwRIwUTZrAJ5XEOj5Ky5Nfgj2mRGSJZVeGyd1aMKPl3U1ub
F77Cy/I/W8/T8fClNTE5dECHHdYJ5k0WDlmL3oQTgR+WeJ+bxvKvERo7km+3YObBuZckdDngMTg1
pMq/nLfR69cXhpgGhYDFASyhu2L79snr63gCULAyeaomEX4ueqxqDy7j0WNQRtKjx48KaOrN8eWC
8kmykx7q6bVbVg9TmgMcNVbODE1TiMtAErFQy4buY0L9qt5BUJ0yGLsTOMu4eI9mmP00SU/JTdBb
kLGZ5QS3k5+0l5mdq2tOpGylWs/QobJUIT6tzJGnC0xkCwxVgVl6O7qGSEKs1kBxgM+Z3qq4f+dx
KpUHPC3Edbj0026QS7dnJl49ZMzwkXN3mRIUcqCd15aaEd7gVF9BTfiXy5yCyR7XznZ2aJSF9y7n
86PMsHjHWTbIaGGkSp25RdPc61CMD7kQ8Mki28J53KJv96UcY/Ud/5T+DkqkIi1KxiNmvMWBMcFi
VGUZLm9BI+bWZoSof1E17X7QMXrFUVYUn8YoCOiaJxCZB92392sB9JT008ro9lkeFhH2e29Y7G/u
MqivmDN52Db54zabgxqRcJXvYVvnf9Eefh2s+SAYKxPMfFIFw6g5hdPAFS9DIOzNd97X/A42eoOn
Y9Ua64XeDj6+vaNfb+iXi4UA5cwxTw53mpEkq0dqh8r998AOazBCs30PttNVm7pGDtsTI/Vf2tbv
GRGCm3z72n98+c+PCVaHkQ1B/BQ2MfoqbkHJ19+7pqFwFZUs4W4LB+Db2xd6/k3/eww/P6WRyyDv
Q4cIO56TPTa7denig5t9d3TLnhGucZNvKXhyQO5V+KGBg/ohV4kFkL3yY7kTk8yrsyn3g91cDcC+
AOsFt33Qx//D3pksx41kWfRX2nqPNDhmLHrRMUeQDI6iRG1glChhnicHvr6PBzO7kkE1Zdnrqiqr
kmWJRATgcH/vvjscCq12P3HettRJfdY95jnFi9EVhFcYnbBu9SEpfpKX7l0WwLO3gzEZn/2EPhUP
TyzvlmEaXps5rgML3Nkc0JuUWRzOXMqww59ekjLsGCX0DZp8W3/WZWcuZ57fb2qhMxIet0SVAZRB
3BeTM/q8JMAarpUWpPoXPK65+VFsRlvML7OdnOVzIfzsycQ5hRDjkKFH3WjODo4vqoePn4yt7vyb
J+MqsiaWYwZ5EBzjZweKSAN8QgCMX8KewQFwWpMuJHHi/oror7lbDVYud27eyX4Ra1XOtKfMdyW4
1dVQOXjIIWzQrmcRWjtzngDOGqX+isHTl02qXcVT4V5O5rQtzNx8AAPNrktMYahYGYzhgdxJxi4J
GUJLt/LdO8pGrCBUSs/kJKjGXSICU5DiXRyW1XVud5mKDGv7b1MW9Z+IXkhvtQLxAk4NYtyYRge3
2mzi8GEkxhSXklrnC0QS69ChIy6Y+XWdMAjhTLy3bM27jKPJUoZz6PoZOtjyN8te3bvze0toCe2+
Qzf7zvUJl1XGa7obvNSxZR+12kweq9icYGrXhX4Uo2KMf/w4z1zTWVUEeCvWrZIcQsE7z9gglCJr
8PhIfiQVgnZgM8RIQT9pFwCVyYZBRMdOb4fNS2Xq2WMcyu4yjn39Vht8c/PxZzkZyb79+pSabJ8G
3tswcc/JgA3xVui+iRAOJQMG+vYy+IoJVjSsagwmF7Vu4LTR56Vy+7DBCldJ5BAEAR12BU7i+8SM
ayRCNiUKgLjLBgX9AqEXWhtdpU7c7mrTlEenj8J9aLuhtcB71BgX7USEIwgndgyLRnjlEq65XW01
bssmSTvtCt3TwF8YXe3SaaPphswujrPEjqtNOHJ6L0uBhCRnzEtFaeYIGbI6K6CUjNhSDAw9H+2B
1pRapL1HOF7sozwzm0XjQpdhJTIuWhIB3N6YflwwcoVRJ5loMlciySnDfgfuw9VYYYm7KOPKgVfr
GaXYQ04Zmy1+ocZnPGHjL2huup9WbMRAPUMCh//jp/N+/2GlvEYeCIfnc74lmwaT0FSO6Q8PlyiX
3A8/+QbLY2JqyCNTrnIvc9sHyG20bxMhEAXs0QEP5N98DCUke7tIOHgYaXD04QgFNvC2oIUp1RJj
6WY/AhRg/er0QJy5j7LLGGfIjT4P/kPdkK2As0mwrkhnf8IChbjRiPzMh998mF+8sOSogC2zdcC1
PGfszqSlDmQPJz9CV3fua0e0dwZS/5ULsHvBudgf+6zuDpVV5PtMmuKqK1wOMnIRJBatkQchuRiH
y1jrzZ8w52t74WHHf/+bT/muZCDVA/o8rzicaZrKs1s25MGU+7XV/wD1rsNPVBZ2i6GEhdNBqw9H
wxlSZkrt7OCX0djlz2jWXaISCO0ct6Q6tY+2n4WXujumn4zG6pmQcApsEHZn3O4wcZdWzbj39UH/
W2fxMFU//us/n19yPGbjlible/d36ayp3Pj+9oDfyW0/P7dRDHOsLH7xY3+pLYTzB6xc9LE2tu30
sLThr2oLWKXWH3SdJriaQSH7lyukj9rWgBJOGfuXYeRfrpD2H9htEeFBvCJnv+DT/YMQ9be1MjIO
+lDWIKgOuIbx7vVVFCLGvL1zmw+ILJZFzAQGtnLnLKBMtl//dmNuXneF/yj6/KaMaQz+6z/fLvzT
xagffeV4gfgYoPTtXhHa0oJw3Vm3kTZVT4VVGg9TN/iPZHE00GNwq3oKddd69gcYiv+PSwNvYLhB
jfSu74bHL2RXUl0Svs6lfRjGJzqPxAjXEQ+mJ4WxaEHEzSWBiDRVH1/+7cakvjnVAy0q5H4mMcyN
335z7JrDwsdK7jbjzYzRkA4cU3rXz9UhLtXlZE6G6sfXNN5uzX9elKWC9xjHt3vemhQVjhph5Ru3
NtOxh4J6Y2/kzlxvqED8R9VPXlqxqRpI0TftFoVL9+JUYKeZ5nAfamCabeWGidxhthQG63merWeq
YkRogQ154AKvJwy1YuWos2jJX4+o9QvT/E2Xcw5RqXuHOQLIPoFczC7Oeg8PqkQv3ci4FTAFHk8i
OZmBCW085KQPDPcUB8huXz6+e2cDhdMTI6/Ax0iSF4P/ffvEHFR7ibQbcYugUzwUmjJZYgr6U09k
fTuJWd7ZViWOFNr0/BMGT9uPr//+xVQQIEUDud+sm/N3ZfD9IoUkKm4dEhruYMJUT3jey5twqMVv
8MazovO0UExBQQAOyAXfWW0EEzZ9ut6LWyv25Z1WgR3jxS6o6wLTbF9kalnPg+6ot1PHC6dyR14W
jTTjm5N54D//4sxO2C1xxEVWcrZJGBYuLJgK6rd9V/OSWG6QlZdGl9N2wgb3/x8vCcWTei/5N428
9fY5QyrXY80cjNumZSxcwPKfl+Relxe9q4NsNom1NwfM/+o6ZpX7Gc5c+eDLcDklQoOUnuBbqDmD
vAtrvLrWKdX0ZZcO/lp0Dj5p0YAjXIGpWAxfmrHxwY/0Ptt8fMvOB5NqsQKBobsjeRddyznigRQu
6L3JF7c4NOr1ZnZx+jqtG9nl1dPJDC3zRvY9+DyXCHChPcYzOXLt5Nc7WOEYjcSphbn2PM5ZsxKB
3r54jS7vPv6cv9gF0YsAaaPpQyp2jtQhmegHJ7DErU1iW0xiBLdZMO14EuRZPNQQd36zstUJ+rfq
lMmjjiZN5TRCwYT5fX5FBp5Ggul7ewthvbywu9x+hkel/svEVKZHMH7TmA7+nEEcwNIAeojIIoeV
dR/3qYJUEKS8mDDtbhKEC1udmeZTbCKetdSaON2illPDwVQr8i+hFOESKUAu8Je09oareLkMi36D
b712gf8quvlafBOeMzNPBjIAEWeLdvZS363jKbwt+SlSCKYZarWrJdc1ybzdrhiiYVwm7pB0K8PW
ModE+TyINj4mnMoHTjf15SQxrTcSY1jreeduBuINul3ktL3Ayj6cFJPDDuaVbs4+BgPRqH2qNPD4
FQg1JNuRGZ+9BJiN2pVuQM1cJO2Io34eAQemSVYuLK8qbvuiiy68Nk8ujdwrj7RBbr2CpkvkGMGq
2hcxuem1KKfsu562WDNSB+B2Nc0zBGgc818mIo+cQ4c4YxV3nN8HMGCiEWnEq5sa34ScBFafxBqr
RFJuU8DDnHJdrXrscR4bV2bguvc+WWw6CVBh6sDMH+phkdM/w2Bz/KlZOp3hfWNS2uCIydwIWgpS
HmNR973V7I16irV9APx2aYQ9RqPVEByYEfn30ziIfukikm9QRAMSYQunMJO6NdJomcNKqG5wFsua
pfStKFgx/vYfsRfj2E1ZI+4EfQA+8OSvgYvHcH1ymXVFh+MS7hz2c+tblAmFx25DCchGDFgj79p4
4scmF/ImSDJEOpJAM2shRZK5l17qpj0ns4gE5g9zgZFYdTBDgnqvHLOsL+Eee2ITTtCWIW7H0ttb
jJmOA6nIjKdhSi5CI9K32Gc0K/KuFQPUajYNSbdlTdYm5Nr5i2g9MpsHT64Ybhjfpq4sl3Zct1sa
92BjzGb5lQR7NFsmdhG1U0UvLBT5I+yDpENiEBYrHS4PPMOgK7ZNWNkEW7nDkoWV6yYuJYWU3gKq
FCkNZfdi1Zj6E6YRVg+aTQDBxQC5PbUORUH024M7BKXuswCwiHRXuYvLNBFmEzMRBz8324eBr2Ix
RwPycmrFGhHFwA+TkxPVJvzqixYNjsnHTZOiWU31lGPqr6viZ7blXZniHgGEDZVEDxkys9tr1nPt
AaKvwTaqCc1tkH2SWssTw0yaQ2FiyrIcXJ99BU+QeBtD/m6RhgmF7WPMaS6h31ZPGO7xZB0x81Dj
BIaermOMOUJ2rhZF2PLo04EtO7bC29715m45T471HNjjCISq4z3cZSqFLh9JCg5m/xG+WvvSzpG1
d3qHjcdiH3Kt3F/nTVS3i5o31FtCp+PXT7XNh6PjgNuNEPARbgSWwlNeXqRFajzUxKzyl8rMv+y6
gf2Z7SwgX8Ly83AlRMc/gabMdxpiCh9D1/kHs4tsZOMha3hWA22AoMzkbzSRSI59UbPF+BA2LsM6
9y99lCp3qNY41GONHfW0R1LDeZeBzSEKttfsAobuLzWhLRjxNZZ4aNueP54+bd732CkgwpE3JWUn
8SZ2PN3Up1okzRyLLBoChxgeDuJI4rEgGI3KcMK57WEQs782DMxN+ph2w2TYRayawfHckbmymlT1
OBnceywY+VK8klwpjYb2BSUIBr/qT0MzVWSiJFg06OlgPzP49NeAIu1LlXHa1n5YPyVpTvUL82S6
OxUKCJULIlOSzHk2JPV90mY82poPIw0vebHMzOVewO3Yl7hEHPWIV9opA/3YInoqL1lGPDtDfVrC
5Dl42rLZtQGfSE90ivCyRL9gi7R6CnqVrI69BmKuQLk4ExPHEAB6JOO2um345AM/Azu7HCd5ieYL
U7hTgdOrUiWdk+7ltfkx1Zk8Jb6yErbxh15aWlrjPlo5vXU12hOuxCguniMXTeuWY4cPWBkymRf4
B4/JuspF8I1way5enF4hQQiH3AzobSiDOHm6VTPeetbI0MlveUYVPsfAvu2LHyqaJKwp9rZStSpp
hCuHmASFge6Ye4cnfSxa093zdcoLc9CcO3h907TQooxPO/QQTceRE7dTy9MuMnHUibnJFinR8M06
GShXLQiu/VU1hlq0yyPCxdfCwaxmQbw79mUe/7o0ApsF3Fkp96wTnv9Ijpj7kKREj6y7Wscnz/BZ
I1mED2CUj9xTWRE7+boJEJMr76a44K5kKW57zmSbe/KneOEcdXnscL1lot56cFycfgTJI3CTmh3l
fr2rA5OnGhvMdDMOcu7DSAnqF3HwyLRR3khENM+NhzQjJSE4XxvxrDmrEDPhy6YBOWLGyEq0ADDb
izFmC7AFNfpaNBmbD/FcYXvjy8AY916pHlBSW2xNRhnUu7wR/mPczdJfdLSjLSQ2Bn8Lw+upgQy4
jveTjmGvmSTiwdDwPlr6CW2IJT3xMJpQ15kITWJYsM9jRzDFfvXkQA6pl7UYmcCpb8hJRI3cKi8/
VDrx9tTwzqNWPUHM4RUNaVFjtm7UJ7S0D33NPwQP5rF0qkqbITGiHVGr83RsTjOWS6uKmSnAa8R3
ByLG3dAgMifpjXzV9D2djLprTTVIf5WMIptXjfo4kcO3SJl/P1c9Fi5I0PCqy7BTv4PaYgYr15zN
Td9mwlvYbch2FKe8XAY500x52sYm/oYlTzx7ihU1SjPHXI+DW++m2M7ytU2co30nm7FolsWIuBaq
j24/W1LtLPxtvPRgoT9kWW/t07rUyjUGBGN2yPFyzNdZDzXpninAyBIJUm70rA4X/CjU3icNMqHK
UCgRWTWEqiW3OvqVKGdNnG7A616kGvchMdgX1MbahC4nzmntBkhxsPXpKnSdbjx9aziGbk/rE8PU
YJsABGyHAhnOFcpJlgi8eRaUnQ4HaBzwPV4XRD7m3s8KpeOwzJuh2WkohNbZVNnPoQOWcloVWG/z
UqREER0dYqS3oi4EbsYKbUjxZCqXuA8LRIV2wU40zfiDu7UBCIGqAFvyWH0hbcxZfeT2ZsvGGvn/
JgqhZkXviXW6xVdgyYkHG4nvuBIZpN6ly1DqzkC+Y24QtcmbPinZ7c1YXJNzMN/SqbOodSC5fsm0
Gg2AavGstEtzplIuN7sLNHV8dwl3ycRjFjCIAwjkPDSncVnhig/mHzZDsKk1z2e76tWnTfqO18ys
J64bVpO8Q/zdKCErRBlfThR+9mlMP0FTQCtgddoqseBzM3HQKgQewovlriN6LroWbaKX+4Jt9Njo
0LhoGjuuEMYlq10XpJ08dHZPERJqKf5tI/O1opLq+7r+eGP1hnvfezK/xvTxe6QF2jL1k3Zno41c
uA3vzpiGyc/QxEvTNfB2N3GYT7GRNnmBJcdjElecSFM8zssOyNNX7nvOY5pM3OcYPgcRTuMst0Rl
mRsdNfOwCDGWW0SDxMOtqpIrNGJCLDk18z2dvdwVoiqIiKqq4iooSTfyZUa94BhYiEO3Y4U1rdF5
aynbTj/UavM/JAEp4kvGu9RUvVXSwWRFtkekBQoDUtQv6ywYtXukXTyeJq/479oX3CTcouUNCCDU
BHNkw2nU5l8P1DjMj+RdjUr/Lg07KjxZI4zAM//i1CinGatgRK+trqpGiSeHcxQRgE1GSX1AviGf
VJ4OkyBi357RI6Y/SmpMThe/8teJOsOFlgSPARnH6D1V7xzqYVHB3kjQKTYMyB5KqO3BBXhas8Ni
37+MlV01gyRxDCUem0LrlFE9LtkOTmJ7ejCeK24CnJ+NMuDr85Ddisg640HlWy1P+yauEmyO0KPN
9VQXvBOZqjerwPcu88aL81VQAV+N0oLqkeGOhocCpVrNK9RlLJ440NKDVtqETamdeZ5LTiB6u2hn
2FH8wxocvb1Akskb12m6sbDTGofQ1wqjBiPROJnzFGXb3nWZUuxp2GS3I6W3X3h932yxqenhLhmG
R6/S2c96ytAH8x8gOxuB/BKch1viJhrHRhAYdBK5w8HiDJPzEIFYr+baNfeVLXkf5lBtB6eS2dbz
nwzaJFkDRa5jHZa73tqZOgOPsT56iBrIXFIZ6UcEmH+q+jAlhpLYyTUy127ecCD2eHI5SEKQhVXa
DdN5/NMppwtvbTZk/xmhrX1XzOiXxO/nHxlV5U+culrK7TELYZlPBshFq18y/iq3GeDKF/h1TrPq
gyCLFnWNWGddl7I+2KaMj0jvkRwkTvw5r7rwHmHaIJd9jl8+Po36dvLs6eibVfAJx/r0e1lP/Ca7
gFNEpVz44c2MdA7dhR6OYunCAE0WJCA4Tyd05t8Tnt9MeAyBu8/fgKx3E56r+Duk5ec3850/f+jP
+Y5n/IHSAf4PQw0cPkGq/3e+4+t/YGAlUEPQ6eg2Tkn/GvJ4f1BAMqZkeOrQdilY768hj1AZv/jV
MHxSFqWu/U+GPOIthI7jjClMvINOTE/oIudEoVpqsquzVhDiaanJwxDmHDmNTfBKEOmFkxNoSB94
maRgmkQIFNZeVlNUNQu06PazG+MAI1bUgCZ28zb+bhM2UiSKJxehopkvsJjhrKqLllP6b3f6FyOj
t5AhnxysEAoGMyMPWj1z5rfwrIdqJwuaubk41Y9CdUg2tveX6Ev1I7ZM7MAfXxCj8zeYobokOKry
QEfAgq/VOe1BizPEUn0ZXjiOf1l2wGpL3O9wAU8QIXGQprVW70TDsMofa7/mRbYGzBd8ByPnDVQc
Ue4DN6bQmQeXu1I4Abk0hkKDvYJmb43zBUUoJLmHDBr3vIWPWF4krWp/yMgBT2CaS/lQNzXnIDYs
7OfhWHCvTzBzNmPtbWC2+dwVFZ1KgsNZTAZLMITrxoURvhrtgO54dBDALB2eCGEF7MI99n3adDWp
46MRJosAtq793Jh0WZOlUczMHX1T45ELs3RDwMX1GPtAUyccW49Q5K/qKDQehNBUhea2fLe2Seqn
U5UdOiMfQxqxRyVkU3oaw8iB6pRGHV3LKOcT+aoZwkReWbCRCjvTaGsc6kYS0a8YJbyY45xC6tg4
7uRUXwyzL6JD19CWu2FLlashbxru5oZGQcOYR36uPCG1r7CGuHNxqypbAClZ7ptKdShDk/JDOJ9w
6QxdfLio+pRPZyQDJaeEMzksNGX+chMMgrqwpCcmLXg8eXEQhv2cjAojmRz/cegbftwfBQEVdezc
Rk7Pr6YF5ya9wjwOQs32SzRiJb/D1ZfmjPsIcmGf5mtMDijfpN3V8/00lzzWgeGouAhnQoQOpxPd
VTfHp9Xg+Smo2scghtFa1mnucsa48SoKx/lW8/RILggckvRTlvBWTCVEt8bKmJeQoE0+ZeO4o7sq
B6RueIGEdPE17DtjlNMDWGd3xM2brIs8CayWnqkvn8Oks68mWstHDUXscRyq7AYfufDZgMe1Y7Rn
efSkhfuspLKfoR1Rj4iZJRuNsCuHcaDwjhKVkYA1WjodDOwa5BpHF/9Rw62zu31tU+3BZdkMjepF
aE6d5hqzSNvctNTGRbbMVcNHF02Xhf9ewoo0vpOAxbOLka6OPyca9+qJP+IVUcmRiVhOF5VAyImX
5Qk2Y8YJr7TEeBP1HY+HoNvaAcUeebZYi9JcIaeunrgzvFxuUvBSplU5BptW16r2ywlXIR2BF0Gb
XW5wbFSGsz0Vh7Yx0/sFsgVeGhIK2BN4ZJl2vQM5AFAxC4XnEoHLVV47H8HbBswjE+4LtFHqx94m
v6GIUqN5SMlk1R41BN71ZWc0WgOFyeeTZJPJ9jtDTPI/xZaep3eBmoTLXGsAdgdqzHmw2CDmKede
ktHBvZT6SFnk+yE3AsoUEFrmZRIX9oC3p6pphghYZiHjrMCDKym0mpUD3d7A18Pit8jRZA89zeLj
Hhb+0hNe5HzBxak3rpMAeTrCEpGW311zFMcI6TDlbaY6M41eAmphEDbJ10Y0qDkXNu6ILyZWEOnn
hh2CKF4wSru5LvOiIIoYtnKAigZv5WZtpILfxCQiObS1yzPv1Pgn6WZTfvZw3kh/2G5hYLKITpFG
l/GfYVznnD9zvTD6JHT2Ad1+bgBpObq+jxACNQtGiuSlaXGof8Vygwxqcn+PyNb9L/bQB8RiiXuc
F+S4FHnZf5rKSVunXRuRl121S7MPoz1xtQFzgwDWVh7DcgabmOxV5Ob2jiQdZ7wsraTWYmLJrL7d
WJXtFMQGV1NQsMmU+6ry9MfWroylmev4dAzxosN0bpFOOEfE0Si9nUiN8FvWBu4PGZJLX2Cxc91l
zmU/NvW0JgtW3jqlG361zaFY5xxSK2z0zTvU68VXYUX5xih04nvcObcXeuc2wCsY+roVinGCQtLs
Kq7C7JOBn9vC19tuA9kca9hByqXSGK4J8auusQTIL21r6Nc9xtq3bOvVVwrd6H6wspsR1nSyRVFn
beqpxpcCH3+YvGV8D3yTfRpzqw03TVcUlzh1MLRJ6/mQYdi2wdIASm+NiTOsUtJw4sEsHzh0qi+F
nVfRKpnbYuPFevk5chx1a/OY3BzH7gtskXp5ZMRh0uoO+SoM3PZn3LjNCpjE2hlzEm6wXjaOdti6
ZH7rdoGHz0Q5sGqZ6VzUbV5uvQybbqJdzHLvRtLYhDbD+6CstqSf96uG7/glwfRl5JQanH2BtcSw
nnK3P9adFdz76CW2wPnpxtZ8Z6kl2uxtpsnBSi3q6gs27GmnF8W0HzVB1HiXjuupbZplZ1i0pP2U
7KKidR6GeJhfdD1LLpg3zxdN0fh/Ot7+nykh74o5y2Xyx+xPZabASz2jj9VlbnoJkdCHE46DqIOY
rFGh7pbGJAGUt8S2hBSVj+siNVL818hRVUXw6m3MIR0qXSQXqmr6mwLKIsbcjUbbP9QZu2hsxWwM
FbJW7zdsj7cT29frII9xKJcN9KrnGsMBs+2+9cPgYJE7xp6qN+zZBZwdW6rO+uMv9auLubjCcDuZ
yuJe+/ZLCd5hbKUd/3BC88uSKcopb1XDzGf98aXeF7JkznjcN0TKvxCy1RjFVZrUnYPpTOJY4CKx
tUc/I1kJqKt1STL6x9eDZmRA/fF1B5XXGWsG3iyvbZbbh1lGwePrEVQQgB4v8T6hGnmdJX58TXW7
3q4RpcDWYUqbRB28K9anPLQ6v+msQ+MUVFeupkZEbKicwAUSAua08OBMxn1Mo8HhEo6Pjz/A+0WK
5tjmPiu3HuMdwaAsrFqXWeoc+tdpAOgwxPLfzd9/eRUMwXzQTLTg5/zNDAgd6+zWOYQd+VDA/fHW
9X5rVvqrq9BQevCeSNawz19zpzON2sa15+Cjf1w5MQxsQwIjfHzHfrEsMd40dXz64fG+Y46keIvE
FXjdwQgA5eMm4p1TNldyfZpqdpUc5t+0dO/3L/Z0dhO+lmXyp7OXDj82nF0Z2IE7Bc4X0XshcZe4
epDzRf4SqCI40+v86uOv+v5lR7YK+U7wbfG2Pn8jfOLTMJO2jUOqnBcCJLwXnZqAklL/O+rdL74i
iwOeITU44oHzzdLNxoZL5cbhZMQ+5eBdc9tVT5mlAsVUByfVqvnn3w8qiAeZ04Zoek6cGvS4MGFD
iEPmMEktcsvcZ7oXbWl0eKgfX+uMcaS2aaiprm1ZkNARYp8Ta8qIGEud/YT0y9b3UALmNuaTrp7d
Vfh8HdHBQKQJJmasUs3kkP1N7RHyhQw2ltZaNBd47GUhs2sRtcCaWKeQp+qlDlENH3/U9yscYZ2p
RBUmidDinOBVxPbI3D9ghTOcNZdxEDN4kxrn5ZBYLLXEp6z/+JJntrKvdwfhMjbdDG8Uh+/tuRJm
4CXwD1jieF40a4nEBV8RKTtYVXAollEVqPWexOJYw0h/GgZ7Rteh2HcwSOBh1ah56g1VUrztJsEo
8OMP+Kt7wk7JWoFmB9H47HDQ6zaaB4+3Pp89im7dTr5iz2ke2oywjsVY67+Dcd69ewho1NsAlMMS
xWDw7Q2p41YV/dN8GCzw55Z4jwQ6Ang1Jzvd+Mff7lcXAzfCHAGOPsfB2cVIxyXRAhLBQYbMGRJF
GtRbjy7H1iu6pI8v9m6bVtKgk28x2j+2s7O6KE81UWFzNh2cwKaxRObGyuJFpEv8+EJndF4WFdYl
yJQ5EfhyyNHVJ/lbBZbhXisduJdUEA0RJK9zLA1YPf0UaFAFLqpkAAmxQuhp0RgRpJhVrtmQzaWO
wZLRGD594AQa9gcMthBzPZ3mHydSG5Z6TBv0TKEfY53SHI8I1266Ak+n32lG3j8fOMk+OXecayia
z8nQMcZdlZu37eE07BgJ4bvISUHdhjp8qI9v2ruFjqU6a4DAAgBb1zzf87tQNzrce5sDwk9z7zE/
ZSSkaBOawTTMKogM+M3OeFYDwcZjPzR49V0sreE5nj2lYkZ/WTe2dXBqaf1wHGM4NBZT3xMgggcp
qE49Z/anUkrjNzudcb5E4DbBlHYcCOYoE6mEzLdLxMpwDcaxKDkIFFAkeugJE3UGp87cm3gTycD7
5og0tVZD2Yr2eBrMF2YTxjujm5h8nTgyOjL4fDWnCq+pG/QmC6tv+DOcTXPf5E6bbHt+/43bTVrB
bxpjm6wuXMQALj2zvLUT3A6ZLHPcaRwGWyy9RXV45c8YTitv7FECjbVBCu6HnplaMK6H0F15Iame
V7aupQ2zzjS/HUEbjo3TaVtpxc5NOQlt3pZuAb9r6Ao8PpkZ65fA0nqxbF279/ElbSrot5bLnCSr
5hGD3hrrjWKOD6MXi6U1ZDZedr2Iar9Y9HUMJRTLwmEsn805KRB6ZZDpZpKmRCZexsaDhpNoCe+L
D1MIMHQK0+hmQHEWrl2tJh7cKYEotyiAg2iHcIeuqKhn/t/T4OpUfA5pAPLiZ6quqSsIpFEBteYn
aHk8LlMRNjTuU4OR2D70NHlXyTmPbgh+hvachvXQ3bbkKecro3J5u0uRV+ldOeucF03fiXrD2Im5
pqIdM30v0zu3ElC2sbmdQXgTe/5hOgXcnaYWCooaMx6z1GN+8MSGtUc+7n0lfAsakJFYl3/yhKoe
bC5mNC43DiEA+QocBOSKHAaAcC+fID0QaMZv7JF1EbI9msUeZ+xeu5clutNlnSr7Xl8nibVeRBku
qNcoq+zuTsQanFH8uQBe6VfLZgkJdKyWJzbYMDStm6566GfLuSqYvZ5GxfYcsoKKYqCRMFxsi6Hf
BmLcYySbBZyrgoTissnAtLCkbuetxI/YWBB3CcoY9rpskGTb8JUw42aBFZHnGEctbjgbTnUAmD2r
bw4R4sCAJdXwIBzXnC4w5sPHFLStlD8ZGwaYkkNbe4Xg7Kznw5gRCgQrMeznOIiQt7V9O1a719fK
USnounpnIA0m3nNhx4q9YDNLFxKH4h1oL9i80UG9WDaOzSqqPYfODGYR99VoFWZuJkosG2MVtZEx
E4TX0QzWITACTVVIhBa1nVcimslFopDYBnh+cQpsk4Jp6/J0/LlOD8gYgV25l7bLPGKR6rFMNjh/
Mt8lupnXNK80Jg3ZZHFjLVwGzU3iG2F82xY1H0ToYCebCj/8uwI7OfkVSYapDQA9dpreedgi91e2
zMSDkySFteybIJ5+wMhkySZebVhIJirIStFEbYzdMDYSOecxY4CoXETAFawVi2lOyhvcme5nCvO0
g/3QdMqdOIuHSksYEM85PtlaZpMS0rSg9VMGKLkBQZs9IAkCxA+5rkugNhDyzgMgm3uUj68n/r/n
pL+ZkzLD/FAI999Niiv2c/t3Gdzrz/w1JfX/AIlwFEHaws8HXOJfU1LrDwTG9EzQ2el1aUn/d0pq
On/Y/IjCnDjUqOQpJ/6ckprmH0zq+NsQ/KGC4U//T6akYFkcj3/DL7D24T9YiLhCgKtSH789PrFQ
NqzKgJhlZ563JI0Gp+OCAPs5iOQhQ+Cxm7US68wShcALNEFeJlQTvH9CjHdl2esIOCvtOXMz/Spl
IIxnZ2CqNyKG7F05xSpsLfcYZUN7NyVD/IB1bLZNgYL2eeiIryVkSBKG3IT8XmfdTW39DbOoZEeg
UAOammChil9fNX/XK/hScRA6mG7J1LjH7yo9+OTSs2WZ2bY3W+g8XXFV2gbm8VmQr7SEuHAxtOO+
iHN2lxzixsrQQveQ130F9yKT12XlZdsq8xiutow54EdI4xYzUf+I6bt+JaZYv5rMiZcewlC9QZOc
bUVphF+EH/tHoaU3Qjr9VcBMb9bJ9hYMPheQyXyNeMTK/IlwPlqMHB2MGOiP4O403Y0/wZ2HpogT
tmVLmMNZ3G/tTK9expGLQMYgBCFm76ZKTD/VVuLUC7b3ZFvlMtn5bdetRmvMkSVMYtnB7PpcenFw
3fXReNuV8fwdb9npS9H05m2YEl9iTklzdMxE3gKewT8xjHhTB3Z/oUun/pajNFsRBOBuqiEbti5z
D3ILpFxYaUFKdTFygkMnfdF8UxHTyCXwqwujCNkwEbb3Md7ZqV4CStvBVZ5W+Z7+b59BzF/BkyIO
cWjqbV0P9s/QT8pFm3QxEIQ1btGABWjzovwGj7zZ2Phakh4wVQu0NWVJf1FhGP8Ywqt8cmsnXyex
Ux2Cyhnvq2GsH3zy1q9mrFauxlbHe75vzPhz0FntZdLr2b1VWtU2V0N2OrtS37FNu9Cbqfdv58mN
r8LQmjeT62a0BpWHlwf8WWxxOlCKuDWHS5pQ/caHRXjAWcMJlslsZd97Katj4DjZbpK9eeFgPscJ
4sRPvefGX+oqAuOE33+b43W+k/Awj7iemhfGaJe7huH6dQc7/iGZTRj8eZvtc63fo1ccg4Vf2N7R
qCsDlaZwrmpOuH2MxdEugXudL/K0zXCYiOzrrBovjGi0WI7gHZrerXES6J6j3tOn/2HvvJbrNrK2
fUVQIYdThJ1IbmaR1AmKokTk2EAjXP33gLLnpzX/2DXnc2C7ZJF7IzQaa603+ctcaJHexs5rZ0w/
rQ6CWrK0qCswjIdtHZs7vHnIyAZj+mqYxdsyGW0SKImpvzhu/dBIAzN90S77Va3V2wbAAjt9GMMn
S8HD0YdwpZ5TiQ9NMIFyvoq4z2+cpOjgqBqG95bFDF5qyS8la1Y+AnoASBuMApjFVBegV1U0QUyE
s1/aIb7g1b1jiOE7M2rZ+0OhPSA3Pib6ZJ+aqdtjp4kpr+1UtZ+VeXHLjKu8s+LyYC/TQOO51kez
qJpQgHD7I5vly9B42dGxqni3ZEYXInKfN3VFfgdnyfy5zl0TGFRgwZouxWaJWzzjrz4/Ojiu3LZ6
BT1zaDFDYByoh52ttZRqMwiM3V10vXTzwPMoH/NqH4tJvUJ/xcSivJVxLJ8BXBtsyQ2wFzUxIAC6
qiAUDV07I+H+zRgWjoR8B8BjZ9/Ax41kibAzglHuPg8OaQd+q6JN8ydnaTD9XZLrVTTFHgYLjIFl
sZygl7PtBS7+XH4SL9FYrwIsuxlHN/Q8+ZisC7nBJcQ8EhKTjm0OJxS/HKv1AgP+7opGR41gMTzn
egGnNUlWI8pKj+xGmwgJj0ykoAThK9xJZYAm1IiIGDDHvGi+l3aKJ3yTerdW5dpHIay58jfl1G02
KEXoODXT9Va82vCu94xV3BtV2BWBXZWhnhm4qIEbVytW5m5pR1gcww/lrXFezTR96l0zu6xW+Q07
PfvAG3FFdCLkWSQmJE+8Ky5FbtcBTZd3CTGyvxnyuLvK1an7qsRZeRZF1dIegM1pXpOEq562kSU6
44kWSz/YAKtRH7vNLp1z/efqJCN0fq99NY1ue7mMq/mcEv70OOiaLH2CRIkyyr1kP5IMggl/MgWK
Fqc3NH5s4p5p+TLp5nt15NLXqbWGyzK0kUDXcMHo0MpRAjfpNdllEwtNmwJPwa2SO8tgATLtuEdo
PmzhEO1jCfE4Q4YZ4eO/3hTSMKNWEvsBmUNd82BUatO3EtqQrpFnTSb6ycPg6dvU6UU4MW0iToPX
bcYjfiGwSDjgF0s0QdH13kth21lY1ZP6DIcoPrAzEfY16OGi29bNOubKW0ue1qkdXGVHgIq4JjOv
PFqmEu8IzxW35TK5j5iVxjRZnXqfykzl65xYCZZFsXdG6vTnfum+12Jd3tR1ZPvHpmgF/pzNZD9T
m4YrzExfF8oFdD4du526z2ZMU5qJgIItykjN2NEy9RZgZUsXzPPkYbQoRCAVd0j7asMbbrukKw8N
1AYINq1TYAUhoJeTKep2717fFkdZprpvzpNymelVtLh1dSNlXRygCr9YvUVyMbRObL/GafxeDPYL
YT+vajy+k2Tw4iLKqbWV4NCVLqw2uurY184SESjxoHdJe2pTx3mQbaHDA57qN+Z88xOu0S+urKEY
vdoZ/X1xajFcVkcIB4KOdV/ac7faV5RadWL7q16oVpSRimNGm/Xf5axbTjhO8+jeIPFdiJmy4/cx
Wwz3UMqJG0eSqU4yiFxlgMhrP8L9oEFJ2wZwu1Oal5YNlNpri5GZ42LXERlTneg2+nBznwsp8ooL
RIz1icGF82ItVvcNnmmS38TIxS6c1NL6B5gbaYzaC65IHcxigvrqJ4OV/3DTWSiPFm7xVqSlEmS/
UbICHY2TGWGtqMse5+96J23xRPDt5PdzUobqwp0cEvNpVvTpYMOjDpZqGM/85Nb7O5STUH2y3rwc
gQghPkC69YuEt4ziEEJOLfJYr2kZpXi9nHiDKPcpNIZLUo21gGCx5SzJ5z333M3TOhBSnWbTq1kw
4+w9W8HHXBn3Wj0vPi7VlFvGqo8+w7f+IsuOeIPgA74wqYmHg1sS6EYqJtkBTE7JKDJvq5WGHFJD
clxNojZgsManvtKz06Aml7ZWAi87WntJ5PIQLonTfRsNm6yC2Vr2zG2yHZlCzNMSNY76rGyiKTZb
/HJSUnmGuBUbg809jGoL4aTUq70F5fcdRQ5ldEsY3wx3DfbiD9uFIPIk1BFDlrfRdLrCeow7c/Py
wiI1o1n8GAz+r4n7pyYONTRtz3/OjT3WP7LX+vUvTdyv3/mzi8OvxNviIQFH/mjH/rAycd0vKvYW
DPoBEunudDq1P/1MtC8OzFgVXJbZL8ADrdWfTZzzxeEvtl+jj+PJ/6+aOPCnvzZxYBr4JvBpLG92
f5jlf23iRh27lpXJ0DE21jk0urJ8tfI4Ru2dqToKnlXqSDbFsgaCZAEmcImukendV1cr2vQ50CDQ
R7GayR/OqFXXK5H23zxUtBQbeP2jihyVKpx5lnZVvdbfKis2jrir6Nd9NtmDn8veuCJLx12DIkfX
GgmP/JXMdu8dCIl3/TzKa1W+Vk1PapVIi6+DVPsXSJfbyEuWNaw0tZ1fRTkwwCdoZFnxsCI/Ipy9
2iCcjQjHImrtrvieKgWaWaOvNixF74nKwUz+iFcqbVSMJe4V0tsYJZOKR2Fo9UB6Udm4BAH1hpdr
ZAfmxr5DE5NuhW16aaAXh/1OR+D4MPJsIygUaF+taCFg8Co+j2JRg9EoBYHvYnpzK1m/mAOip0C6
CRlJU4ExRptDHEx1aHu53vg0lzs5VmTRj7oazJk7kVM1NzcW0VB0I+7c9T45VA6SjKw4uwYBU2Zp
rLt2YasR8HicaYRXXCCsrcfet80FWCJzbrROeCB3RvU2o9Oi2a3cG5CAlrd7Ptyj1RG0LoJ8imkx
Dnj8azDclKI+WQODvnxZxwsXm+b4uAqtO0kmlZgoJ5aHC4LVoaRWK70OyCcqvxJwM96PJnsZ2qgJ
yK6Q2nPmFPHzoLTzsZ2sLiKaXbmcVmLWMZeGR0r5uY3a10umluMT6XVtF1he1V9OOGRfpK4reWt7
xCMl+OkiTAAUvpZmXUYtM+k8rCevIykFXfRVqcy9hlB9LF67JS+jRMydtU+ITamoRyfxjZaI7XmK
O6pm+F/JTe16tXZg5pHdpW1hPOkQvW+91eLbQGL6e400+N3YpeaFBg9W9dOxSQ+KMSQC4W8bApZ0
hwkl311CMRjYVT6/KHXSnwy18n5O/eT0O1uF5gF5i3l6RKCGd+fBB8fIdEgaSurEsG9SE1WRL12y
XnwPRtWbSVoFyWipXkSJulahZw1ERVVa/cB9LB4nTaQ3zpyLK6Et6cmB0YUwk8aHd05thorN2z1k
uTYPrtGp1wlDQREqHX+vNYl51UlzbEikq9pzXjtNRj5RxVP+PJPHuTUCRFiaXB5KU7U9edRw/KfB
4wDD3dmTS27fCcaXanmJB8o2O6RaG9ZDNY2TH8tVje8Q+xvLKbXS/NBN9o3m5gUuss4a0MHBOSbG
5H5mbCMpf8fyhfz1xddKYndCZzQ9ERSt3mzmAtb9iPUpdS2U3WCA1hikdaaeTSYZl4Nlp3uzwydW
NKIMCgqaiOSeIsL7hqXI83IXixmbt0xKZOfxZFSX9jioNJ343JdeaLbrqN6bq5iqHp9EsizPutYp
h2nsv5olwxClcL0inHtjOhq9PKG3tK8arMb31UCPV5KauW/HarntGlcnDa3s/Ma1kqO7iPJ26o3+
rpzyOTCLPNvFhldGTsuNxBbOr2KMPLUuPW8q2LEaiKkbskuZn1ocs4+joXQkGcXkYmX6ix2nFvoB
5ZTn6LcZRviEjAg+RpmCGcLh1xTv+mMs+ibQuCw7hn7iOlPNF29sk3BiWhAxCleu8lWLD8m2Wy+j
+lRrA+zcJOYmLz96IS8owUvyWtQLYgiGJcBKV92pIn2cDUgJZd58dZ3FOVZu+0ZxUkZzpt+pS++F
8VB+TYz+2p7y/Gbo6mcTsTV+FBdoJdVdpTb3MiNjppodkkbUpfLVqZChXhNB5I9wc5B1aUWw2DUI
kxSdg+UBA4xME6feEBf0a+SMeq7c45JphppYsE/EwFYNHa9ITwxYzIzTa9cXClBx5c2TubMnDcRj
NNEijMOlmvQ6leNY36l08HvFqpW9ueARMCzNeiZ4LY9ZPwxvADra225ZvDtYsQUxitgv3hbKPF3b
Xv/DaeBtFFmiXaz40EXwWl1MfdBYbdtsh+Gky/J7gHmXhJZmEXk7W3q04vMXJnaynEvyXP1FasSY
FckYKJYpzrqX3Vq90vFI4H/RSynOVV9UzPgYbcgyjvGgis0NSMx9q1GX0OA2Eco+hYVOaEM5x6+p
ULtbQK7pRp+9+SLrhXFnZ159T64QykzDPgkGIAHexOz8ivpELGXnWwr/SvM5DjybI9UL522aGa+6
igdvfpyXnbGs3m5jub7bIq7P6wRIs46X04D63u9HYZ7ZY5RLRnEOw7206u4QIZYhXk/FBWZ7RmDR
VO4JaEnfzLLk2fIaQUBwMd6xCEvqe7W8ya3Y8u3adqLMXkXIkPnGMYUZDnreH6vVMG5K1yBoblza
a2vSvlmyt6OOiek99hOI6gYHz0iCRHcCAFRjZaQFTgo4LgUaIZmMcOCI+5Zh77W2zy4UCWHREtNy
qBGOHu2BVyRJkvZRKTVbC/9XJ9dDNiz/UCdblodQ6z+XycFrmb0jCcn+Uin/+q0/CmVNM7/AKsXn
yIaLuIEa/4I7YCGhCoOZAo0DeikObf+vUtbBNPAoIV1D84g/3Hh/f1bK+hc8rSHiQrHcuHref+X8
p/Edn9EOFf4iUmls6B0IcfgIbTSNT3wSBkJN2yGTP9cT+6qcCG32G6rAIiicSeI7Zi2nfGaOEKlq
MTBSNOVjYVKC+MKru6dPV+/mF8jy2Rrwd4nadjQkLGDXTV+xsYS2o/10NHgjkxSbjthfbkrxpAA6
8UensZEQSKaZvpzM8cUBB8z8vnKB2bt8E+XEK4TwAN1G/cMbBvWaz4DsrZel9kiuh6vBfbDinwSJ
a/M/8XE2NOgTWvRxxHD8NlIhxDbMoH874s0wFA+h4WxgwJyENsGNjxKjZiJsGV0yIFsw5gkzxjRQ
JzAg9ZdCNfYVRAige4m/zbbNI5ZWsMERQ9ZIf6jSjTbbW0USkc+X3uDOfqqER3++dVBf2fEuinJC
XkNjYF/B1pTVP3BIfuueOKmNt4ZdD2E6BLH/zpZzFiWZlLYU53qAtNIkLtgvGXYsjXaTrQFBefdt
rJXPf3/7t7X2+Vo6msNczoGX+UHONLbD+nT3LXVOzFYk9fnD8kgr0hGvjz7I3Dj9+vff9Bs/h1GF
43gw3jDVsmHQu7+ts7bmhdn1aXN2WxVHnwnewD4e3EX3izaNVOh41HXqgu1wblhT9U+LZlsUfz3R
zTXc0qljYA+TWvXXE4XZn2GDVGXnbcLxWhEP/FqU2zFYayUiu28af1G59fsJydiGNjXOzwGrlOPk
LeblbBvE0hs4bhcBIY7Vo9G3uhGm7rL8bBXZhqqyVg7dRmOSumdA+/kHdpP27zcKNiPbBpUdUC2Y
7F+PX7VHq7asWLnSxrh6zfpBJD4vsoEhLfhenZwgchXfE9drL1HqpDu7MWfMMzTpvA8O8vJggWsR
EDYvf2a94fyQxNA5/2DNDrv996vMYEJH7sowYmOaOb/xoGyU72qfDsZVbnabFj4c6HP38zAb3m6Q
RKX2c6feSlysRzLiUyAFrd4LnSzWEgA4KMquumuhYcxYA0/J05RXzXEBa8TToWsfkW+TlIJTAOmK
YLt+Nhg5vUIu6vPUKuK6U5i1J4nm5b6yxtAbdZlWB8seyjs9T26YS9LIl6PTnYe4exj0SjGQZOlc
yGxBUNOb4wq3aXLzS4La3JdYHc0TwiuNhnKWHpVnalYBiy4DXuypQqeFeCFtshSozDMNezfcj6ri
bGArzm6x6EbwSV1/6FJtIlrWUTS0qWkRf8c2r99cFTvl24iBVti2Qj+SzN4etc4rf8C6wM2tNari
PsO32UHbYyanPu7HgIlqu8eczrvuUOnRZ/cQkaC1yKgEXU8COSUuMmMdTkxFqlE4tt416FmiUhw1
w4FXjT4FtZpvaTBO+TxXanqhEwd5bxmDtR+9XNF3ICfrq2s3fQSqSV62LNxkp8yz+kp67fQukra1
glUfMJOrE10mu3nIgbWmCWVOIkd31zdxGpaDUR1qfpQ+2uwbLnQlsXkGV8dyJJ6wAcDiafXxUYkD
wp7qat/btKnmuKi3k6GZDBJ6FXs7VtKwM4bJEwz2nfnSRsRXxrfj1BFWSU9HJHn/gzmKrq8vYlJm
pwIl7NnKmzedgOvB6P1xGMdWPQ/FUBXzycu6dS89QtyPVZ+hp8v1srn/IAzlWD8Q58s9oNDuVG/m
duEPS7JrzPtwKIupi+xiStSAMEgtvsYn33aaQwGRCk7MXHoDxujoBxJ/ikGEpmDkXbizlTSPr8FX
DJusQ9BPFpxRiGpXl1nv4ZHOyyuOZpmhfoo9mB14GsHfCnD3hzGQeiMKxQluAyOtmKpgx2wfJau7
WuyYtQ4sju/dZgUkxZKIG5EpqGCbJHPflRHtpxqqjT7sM9Md3bOl0K6dasMZyFsNatIP1+UgoGj2
adQSZlBFsZAQoDFLq7PdUtoV4ishGCRZJGWjT2b4XO77DE9OCn9TfyLZYCNQGzb6Wf5RlesyVxXB
Ja/rJzSYXkXX6w1lVKSDfbduvj+7fPMUQcWaCgcwJdXTYR/3sq3veRkbpzwBttiNLUcQNUOJcg61
MfmaOEi101XlLixthUelD2ONyNIe1+cS3ZqRjKGD7A+nig+FdL3mBv4RBbBJ6HIA9MwLydxHjQj5
Q8IkyQ70gtFNiL4uDtcxLiwIun3r3eTxlJuBkXW01RXeK8qFitnfTmvjxOJwkRPBRkxhIKaZBt+w
wGdwgvi1AivBx6hZPonREd2SKR9peAqhbZvgkQlC4epnFLwZeKorTcV4IF9ZH89268HaqL1uuEKS
xyspgYvHL3gbb34XZ6lW49VUQo/DLA+JqZisNbvQhmT4RYFDoAWV09VYvDsSMjenPHuFN1qNhHCG
JVGqIsDFiRDNrHspp4nKAhq4vBeWPX1v+9Q4SAelauQWsFuJ5Yn5HKts4E7WPZ5u69wa5i0mIvDn
PrxIfincB+iDYMh6lWeHftZxt6qRi+vXmYIAuVa7bXHm+WZRWApY0/NiwpJTO4xwfOTaHFgj2HQv
eINhFeTiqxVV7JJ9iKUDUnKgjVi/yfsRkpvu1h6+CCahWFeYUW7F5+YvZRUY9NK3V3x106zIc5E6
IetXPwi0GCShfmB/4rg2Vx/TqjmLsQOa91O88/CcKZhfBW0JgHZb9w6PPN5VWCnxd+yp+oArUKeZ
yxaq2qaYA6UTM+SrSknxIgJy6+YdcyEV+xfZQSTkz5AKOSM2kNnTtjqZZJWvsW4gcpNZ5pLbg4lL
8OElNpHqARu0x/nHGGaYgAllbn7RtHWR37u8LfaiVpEobN52oAFQb1IzzfRT4ybeeBGnTSLDpXe6
iQJ3MfatzmUNIOUub0VZWDfzKNTm0KmLLJ4mu0rEoYqV6p2GfNtDgHXSkD4A55qMCCexa+3Ke1LU
uNohUU063zHZ5pZ+Su+yZhAXXlXkVmjpvZ6w7SEw8sk49L7i8oPzQanXPCYr6bPe0awbrfuJuQre
e67GkoqmbceOckvhiqJnkhEvmam70PpRJ9fXKwfJm9ZgHOr0HVpmj8gCZaFMP60e3OUfg6gX8ny2
kewxm3Q+aq60FJvgiXnIseW2AI4Xnk3ygpTD1QzH8T5n/uO7jjgQvyLhjU02N6dQNdipLd5+zVVt
z+alMqgmo8uuruRFskxtGrgWvMYHKhHxQ8X5rQVuzoTEjFBMAgcC6Xa8BZbuHjaalj1rDfgyenAq
sOWxJbfd48PgosCmQJ19UuJ2+p4mMG+C0hE2PBpyR25BN+N1348d6UvZOvKEMiXLjZsZJNQ6Vyhw
4Mi3TB+uTC3dRmxUNyLCn5K7NmFhgcfA6lTsHUKQuzMbcx/KUnf7/ep2rP7CnBmyL/EC7wP8z+6e
PjivOQgLCbd9hgVqmVTipmZSzQart16+c/GNRZc7vuhg1K5G2qF0HnEthw07kc5mXpmo2uVdFwvk
+UvCio4IYuFu0jggv8+MAZ6207epwfBILdGGz43Hec2zklwVvQKRmHQ0dhWqsXG4KqHE0UYC5+xE
6jIfIwVPPS4dc/4QxS/SZTNOnV8pc/9DHP9hkkK7RXn+N5OULY7kbcjexuEz6Pjr1/4YpTjAhyCK
0K71P6IS/jVKcYwvDqCh+i+vnE/+OoxSkBd+CGf+oIf+OUox1S+AjTYwpkU9Chf1vxqloHr7a8Nh
0rrSu5LYwIZi/bugiqoEcmuTyUNTJ1qopxlIPmHggTUMz4tdfHdxlvbbZh2wjJs9kEFb+PO8FGxQ
RRuog/vgShcnrnIorhhJX0oXew5HsZmG9PCfVZAUJ6f2X0ZzhsdRrzsTg4EQfgZuhG7n7VpMKSmF
RoJXMfxvY0m9BXri56ZbRFrnzH6i8Z1U4DLICSjDdrZTw7wQz7L0oJxkDc98QzivlX+3lVYNS4Qe
fqHBwGik0x9b2T9jDIGxsCUNP6eejKrY+UoQ4V1uaN9lz9fbVvtcNozNksHw58ahTrNx7U8J1dNr
zsdu5yFS++7Z1nKMJnvKrknh9LC91WEB1mooFefY9+4xqcnVjgWXBqezKBkqwgjz4l1nhO3bNpeS
9HWMpzs+tJRcAkjwj5wCl0F1jxXQX0gll+N5yjHI1oRdFusUg6neHHDea3dNCWXD7mz+tjBvJ3cc
ou03IZC7fuaNOZSVjbq3cAna0hgi8Kr1NmnKW28paXHExkknr/nCMtFuMD7To7HjgIzWLkIiWB4L
Qc0eOxshranfl7rjNWj0OrPkBdJSsVCZE+HyFpeKxnXwHjyMUSOjLtsAaRy5V0ApO+oUd5OmQJRF
oviAsVxx2WF2HRAOC0KKAuQwuVw9g42dXdI5upry8LFIsg4PucXsRIhJIx3XYpDu4WZBr3oP7K6S
ipN/Vap1KzMOKslxm4Ob6O20fBRhk1TzyfEGPZK8BEJ14GdRO50zoRVh1wg9ciTZXHZs05bwMkS2
S12OUcWZ9fyOjAW+k86hl1P23TAd7v3Kn/INSZEagqFpcJmfy4bfqbhKQoOGqYMmXaFK9IJe9M8f
97tKXBKbIOJh1cj5JilLBnMWbn0HlWm03fKkask7DzmrGvYIdQ2r03VYKs32LCTdsDyWKX9ERPTd
0DgQnjzoW22RnUcul2M6DyDBAyAmzwlIc4xEqFqvUkiQgeeIZ6fgA22HO+yiIvBdnsaPi1G3PBST
wo+2RfW9aiYduoDTndBGWHjusGjLQsSnBfrqXSXyNiC3J/enfpE0mG27Wytdj/qiUcOqN7mkquQY
klRglK7M+4S53KXRxRmF26pHuIXjUTcZl9mU17B7QD4NxOfU9XVx5eo8qECzauhKuEOgNmWETuNd
LWV2K1MLg6xtgeTrelC1UY+IX3HDsXGh52CN6ROwJUL8ootTkqr1foY1FUltewwLxl8f95bQrc0J
vr60ZbxtISyBGpiaLptr87HKcYBed03be3uIigWGGqW3sw0QlElhOX8sgG2F84jfZuZa742FbcyT
PN/m6gGzbrd5GNGEDD3LCDb7EMlci1/bzFIOVsqprpS6QT1qygHXfnYvK/sOVYxboBXvMG7J7TR4
elAxZkFlDJja1xou7f1YX9J1zmdrtvbulH9X8LQiMXCqL+MCIBpKFsFJq6ocEovntFkt7XKhrdo5
Nousroz6UhEe347nOHtvhfSBzYG2iarC3JPhLkDiZj5Mm2RgCsPejPmMkI4f021d9MfJRrZPK7hp
vSv1oDaWESllsplrYdkUT9w6zP68fTzqtynUmP2q1cueIk6PWlPKwOo47VhyCNOo8RQ5bXOoSBo7
VE6JTcq2N+nerEcfDy1NOzbqifLAZ6c3Vs+SQIN4q2ObtLdjBSdbZui8diYWUze3zFYy7l9TqiGz
g5q5ojmfR6d4h9jJpVl4Aj6uNSSbIizAdG9Gjftq1oxGzHkAfXcttsCN0kk8dXyDHxl9d4Nw2Y27
987hf1djHvHQtyhi2U9MpczQ6fRvLsG1Ua0wImo652vVUP4WCkqwaTw7W0IntILktGSYbZJJC7cj
tBnEYBY0gRXXs2KPBHSv3wqrrKRv455nRx4IsoJzZZ9/1/NmDqGSelaQqfqDlRRlSHY0vqRMJMZT
NqncQkNl9gBcjPlHlKt4W6dNNtwgpCKX3ofuBvm/F7PMsdMe1Aj71h47ZDNttcDuOuXUxuOrgu/9
D+HJNxMzm9FPjLl4dztDWRlnKesqSHWdp8NQ982OrmX2Wh9o1AjavOeZz02phAmvohDwJ77yJgyX
d+iuJ3Fmzu46R7pMUR0GcF3leUlMGaRjIsvLOPWMwe+RudlBB3ScnS1p60uU6HWs3NUj5UPq2A+f
SrGbX4Ppz7DMb4PUra7Bk8NFU0pgGsTxTTHzaS5feoq+mk0/HkDA4T2u6XtW8HIxavdh7BuDZcVT
Z2as9L//XpRAn8fkv74X8wSaSrw8DPU3bIVZt754QzsetOljs+MZNLLiRz3h8T+3xfvff9tvQ+1f
38ZYG/URbim4h/z1LJFrKlhh1eOhXFggWyXgFUgvEqj+v87rf03APzQBOpgemM5/7gKuXvulfK1/
fG4B/vilP3sA64sK4qDatmpS7X9WjzneF8RhloFNigqi84l3aHh0B1QbePughsZPCCTgTzTV+eKy
vDXsOnnVbyOS/0Y89vuCpUJjpWJ+w/ohTfyjQfj0oNTqmPcEa6wHdndrhThk1pfJnCyPlTbLIEks
65cK8T+6QJm/PSF8IR5QrroZ0IAJ29uT++kLwYTSgQ1nOeAx19/S4svgwy7i0034/zz/G5zzCa7i
qsLo3Ox8NjWc9m8ht4OFrTwizfmwDF0G927ubouml4QWmC2v3Kn0NbjoIcwl5U5Mzvz4919v0Yf9
fgCajUMq1mGuztH87qQyjoR2S/Kp4LTZzBznKV13ZMipBwkqBJEcaf+MoTIadwy8Nb+NjRgRWYv9
JqW0Yd1DYtLw643d5UoATfE60szSd9ep2GETyM+WzcJ02yiVbXDX5pT9ViwWKwASRKM9LMUd4t0i
XGd3PaSmBSHdsbtTZVvdc0yhvY9ltQluEw0gpumMriPHzqHe6lAGg6+2535CzqPPKIcHY6TGtEX7
ij9lphIkKpd3OKBAG1CIvpYj73+Rf9QUCp7nceaiLmr0Ghqc2nxLs6V90RKVX5xmsgVEt738bTu+
8yT5vqEULdNBLhWAU0KimBbEOHEYez2RnKbqbIX7mukPDIGpS2bUGVa31vjZeZBacGIp/dbJ+tuG
FHUsgJyJEOXBcX2B5OUKU77sEKvVFqmT9Rjo6N2tqIb4tI4IXexOK48f1apGsvzXXK3kV6bW9j13
B+KQUPWo1qGJjqgC3hYIXEHi0FRkU708pkPcvIxkK7X0n7V6sCeKQoJU45PBRBb6uZIdKPiX92ls
l0eVGfbjovbiyW7IaohBjY9dMmgPoLbiKR8o7uYGZ+2qcrkiZBTA/zMranXfptRD81aiUWkxTJtq
qUcNEpK71k6hJmqJHUBY7d8Y/HhkCeObQl+kr8lBmXn31ObYQTXlcXaVgYoqG8sjPLn2vDiMlqAk
McoURt3XkWojZmsFHc+wUjs5JiU9wpniLqFc3dlu2p1NLDGCEs31zwLVAEK7odhVRGOwaWgNvoWd
/BoT/XHldZKPMlKKwmorPWfO2AOcP8fF9rArnXX90c6bHudim1tL7aXIzCAPVsxGa/lTK7JlD3vI
vE5M7gTFpOubdbuEII4mI/l25LoWSfvqlJRM8xTneTjMCkGZTRrHd7Yad2+Wp65X9ZQuj/qEVWyN
ZBxZVVfs4NMOP0DwtAfM4FCtJ3RpmsK1BcZXD/m4XeptiZb1LH8uPWe/fjS+3cqdMO1m2Zsa678v
JEYRiROfSlG8TGRRntKsr64T910dPegQ4Eh26oNB6cdUWN9Ufeme9TgevyY6a9PXyVPc6yr+aaZZ
fsPyVP4cTKc9t7nFosTqj4QgbpTtKMMOQUF7jRbLvPaGyboesQB8qDPRvoyW3XxTUOLjEUo70+tx
882orOUiJ8jofnYxLCHvzgX9qXGKSJjr1kGGFBaED1Llx8kxLi+PkDeVu3lp64GiP1+vJuiTT61Q
irulGciTkIQGBRqQ3QnCaBXYk5odhgYlLT6ZM4Zwc9a/taWNysisihEJCbOdZ6w8vMtcXQBUbN0A
NLZ1IomeyADTCvtFNuQMv2X9aL5kGgk4yQHpYm0eSPNQ6ojKCrRi6Sb8j6bEGM07oyAypSOO4lFz
lyHAbQ9OpGYxxO2Q7OxYh5bqD7qOPQZW7mxNY30eGw/1BiuMOr64GVSh3EJ7u1Os8WxWbbVzU8e6
XXuLvdOZDVQqyT3hYeeKohdhLg9Roq/psdKLR2GZWjSWMcaT5vI9c6sxMuX4o0h1tLJ18sZ8Kz2m
q41tsja2l00lJxBlOeMWgrMoZuvd/7F3Hkt2G+m2fpXzAlDAm4gbd4Dtd+3yZLkJgkWy4JEJn8in
Px+KOrcl9e1WnHlPOlqiqrgNkPjNWt+CkdxfqaGFlgpY6qx0GTHh6AIm3F66TWWa37jaXa6NSE7L
ptPJ2S/Cs1HKFppuCzRERkl7glBUYQxU7qZF+A3qs5xQq1fVRyr1QI/gNcEBbeCyidzmgQz0fMeW
ProqCPa6JsNk3vsZN2xb1NZVviRYf6MQ+8zCF4nUwTyZJEfRpwk8LoMTshwy7I10Qm5LNMmHjGSu
jW3U5tXs5dFxTK1H9jC0zUxLLlYTOdXO5rP/3st59ukDIzZ4teY7jFNWFUdb5sHet+a3RiTdZezt
ivWrOZ7SObKgqEbEXnmJ3zKC7787Yh4PxE/wzOMBHu4nhNFxZjOHKxq/fXA834qtoez3LMwhC2cl
mIUoVG+hx8QDFLK6alSKnrQqy9fISESw8ZW/HKJ8gl0S+IxusIqQyD65bBGl095TnYV7F3hIcJKc
rybQ8IR5TYsImlka99W1y/jsataJxq9g2idbSUYaWcZd1SOaQBLbCK7AZbC8s/Q79VVDMWEEVk8k
CDTHudoS/SPOVufrb7IyvRPbdf1FFlKkG6uPjkp70akek+UuLx29nZKxPeOMdDe+XaGa8EuYFTMW
ih6Fzn3QuyXFwWLRxHUzel4Zkuwx1TswuTqekV1viakoXgIf4we24nnvJoRejNFk7NuMlLsxre8r
y+BZnpvzKc8dxTBymrapkUZPFeDcQ5VzxfuOyE4h8LMdmF/3GqYSpNRyNh7qQYU3Ftvv8xJ2+C5d
L8rcXet39U9Y4zcZKRSXSA2sqVyyjQgy92wy09ysvJa9tk4yq9cEqczvriqdOK9jESxuHHgzBm+C
CvqrDF4NiUNWYf6U+P6rLXpSX8EFMqeTRryPM9XoDjT33utcjXkO9icvLi5+gO+1U+Aot3qXaECc
ilbqvUaTaR7nrETwjcu9p0VX6ACw003vgiwjlAnzWhfI9h7U2TpgnRqxC6cazaqqoOASNFoEXH51
duqcqbtANhQuWhwWSTE8uPyo2Pr2myIX3u1iJ/lRZ418t2Vo9JtOLhj9DJZ0nyVSUTg8hypLHwuv
h0RLbBOHswSwljNa2aSzDYCLUEEmrZJT+KMho2Er4cA9EMC33gMlZUKQmDIhQIn5T5Dl9YaJi3er
89x4MJDG83ZzJ9uTA4nch82ot6kp8kCE+0q+Kzlqucs8viQydAitG6kKfxVfbQ4BobAWksFgOTDc
9DLen1UnrHbVstg7ylD/UZVss0gyJCpiZ0/MAYvMrk5omppL1TGwc82epRUJUAzGVloaQSdtss28
noc7gVJ0/Oxgn3LbSW/Tmkqj8Xx5k+rPVxG1L47hU5ZiDFkPZV0vH0NBTZIz16zAjLfWHcdg84OB
tZi2RsrwCOQDR2W6LoQ/x5LLan7PLGN8ynKT784i8abZmHW3HFKS3q9YaPD+x2nepinPckGx9YqC
ryZTdC1/2Ya8BoOqTjYO8XiFlX8Ja7V8hAupIwjIsXYX0H+tfO4x63vrbg7SS3Uq7ai9//dNxF+F
rrQN6J5ZHdEvBdD4rL8MMTo7KkW6xlumht2ek4jDkHIYr3ZL5Nw9nijKewfawcQX89YvQHQbqEgJ
GCLv7xoa668DlV9LLLZFgQd1lmiHP7dtIyE4iDna4ejmVP4bFHrebeAzbE8HBtCLS0GYRXyykMsU
QAEB7KH3nKMexFuaNFyYOHTPUBmWq2aW7Qsxle7tlNvq60zFvf+bD26Vyf25+0MebK1YO8TLiOn+
8mLDICyDyXD6o5E7Jrqexn9cJDeaaRXZrTFy1fEo4gKzJq74cmAKZPKcOhOlJb4Vcp2buhRB//5F
2X9RUPJtOh5h2sykQhr3f2p807HlGslXMUHtMFQDkZww5BvbC2Fi06HrxoycgkrvkKHw4CEXt30p
JM1rkK23qTuVD8Xstmen8vVxJOzth8yr4D4kr2wXAeg/JkYn2rgdkNP9+1fu/X8uxICcd4YXNNUO
E7W/9OzeaDgSTzlEdxJMNzjtcL2TjLjsxaI4nfJm3kaZE3xM9jId89BB7mbZ38JCPqMgQSbhUS4Z
3pwip6vF9dTZ7uu0RivlGr+zadbOm+2WmbqWqWymqy7LwlMC721rMt3a54obuuYoOaZR7t2aFnyA
DrT8g6oIZ6SA1PtGQb1C4TFvu3aEnbaeMLY7Gg/EnPqPhhcsH3WYmt66znMNNk+csb7rU/fOojqN
IwdYhl+bRhpSFolzJf+RBvjTxF1acxJ/1uqq0e19U7XrmRKtZXtJQR/VjM1dM/cfXaeUO1sl8qbE
5wnBpKUGtRg5pITaPqXaSNHVeXb11jkjcFziz4Lp0ibQ559ncO88kvqB+AEwbZgVJWx74+g4xeh0
SMcGyKNb3hDMD0EMcQwdAfd84OsqPWHAzLeJXv9FQkGfbM0+ZNKa5ChUJgAEoX0VmW7/g+G7kjyN
qek7MyuabUKCCjlYTSR2ikM4w/xPKR9A34oNwGlgP1LzSPfNEctS9xn0JZKvxvI2vWdAP6sjVl+f
mNgwc+X7UozlvstJqRonqiuT5AIMjAMNRdb449OQV29BR/+olSVfyY1z8m235BNNJZ9dVGLKOxPT
zorPy4yHrrCJpeLBcV86a9RLyW4LhclQnQYvFN+IpBPfXPCi1PvA1Zmv8306Q9itiRjhBeUhPqaZ
pt+vmv65qelllLJwuypOo2Ht7ZoMgnVWD9hoXV0pfLXVPJIOkQIR6ElpwY/H/g2Z233tdOPT5xKK
nAbxzeuhDZsuHZa06J63ELx4AgyIFZ/xzMz0IpW8GbCicge7nCZD0jB1Dgc6o8R1h2AjPM09svrF
rVhZ/CEO1fb7JyicJR5x9HSHscfG6dhkPBNb2TKVgwAc4flbH6GfK1ZvYStY1Xb7Mi9BeLGIW3zr
JXGKKUabcw4c5uKnfHAdD9AD/AZvI8JmegJwQXs/L/khXCdAxIrLm7pkPgRfggnB3OiPkLtU7/JQ
SyAU0BhUIN+HcaDdNr301lq34SAvV38Pv7Qx1sJ5fdWKrFUL9xYRywh81+/AmauTtd6qaj3fzbIk
9JBhyZvXqnGvurrwYxAg7J+nnMnI2rzm0P2ababc9t5EODdvREEp8vkslk2Kq4JZz3JVOiGXKkUv
cx2HVRKDVd5dFSxXcPCWazRL4eXzMrQVIxgu79Y8qpEAGTdl4uH0S3v/OfFpHC4fHLyYRS0mJ5g6
q1PVWPmxcimoKnwulzHxPUB1jAdYUPExuC2dLQNHPvp1kKfzcNmXIIc2c5Z9dKFerjW3G04vbJ9J
PMP4I4GC6ZUpVfnQShfkCgVwRJ9CSTaKQN2148Rwrhn4itPZrE5K845MFOwMcTS3oCC65YuNdpbx
X2l6GzmusYsFl2DD4G7eNWBXNqmqvVu79L1HCh4T0pY/9c9DAcqcM6xsX7TjMijzhrn9jmrR3vUm
C2Y2Wcxt7I6AunW44nguxxodfXL+nNQYwKzRSQVrFqTO+U21zbCn1RxxjsVf/zm/+XxIqhLUb7MC
6IGm/yRreS2Xg9WfXtUUS21vlvtflyY+6z0LwuqEzC15MBFkXhBusEdGCnMJh759ERYzNEAwzNTG
dZw4187qMKbT2qTmwOFugF0WVSTeVEqx05lkus0B56yYIbnEmdd2381m3bCW5WjtPsEy0CIYVRTc
0+v13HbrMdwnor9iScdEMsoDat6y48d5iGIGhwX8JVun3tQl61OABu3NCrkkXD32P8Y2Ed8yK0lv
A8geLAbX64eQ5iOtDsNIn7eTrNOvz/I2RLtPxFtTPtTzxBTJ5THpI+r58vlsYN/ZnWGIZ7fs69e5
E0PUCU/ibZAaHo+KmSS8NqIMYWdmf/ncwkc1SzUfn+3JpR3efOaBSt9BTjnyReIoqE5LZTYXjff2
4tkUsTBKkelRHr72/Yx+pNNkTtazZe9sN52elpkyWZbM50xRkU5Uw/ZOOMdeRB/K18yvkjPzC3/z
ORKcoIRAoiW/IW2yeVsoys+e0wTxgtET9RQqrhChKE5wACKe5fxBrcwUVFTcFAvxDm+VbTCgnpkZ
O3lCqzBQODs+Yjmb4fKOhz0Xz+cxqwI+DSZHy1Un3PSZrn7Bf2yvxIC6V0yhOlIyO4Y2XyX5fUcQ
MIwspn7iwzQ53kjIRgMUOTy1/EnS47EUlyg0H9TMvMyuVJ2fSOxtz7OsGCKuRyX84lXc4JS3OrRL
vsp8JQWRKOu0Ec+HjJEJ92THdLrBJXUNAN/64rTB+DNoEnUYeOkg40pu3JwEdPJdhXzv646So8Xm
fCJolCZG5tmtHTRvULP51D6xtHaYcatMJZ/BUJl0Q3DRXqhKChfVx5LwUDYFgnYboROiCJNDdm4p
J4RIqCCXCTjKyBe+hKW+Lm1G6p//+Hljot3nEWNYY/fdm3mmSh4qp0YP6k7ZxrKvsyI/iFlwQ+dU
lWmwZmhPHle2KwMNgNLL0Yn4mo5sDpa96suP0dXC32U9DeznoDjo5Ztr05nOHePbBWfvtJW2Hg8M
EnjH8ykgy/44hu6r7tJsq9dNzMBAZYeKhb+sFGN4HpJB/LL6/GdV+TerSqyVLKH+9aZy+7P6Nn/r
fv5xU/nrZ/64qIxw0eHUpO2kcfqHWNFDx8jC8dPzaf4RkMKiko4GIWME55CN3tqk/s+iMvzNdSFS
svn0SA9Zd5j/9//8aU/Y/+Wf/7jRt6J/7uqY6oGIhSSOBhIs4J9b0LJAvkUgOoHF/pK9AMxo5NaX
zjzGSkN+U0FXD3vZLneVsAE7VBn6LxyDG7Bpcg+2ksAj7WiL9deIx6VpsDCgK55/qsE3ViFSAeQM
aiOJvOAoDAM5O3P5NZrGIU16z9iCZZ1jklanIn+J+RApQZCPPf5a3zBzvqkKHrOorpC4BciZ3Q2x
dt3Zh2eLegkdkhGQscm538bYKrorKCJF7Nf4uQ3lFYeZFwc5t/PliYVXchJGNzyQokksSZ+/FUFr
vORVjVSmbfzYbVWD38hO8Z2g6qNplbda0cnWqr+Ha/KDCA7eZMI7tTL7HllCuY+w628XzyFqGqHi
wUzLDwlycY7NaMBAYaLy9CQdl90Okoc9f3s22fe+o0xMIcP1wJowHm30UFb4JZnGayth2J6p5nFu
tXVR6FWg1zVTbIfz+j/1hRXlxQ3lS1IP9kZbgzoj9XpDC0gqOrbRleRYLuVbuw5tAyEeVWFo4l5R
crE+yrYlVOT9iAx/k+cA6oLoi3KSXRJQO5aJv74ElpYevzpqlXMIdGDeOqVh4JQrBZlPUfUkmMs/
IfVGvrWKFAnkcphAoyNjeYUpgDTWXss73M40K65xXuEW34RrdV9kNHDo59gPNrS+yMdteYeB9ZiE
GieCN7S3y5R1L24ZfvH7XByEoiqCjAB4KikDtjGRBSfZD3ddFX6ttDQgJjjz19RN0rNbQ2BFTdXX
93aUjN8Ns+0aYqRN554qwrmpcwxv29nOFDrKrNU7IikeHYzAO4dYJrwHwnkAsxPt+zBp8A5Rjifr
PLxYO8GsQjQ/1aqNDvC5aQpTaVlomcAAFZZH+R9OvgCxocardbQ07ufO8L5iWciv3No331ze+LZf
BjRpkHDyrcdnKfZWiHsudtTC6H9pveEkgATGnlfQGRiNp41DiAM0+ViiYL6u7M6hRG9Q1VWgxzqg
Iinz2sJ6/Dy+/nPQ/81Bj+N9dZn/65P+tvuZij+nvv76kd8PejI/fyPcJbIC8kk/den/76BfDf6e
7yA8AfOLlf+Pqa/+b7a/Zr6Cw/o86FEj/X7Su9ZvOFYRudB8ueTGmNH/5qQHd/Xn+R3idxY4ASsB
03bIu/kcpf1BI1L2I4GaY5TfFRRxBapNC24Is5jSv40S6br3ro9s+YAMsOn2cGtWz9+8+v/KBKy/
umkd0J9xULZljCeuHJyHLKyMSj174WSUJiV7V8dyJQ2mujHnu4Gc8R+1KWcyuFmR5iG+2ozMc3sE
1JNxE9ol9BMRuekOD1xxXkurD4cyWMAJasN3w14DDX0UgEHptrEQqd4o/KEPHr6xQ6qF3oKeweRf
4paHVeiPI1rLroaIWMmOYstxja+ATN9D5Wfb2mOZBUAxuPEhN55yrYuLosk4BZM3vs0FgljXlJEf
Q/zMHjqGnSzxhVruplEnESUYKJ2dAxTZ4FHEVpB1diW3kZllVy3QQarddDOks/+ez9PwtZ/8rLih
WzCI1pLBbd6Z7hyjZMzyTeWvgpIAp3GcRDCHYnrHfHkMcAc0W76J5SVZREMaaTSNkGuT9BGTfhLB
coGIDk8mw3cEOudKz0q9uHlueQcEmyYyeWfase9jG81Itrb2weBnZKYRmflMokCH7qgtMN0FU302
sHKJ2PB4FmzqRIe3IVmrY+xULpdEgTCER4fKer1ln9ITEcko4HUYl9a/450A77JLTsMtoHa1xXWG
t8/s/Lg2iuwj6Cp3l6V5eexzl4MQBNQWhOXIszoL7luNHwhEaJlu7WUQ97SP3XkRLgFgdWvdE0dK
/z3V/jlxgQ+gb/T8HzOZ6FvFTXMToCyF2bYItFVoXtF67tvGkBc3hch2bcLPDOQZ7+kcotkm2CwM
d3wQLtpyBBDyjr49EyesjkCmTYdMW56zYe5jxa17Fx5XyaQizmDUhmUsLTaCRMXz6d2Pfcp3pa0p
eKxlwzw0MFBxPlXdhLQV8DdrTZKWcOqZYKc2jlJBv2Ur34tzwU4W2Qom1h91G9CeFFVQBnEVLrVx
mTzm1shylLjpjRBIUjNkV37SzN9YiWG1Lvt53KEeqJcT0rGMESHqnw4hrG9mRwBgiH+ZQQI8Gyz2
o5t5Jc8eza4OqKrynHCAxdKbrKUEI802qbmzkzBI8A0u+bDtCjHOG0ke/HTROh9XMK7rbGABjc5W
4oq2NqytiRkvPiPHSXAjfryrMYZfUxfON9WaVN6VwYjUw0kXrjiXR2QRMKWsjCC/MQTSoT0MYGoz
zzJJMK/XWHR7DUgfItXywDb7B41JW99Ho/Hd+Exbh2NB8nroFYt3Mwin1/sBCM+wT8dFvCiGyW4c
rpHumnZSEJUsu+bAvyQJMDIoPo6cRMujS28pTjYOe5ahVUVsa2VmOC6DAjYflJPuYzbcr97IMMrJ
vV4/TqVNUO9crlnNXbKobSgN68rpe/NaJwVlHjIP4qvcqGD/knKaebSH0KXa4qCVE54LBjvlNsTm
rS5qDZiD3tyQMyK78hCywtxVVgolNue7EnskBcUWGa1zb0ja970zoo73o8K+En4T7QhzxLZn5HJd
LWaoxqR2861JwjHfc+mmxXvXBsW3whwMcA/V9LoyvrsdDb3LveYq9ndgtHGt+sZw6oB5bypnLGBJ
ZH3aXfEfuCOEBkwjsWcT5YHGOSRg5Oz2hmfTbjKel2ZcLJU7IWTCXo6qxiR5we9SrC1YQI4GFiSx
S4Z6TodYsINggd3IkfqN6MkvJKI4T9Osn10uYTJO+zWHOWJYevTDObhnbGRt0yFZgCFhew6iJjCh
OrPwqgy65I1QZPk2CRgm5rAjfO4OGd/1TBV0rQftF4ewFc5LO6iXVAE/iNEbY/S2cvyAGyjBA66O
qVj9sKu5Vi9W/1AXomB6yvMrvUd7mYDMKtxqwWBe/+43h++L+7ztOTVusEdZv9Zm/6mn/qaeiiyH
VvJfl1OQEoYu/z78l/j4L0bJY/3+Z3jSr5//nyba/w21J/ldYFrYmX1qen/HjAbBb1htkaWa+PmZ
xpmUPb9jRp2QAsqNaGvZDdE5+vzRP7poxLkOmVNEgqEJ5o/+0jX/2y563Rn/eTWKDsolaIkqktJv
fed/lN8uQEIt3N/msVRiU6cfxJvdMmg6sWVft8dH9J3nHiQujcmLVdIpOv3frBNXF+U/vQSE+RbO
wwjSxueq+Q/VnSAEUIas446iW8ybxH1ZgK70MAObmnGpLeHwteM2kjz0CIa6ljItDixWm91sv7rY
ynSGlwd/rAkyIBfhfoh4CJIA3mY82VC6xjgptpirAfrJ7+vUPRcYr5qM4Oe3gnn8+n8XF6gbm4de
i0Ne93Fv7BYvOrqCU5xZu3/B3URUrzYHfBIGSDcEYSX4EKd5YtiGBddyjhR8cY3m1LWdqxRSG+hQ
fe8OvUR2xLQvNK5pkJitD07PLPoC6vieTm5k27ZuFOFj+9Gr5Ri7Pg2+QYLHmFis0Exn4/oEnbdR
TMW2G0W1nRRAurF8UEbypWjnbgf8YjcN8o3+3zzk1XiX9sEV7sh3DdduKMpN68/VgfVgGM/DUMVO
03yvlWseyiJEtWDO3xsXzRmBtZcGGgJDRrmRfs9fxhqmdBBmFOkv2fd/Dpe/OVwcx1oBZf/6dPny
EyjuH2dyv//E7+dJ5JAiw8KHHsaHMYag/R+9mun/xhmzBrlaKM3xC//jPKHBi6C3Baui3+Qmw8Pw
+3liewzsSIlhjmYihFjtCP+b88T9tNL84USxOOJcjMjcgRRH8Nj+SlYaDGNqhTBPMy3N82S4QdxX
y/dQ2dUNBv92lxnYwFQtiPiaw+u+l9MLVtj2UQrjsUUTfR7pFOI2DPS1K0bjtLDYSw7TyhEbQfx8
G4OAPssXZnt0w4TNqudRst41gbc4966bl3a9gn+t4KStDkRI5GpTfO0rsBIovUotIDyUGBivQ9mZ
QbEhNU0rxX5gGmqXcKaycPdap2YwIbnquvYr+woUNDGcqso6Z5Hy4VnZJMrvWPu5/T6rXFsyK0rz
ikd0UyKcAJ0BtHKX43+1zsgn7ScX5xbtpxaWoIVyExUeQjtYvNOISMxMqMnyoPiSLAaQmdgKyqnd
ZsJDftIk4Y/UL9ZgL7uHibGD+WVOZM/0uAIfFXYxuR14Cf2BE9y+CmGm9yjUo+wqYTrK7msIvH4/
YceddpoVarglURm7IuHXqslJjasaZzgWyMN3M9qw12XyKFWdNDvmPUnpKM35ssbiurUbTMf2/FSI
3Dkw4yQmj8CtI/iejHy9Os2egaADqVjoUYNQXYPuAkozjs+IqaC4VP0dWGS6umaK2Cyk/vcB/CtD
1flV06ptbER8pXJOqSqfIOU18RJZxZmH43uag05yknJ81OGIhl0b9WHkIzWcRsQewvVDH2TBPrSb
A0/Nh0nnT35lf4gqH66I3Jhj+Ag3Oms5RMfhVdT9uUZsfCyHXG5XFD5dgR33i/SvpDStfddqXHQ1
0Qt2+SRNI9+OHWvWsp5++jmw2donQW2OhE/3q1BOjyOwUrQ75TKWrDqQYyg93doF3eM0ofhNLbTS
7jxll2SsuutwYMtNIK15AvGbI1VhuTKyhdzodXKQj/YEWg9rKAp7xV5rWcApe8ZDKhFENkX6E2OI
uPWM4dEbcvVIi1UdTAkFAsZGfmSG7a98cBLdxOIZceON+4HRzolzIdt3KMj2iOzcDaKK6DD580/h
lfVpyBj3JpwdMRxUJqtIuN+F44rN5AGoSFP0mpFZ46gWQGP7Zlg2TPh8Vu0T3AxCSeLQVl8sgiFI
PSqfiLI7ad3MbOYkTeZgPHvwl2I0uMU5a71oY0g3/3BGr3sbdYCmE9Z4OaNf7afWZ821mOWlnsrx
yvdXv+bYgQpxXG18iMFvHHDMoeXFAkdRSis46YV8AmUciWYYHwA+z8Fj5ZbyDjMOKTNt0uU3MrTJ
uBB5yKg4CfqNVY3FF6Bc4GZNJB6HvBD2uRnTji4C1Ui75cIqsT4hRyfT1tmYyTTdFbhfKNS5LNKI
oJc4hHrwgyW+ae7g3S7nccibo836c44OgLFytTEW31SblleLNLefhw+rbWcUCHMi974ax+yDWJSI
ew1ONtwus5XzjR16/Sva8nmyV0QNG+UJdXXWRPVhzhkNZK1hH0ybnq4taQthPiMHE5wSCkOsMFNj
5zmMXhyJ1NWUrbNLIr2G8CY583f9ooDMPaHWUmwmjG/cUs+2znFuAHLZ1e1wHozWJUWXrXVXwc9p
jPxH0ofdNkeq/VR3BUJhn73htY0H3GKlq52ttmrrrq2Tr23FUCxGxRZdpFshbI7AjAXELk1sSx7c
NQkC6GbAhMDLt2kZtRugvew7xjTjNp4hHhFlTcbEQr7ktc8caccusKflGgZa9kzs+D3NXnzGVqx3
bekmPpEPE0SnFpCkAYUHNNJ0V0Ht3uVLf5wteuc4IemRZwlT+iXxG0hoyyvmc+/oTnX0vbP7+0Ct
vKkeYdERXc6Lj9QJHJFp7IAbn+h7wy3aAQdbtyWHj4RmdVcYg3G1jF62D6fRWvck0U4KAiCWFLAb
eizOg3C5yeeQ5bFhTtdLDkGvWcZgmxMfH6sevNsU2OMOo0Z6yCJQGEhfwk1UFGMsre4AvLLjDB6u
o5FTSwMkjNdE8I05qOZELw2kd2ZMiOTjYSQlOMbmTrYNVovVWB8dW4VXZ2mjU2dOyUZY7GtADNbf
FymmnQklfYMJ3WBpW7ZbiIDIeaPQ7r9EeRGhTSqXbetC4u6H9hQZEZQcQ36oNvha54HY6QhhlNlL
3NwLyT6Gu3J/GoW8eMQebZTtj4ndczUk45WFVjrWs9duKrbctzaVycVWaxiSuRT7OR/Mk/Y8/4ge
D8ENrCZcBU2ORgZoMHOJBUh9QcRQXXLetf4bdhtiQcLA2mXl8IYsurzyZJLE1gKmOnHmJSbf07pw
DfQHBnjZqvr4GH3s3krqt1TyW0tN/BczAlLN4MklNsnZHP1llL7XkmwfsxqQjJV2sskmq7+Z3XDi
4U4DwiDhVVjeh4zanyQFVPvKo2CYlPtcI9PcEOXVIpLnV+nO7WI5quEDH4u9gc5XbiFl1UyR5+xO
eFVxH9lCnsBT6QvJkHwMQQmzMIFPMXF3cUpNz+EieGAMzmOO0mYzpWqMEVdwrvt59W437LdqexGn
kf0Ma8yAcB1GSPu+0PXFtux5h+PaRa23vPdZssST7QfxHPEaELyDwI3a8AknGwlFyB75QHXk+XEW
jKrhA5O8/Gkoi1du+5IN34w/ug08fhaU6GM3sqirFJAoXF/MFqv5zhuS4pUF3CNNHAqtKr1xbdEf
HYQsDoYlBMBen/BBZ3nmfsWEDx6diUy8MIV2dULuX9sHKd/0NC9b3dZLjP8/IilG2D+8BhniduF7
jm1pidvJ0gwJtQqOUPPCt7nsTQx36nshk+FWm45R7CaklcdCDs6tV/vTzgIjSc9oSnZ3XoYHxp4i
JteexxVh1g9tGHkP82L25oZTk4Q6ANmgTdy++ug7rKrrjZryncLsAWYadP5BSsvjlmn8gfC3PtJg
ytAcEybjPMp8GTeQEy5haBYvvR+Z700KS2PG+rAtRAapMHV+VH7vPTZ+bn+30sKoN5qFSxkb+bhG
MAj2wHmZFeMWKqD6blZhtZVi7B/13LWnhMPzesqM6hA1/p32yUgUYAe3E48DdSRQGJz45E/BjyQN
oBzafYA5zMufPdm5QE5zb9vVc7XzmKlvpJAarWILn1AMjnjokITlZEGZ/Q3gipBGOYH7G+BbJ3+r
C4ealrNfbsF0A9OzumKfYKvcW2iXdpLXdRg63zgUpJPUhzao8mdOs/KZR9z4UkGkeiyLITmaRZCf
TG+m4k1a/9w2E1uN3CA9OV7oTnHB5cVyNRmrLUAjhcKxzw2RQaYHkVVFZwBCSJxqZWGcx/sH/zI1
d9rsu/uBWeyzGerxhyfn6RiSgnAFz3S4ddOs+yocryu5/0QxbJ3WhwKxKluorvRT1A21gOPu9TO8
CU7YDX3SGG11JB026pVcpl1ecD9cMd4BAkn0uv91ZuXrv6SlkWPKCRVP1pB0BG7ETg3EH/sq3bml
69/4AORfsZ+SaiSC8ZFwpsXa9lljXGMkzF9RCjR7cszqdVSPMmsc2XKTDZFimXNLQBd9PdfPZqKS
+4n/9Khqjteujh5hoTYUYe343tSN2BpZUOwJRUuvuoaStGqmdoC/PNVfLIiQQCIC+wAOprwUom/3
RDllyKHbaiMNDfnD66S3n61mvoeB0XVbTyc1yS85/JTCGi8Ew4yMM4rmiD02vbORIS8PYVB04lal
mfK2UarM1i/ZzPg2xUKN5nTpwxgFtQ34jXIzD4G6l0E7u49iSNnwcIwtIgy6/lhg8iQ7pVgmfUXO
mLEhkNvasRtvOnSZGeeoCisIL73vHIfM955tZHdgM1BIB8eu5F58j/wQfbNBHsGFPAnCxriEu2Jn
E8DNGgPhMdEvAfThbOjEZSLp5Dj2wGxUO9ALYAQ5aHTO24koujNjFHnquCZxSzj5BddlvknsMfio
GVCjIixdHXdggouDquWXvoyS/NUCvbGp3Wi+ZsILuKfX2tv67G5+ilCmR39kc4crLTM2bd4FT7qY
TcD6nM67qK+QQdq9/obavWeHLhm60B+LQJqECbrjWSO6uJcyly8oYOuHecZGpiVmNZut0NbLLEci
5Kjh85Y902wT/ZcJmPKgSvYfHTuSG9dt17Rry/3aU0XuBgWvS2Pb26EAWIvzdtkpuyNssgpOBjr7
raBxfxjSPNp3pWl/85i4H+uyI5Ki5GRCwRaykRPZIU+dadsJhLVOXuNwLPtsfoewMR0qHLqOyqIf
7GFvJ15J3A0mjkHbXo54q1tKqTG9lLS0Cs28O++4btq9jAgoQ9VIf8NFSZRGkWekb9XZLiJShm6E
OR3+NqDuUVBj4UicrTHzJGlmv2F4Xw39Bq3psnELQJvo4eu4iQLjdnD08iDn7DgCBLxWJfkjHovG
jgrcqGDDZNlPKf3/Zu9MliM30i39Km133SiDY3Jg0ZtADIyRjODMDYyZzMQMOObh6ftDSrotVdut
Mu1rIZlMmUwyScCH85/zHescBHHMQluFd0Gp8e42LPydItZAfYI/18AC65S0ohyH6Rq1unfpR2J3
CRU5dymuwI3BjGalN2V5iHXx4FIntGqaBjW1U+EnllmacMqpXeZylXtJGUKACNNhmWX0SCSZZ76H
DObhxTTk3fM4yt811bxXpqRCund3lr0Y8EvVf+kjG6sb6/N+WqpRBBfPGIdei92pCDMoLybqgwyd
NTrfp+2Z0aZfhE6jGN+UyyUihKU1V19Fkr01Sb88b51ebgDLpuVqNMnkMninodoLDkncQPPGV7nK
Q92hfX0Suq/Ruplt6gXNySymOpVOUvC0NHKHnUn6Rm3Fp4zc4wP6g66vO2vsXMhbOsWPLedtgno0
cC7yDzl0tUS3ss08YHcOE1f/MRRc0ZI2IWxqtR3Ipcq4Ji1erVTV39tobA+AGpOVTo7ngK61jqJJ
7V3lVGzAWnowZN5f5zQKt2FcfeO+xlFsKmJCj7im90Wn+pTYRTO99u2CEOiHs0k+7IWj1FOsVZUv
61YeI8cc/GqcOTgScgyGuWqoFdJqPJjdhyeq8wCAjI4O46XQWPKSnrkVwU7XJ17pvjLwyldUUDIH
111iCyRynuYSCK49p8axmKJTrBXvrYKkOTXRY+1gGGAl3Q4TpyMaZovHqDTezSV8bfaF9UWjcr2m
J4WRppa/jOTBfioyjhiI6VBtV6geHL4J7zHddfIbCWhmXWWYEJxVbvDR6xQ8rca+p2+D4uBbJcRc
MrwNAmSndhi2NpngmMN/LrjjAJZKO9ODvZPboMFNuwQi0AdM1d06aimJ5B1w9LQ+GAVHyTkOR646
AfFN/jpnYKbqvgdJTbgy1UooaWksVo4xZ8WmdzOBiqxHCoeR4+75D34pLdyfRmjcrKRk8XDj6OAp
PT1MNpurMIfvkMe6akdpV7ihh5kYKNSqtZ2NhxnMMK+6eKnZkvxsacvpjEULJA/gT14HA1s4tDrb
dPcEi7nAsDkJY7lnSXBGIgR3jI7vZF99hO58QK7X/SxW+j4NtXPgNZx1MmqwkkoelOjbLbFhuQFs
nB2UjfxXeXrjFxz1qUYdKay2qlMd9lcvgXDKlGRNVNfeeGNxJZxfrBFmICDROAD9sI1o350QEOdc
ux8M6zUWFjU6gabWQw13KISaRJhahZu4zMUdrjdtXdtdsy9Iz6FcYInVU/tLDYF37TRQtCCVYz8q
p480FChn7WRuZUr7KXTub4Hdi8fBJdPmjES0/KQr6Q1uZP/I2mes8GbWvtQrSM8VYhR2C18EmnXO
aldDZ4ljXM+kM+48pzjDEmfKP5sWRRTx4HUbmDA5zHE9Sg8V+yP2/HILmkF9NqIs320XluM6BRz1
HQBUQAPdlGqfJT4JXNjEl5i1NJjGpBzv3DSpT3hjDCiPbhIBGYDHrmGnMfNp+sY5i1crVHD5E+He
l4MZMESNcMbFzs+wFni/vUhrDhUy9HUercC3Y3hoviK7/EyfY/dgGJE1X+rRLdVqkHm5QwVdOOat
qdbzDOFWlLGQELbjEX9MTKwhnie1jZURcV8ItIuIaxt0GZvBXRz0T1NoP3NCsB+rIGQQXk3tHe/B
tHHqBge2574MLml1FRXGY6gv9MPIvHdFE3zmY6H5CdgLH/MV9jman1PtODCbNk8ZDbvk8/royBmi
HbehQ11UTSd2d7BokJ5XTqurZBcGw7iIRNgRBrQwzjQ55j6qThOOdxi2bfLrZf1SK4tS44pWNkBg
0qPBVUfjo8cu8CfWhXfsCZ55GWJbf8KlIqB4V9382qWMg3iNaTg3EagXm97UnM1OdSfJ01P5mKDa
3VAV8WlWtGyt2bAW5GUXcmKahnYF2DmH5tUuJyFWmfc8deSHVUdA2dMuae+Uiymq0kaq4IiNwcgL
tYxInWuOj3anWsQnPVUO6H+d4CBTsBfog5hVozAJ10UYhOMaTW26TWk/pvRZ5PFmrkY6SGTDxRts
TkbeRc/VujfVz4HjNdO86koeDG8v8/+DSin7tFU30DYXVFcYAMYrZXPFuAbgQOVxbYuHpipxz4CN
d2+NXbOfspaVD9ms9a/gtLqDicWrA1zgued60trXlOjABYbMtCPRLYCu9I15bWxX3iALcH0hdOcd
NS0yvoF4Tw9t4/aPhmEiho5Gx1taFiyrq9x2C4MzI75WrBxM+uXAAJI2WVRBTL9emFxQ+BdflVeb
GdM8Y7K3rTPY/KTzBBtDHVJOnDYPc9hAh3EmZWDyKscnfZbhIbFYKosM3kyGoeA9EA0Htdlp8QMj
MF0ij+TpKkzi6rWjb2o74Pxch6XFZsYjteayE2/0sKGdXhvwvSGNHmuKE/b9AKFQAeo8KVEUZCqk
0E8lIZLnNilamKZjnK8jbYBSUFsBy0lLDXdaqYtNA/FdHolwAw9f7eh3tzDSpjwlWj20ZzfLzTfU
W41NbFBPOue7E+nVYdu1nP6RMyUqjRbdpigBnwByBtG+TPxQNfm5a73vWi/EhsUpuHMiu11TNinO
Xs+rYSZGtIkrc19Gwn0oRmfcD5PdHxxNzsPKCQAJtNw6Ok6MPnpzfWjoBzhrtUxPeN+/Fe4oNj0I
6C2D0s+Q1LxPMpWbgZsgK4ogRyurpxdixcFW4hHckHeAjsiDTuZENX5fTxRRNCWaTZkWdLN4NFxE
5ggOUFCC19olZ1l9rt/jDEYHV4X5Dr+bM7ORNd2DK0t0YOFlGal4o89uox3FOLbYbBL6GFL0rD49
abICm8r4Bo1VcNIoo60gxEe/13yx05n/rwfXBq/u/UCv48ro0xevMd5MIvJrG7RKbIGXQCn59Aqc
cF7IwGMYonDdaFAVC6mVW0Ok1t1g5TtMPLfZVVwVLBJRHr72pXX83oxiIIpJ9aqaKnlwwo7ssYHd
pmp3/Wz1HxrQKN8wtTdTFxTYzZyQx0qLd6pnox7d7jMndH8duuralUY2wWRw2drFchHEvnzvmt7k
E6yP9hV2nBPYwS9Lk935l6esZv1fxYzBEHo86w0cDggMigh7pcZ9nf1e7/SfsfW/GVsbpm7+y7H1
5Uf/+fX557n17x/y3x5j6x8602p4d7w4v5ldfvfBiMXP+0e/LqjrhQeHXmCRO5eC6fEfxhe4ebr9
C05nGQxCxN8bVBv/FB/RHQqU+DTo5oQrDGkvpuM/2U6iFstZUSvzLINGEn2z7P1kCq3mxM6DP9Gg
V61HVRLX8CqxAsWPds5auxlA9u46o6lO0B46482O5pSLe1Zjpx1pJfENVSGNdLU1vZi91b+1aV6v
25AC3EhNxgg01u2heRBYWWPvLfoda764dcix70Uf9PdzTUkNIbqCJEs615LpalAP2zi30jsJQMbv
YE11XAGmdud4fIkcPBJ2R/gVFkaXiSicNU3S2RIYGMI7zxIzkmKa6N+AWTXTKpvS9KuSWnUfh3aP
tkvzzX1ABpKGWrhOoD1VPqVoznEq9+VUW/N2Ft2odhRM8KtmYyvjgMA7PVRELKd9iOM/Wef5NGoH
lJ2kPFoBM1oocpANroaryquH0fEG+bq/r7Kl3ENm7XqgCib0A+Bxu2So5V3uZUXlJ1YJZykeW/J8
bpcWa81CWFNnMzWemdnTvcShGYxcW90Fwo67XR4YoSl3rl1AwZc192N9PRKzKXSfi8Z4MTl1F8Jv
p17bW5xTO85pIdYgP3E4jlAKF/9mBW8UM3Tz1pPPXNW//OKuzdFvvKS/9cnkv8ploPPU+Vb9Kp3p
TMukgYbqRupoAqrZMI3+aqmxm3bprCHNK9tTA9KQ4spKX5pt9GYQwdGooyxgyILHiQeHvOI8Jjap
4pEh44rT3ZD1h7btOqVfALX8qtypmwaXQg5rxxga8RYG0dLPM8a/2nqI8rZ097DYL00+v8wn/1nw
/s2CJywpWDH+Z5/O/uszKv+83v3+Ef+93gkwnzwBFnZrEm9LM+If652Q/zBw9WCTQaCULKt/LH4e
KxzgzQUWi9Ls/Kky8VeiAnbJEoCwvSVY93dcOjgI/+q505c/AdInvkT8SII+mL8ufqkIKlKXgXOx
I0vbQ2QZq2MhF6gPXYOTLWniZPBmFocRc2P2SFLf9r4JQ/6IAEw/crg0bV+U5hO2vvE1lVp8tKkm
aRGVXMaJqnBghHlz4yFQI8O1Ny0zaEKJwmGonnWYNFgT+jgz82Pqxc2OLuAkwSMfeRV51szdxpzk
93kwmb4kHO3nk+A2kGeUzQrX3lIUxLQ48bprSi6rXsABwSkzFa7Bzmh3k9NXB8Orhy9afj6svHW/
qC/W37OhlHglgA6QtNB9ixnRnrT0p1knoDVHN5qIDvBuHucJUKiuSmvLD0q7FIkWjGspGQbivKoD
vyZm13NgV53Ie6SUjDsDF+TkXosi45W6xJPVcdEUkErgaUX6bWqK8tZ2VYHWrL9mwNKeR5sD2Qio
ZKcMDxyF62x6nWOO2edXK9GwNnW1canzvN53rhn4ehLH2CLKYY9kHZ89Lfv02orDjiqYscHrP1Z5
6u2yUuu/NakMcE3Z5pZcQPZjWbk2c+KKH6Q1aTNzqSW+84z4BzJ9vfGGeHyzBbQHUmHY0Sv6tOi0
ztwPw+jSjS25ZnKPfs3j/LXS+NRFpWh1i4b+PWhhYJu4cFBNY9r6FL22Ky7i/QKj6G0B6tjLHyUn
NGcVoP3slyfyueobZ+sKepiA2mRsaUZXEV6QsuWr7+W6AAFr7vTedCZy0yOboJOK8GalIn2Ypma+
DwaQKNGM/hKZBt1YwNFtPgvebo+iv52VZPVEosOMHwcglic7V9MpmhzzbHiUhjtRMDxws623BSrt
99a1MsA/+jIUTxl0e03DZS8cLLHLZTKcAO+R5ieRcWoZ/KCUOkP4BeFK8zOl7LtItLg3p07Jo1Ae
V924lTo9SZO+cuhGp5kXpB2AJqaaK8Bw3Qvn8G4AlzUZW8Ll1eSPdDusjTAichDB0Eg1siirMje8
Y8/Ihy52BefFx1FXb72BipiKL0pWjjo089Q8hzWutBUxgOhn2c1AytzMA9+BYbW2tS9nhkBHcjLB
90Zun2ulxjRkBGvC5ctUW5no3itYWibvtTyqoIgfqGeLtllo6996GOJbIxbOdwhf82EeiaL4Th85
uyUiyC23Hd7gv5kPWhpI8IhuwG2t9EI0smE6ggq0Wp8MQXlAGhnUmsqkaDN1DJ4xP+EjoCOeG9dY
AOo0jX1jpDRz6zaIe8grL3Zkl1dCntFE4QKuY+mF8VFT5rSyc8/NuQLyV6KScclkUSrp53KouMz3
EzPfnhENPv0N/ov5uR8rBvVDJbaRjcLAeIofCfa7c+QW9YMDXVAEbv0U031188zuri7M+X7odGbZ
ozzYHa81Ir0x7uMgH+5ccAEPWAa0jRhEgyqj3OkxbTJ1zpveeDIMWpcYAuAgclJaX4d6oHc8joJ9
QfEEadaKaGrZ+IB39HMutY1elMM1tKr6NCVMHFg89UvDJBAqTBFRtR6bLAqVtw7NAa9EJb4oR3Qu
CD3F3oBVtc+bzlnFosn9sVBQCvgh72B+RusgVk8aB0Rq9wyzfZy9aPpBng3IgCYnEji5dZVThWuM
O2tPZNSIfBHb6Q4bgFrHAQs5DoH2GEfd+FxkurXFnhH6DlnRM9XyTDSJJey9EOxDkHruu1kuuR41
ZEjSmbepLSZqa3hfzjubIFwHz9N+iKTSVmCPTXJgVvczCTRGVHSd3JrKEb5CoiVPrH+Gcx5umBVB
taSEauf2jVYT9qmidyC27YkeblruS9iqCJS+WdfqaCwB7blYVAxwTQ+6iL17xocAGNsOOKOFrLbL
rZLyThM4FZWX/bqTkfWD+sp+M8gRkxfJ8JQ1ExtJOtD67djaKdKW4J6yh1c1Ul1gCTXfCIJ4a+bl
znvnRrwbpoOaaLuAbeJ0PBcMC1iwwgHeYmx9pFnPSFCCtxdBUSAAl+JzyENrTTD8OehY0o1hMu7s
3lHwGrXAxu4hUCP1meYXL7vNuthzetBBs5rC2YDY5QcMftjDs9hfB5WGr6TEc/Rd7OqTU0QPCYd7
wndVOLzoIawgDx7FIaTrxmUFDbw71k3Nb7AoNFIzb/PcPXRh3K6qTM+OHd8w3+bZe0rAahyCEqwj
RRQ7uj9gB81htPdc7ZZOHo8aoRZc7CahF6sIXc7qTgftg07CxuxyX3eDU5KqdFc6TbcP9MTFY6Kj
Kajc2vNC4RTKy3gXtphxQZIs86AgP4V2zfI9BMMn6obagUd0jnPfyO9CZtm3ulHaxWbU35i5jQvU
etYnytoZwlanYQDRWYMQ37md7DaVLftnqse6g+3kn8mctPuIqdi2Imq567spvevmTDorCrWaQ2wA
cLXi0LrB+i0f5grVnPmd3VOTeRWhMt61oRhOHrsyWqsI+lcBVPEum3v7lKs4ORixvS3NBJnUIM3p
WC8j2hdjqjzbxIUZrECJZE8gVdWua93qXrmk3cZGmVu9Cn64acgSSEBv5zZYYulvzO6aMptPkWUN
R0V58lvv4a6UTV8CS2J8Cht+/mlX2VOUFwVJxkQ+pgFfQivS1ufrm1ZOYp57VtWNisQHaSRtRTVF
dA9V9JQNUI8QwE7Qgq3nrEqLQ5WY1sbS6n4X1zSGxGMafNTdNO4sAL4fowZXAHSat0GG6veSpOkW
A8sHczAcY7BHtiG5fpJd+Sbrok+tsycYXgD2JOrYwfMmErdhBuP2KEu6LVcWFNwL1sDQJ0tb+tBj
s+dEc4pHDlXpsahctnpbBOQmhtRN7ktIwztPhuqShdY2d0y1c0e9Pg+mxXhltLVdlFj5FpNfeJIA
VZhNJt1dGCQLqWVInIfKRgKKsPBt0ZgoREsSKD7W8EFTT+KXsrbRIQcx3ysoo35qA+EtkZG2ZHTH
z84NXOBbFSpfgGnBBrkNZgGVtbLWdjmP3wtKdT4cUAQ6x9zPPPRgWhrhT2KG1TbJgaj5EyHE/dTo
rp8nKe0scw1ggrbkHOO0lRZnNRoo2lhFNkOfVxFWuvALVddYW8U8sKU5dbsCWj3e0jS559zrt/Ar
t4PhgM8KFDvoEFDsxzrgswkrupNdHQSWpv/E5W+vWgqeaA1FzC2dNtyIOK+BdnZ00Gbp1ZYz7UYN
M6ljEGB/qgoj2ev8qD+4v4Z3UOuCjWRs2hBVbdJD3XSNHzJxWVfAVa1VhY32rYr0pWmpk/YqnvWr
ZGRmIOMjW4uhFd9HJTMAFCRVGPxmPl5TYxsUDAXFI6aZLgnWQc9o4DvsDYaHq7zIvPyJ4G6aWofA
duP0CFHWK5+GCa87jSpfo6bhgiw4Ka9gWYmZoA0Wf9LTw9Km6KFVoNmE6AU40lr85dP4Qzkq+ho8
vkLOCPYbHwMcG/8txPxeQccLRlgEeHgWRF586Hq3OleK343lpHw3efNgTNdbPqN2Tj2vWnfhZOwA
RaK4hGosvupAF+cyHt298yveO6BkXWTnPM1UOK2qJQGMiagJsJDN6hjYJIRtHIi3OgeckTAXO2hI
LVd9YAYAWZdIY4lh/s7KIDezGgDzqUoDrZUjDLf+HK2VbLKzpJQl/NyjXjSgQJb4MkMdc+MukWbb
mXKTkSOfj7lK+TzGvfVK4RXzS9LcDO8aoZFeAITq63znboMJeyzO2ul9sIN7ZvF8W/XMGx/HwQvX
fcLUxG+7WT9PKsTP2NJIxjSCpDXzDqejfUYRwGYXpqNspJ45aZY5c0Py9zDmSfIU4s54bxdkVO01
/WUq5vAxt+dm6y7fbCweyY7gE7cvm+DwRQv6oWY8MvYbB/FjzySkegyCXG9pleW3dngVUdPrxXfg
4eOoRPVSR7V4Ewo4ZlGGL0Eu9ZNlKHzWBPkhJhpK0ars6UyKe/0ovVw99tTVL7RDVchzN0bWtYiq
T4nRA2Foxta00iKdOuBBZ9uP55Dwu54Fzn2aTdlrwkDu2U0I8bsE2Rg6d8LYcRVqn9O6G756Ddy+
AqV1bPJQ4fsIi21SJ7yEI2DAVe209rTi6sFZp4orYx1E9vBt5tTHiV+DI1cvqf3qV4C/8LL4Voce
JzHIKxVOVWL+jauJDa0M3n5Y8v/RQgKwFyZAvtABsoUTIBdigAM6IHPL+Zk2oACzsHD4y5nYfze6
nU6vAL6weuCV1/05kfO9NgEkyDoV7NplykCrN4ybmeeqni0mfJDFD8FCNFCcfEGveOVdkQTCT7iW
oT0yItjowq5PtsnhOi50e1nBwo0HrZ1wThMnOSi3FhPavUiTxsR643AZq34RFfqyiVy/i5xmCSdb
zvylTQuBQXhawiynxIuNUXB6bYtRjU+QURP2V63lwts+dHpjSuJ7nTQkE2GzHocj35LadbdY3FD4
zN/kvv8NJq2JrFYbLxSP7wIGJk9Zlo8vf5J/Hn5LOP0vLBAPZVy0zf/5r39G4tKZYiNQA3PlVIa6
88+CMqrvkGSmGC6h1thrzWOWLIyenwhIeNKUQfhh5OauT4yDmdpbdM0tNi4sUEQau3nDkAh+gLbz
CFlTirT7118cotKfM5a/fW2OQZbdwepN5f1f9Z5c9MxOAmO4MMO9SMVZMbiDtvn3P4mgU5LsBXTb
/09Rh/4ycunth0tsQAjiH0fLtoUst78+zX8kyX8rSboLafdfSJJZFhdl/Jf0oOAOzAf9rkq6khyg
NGBH01AD0WtRGH9XJT1BsJDxirnAtOB3uQiWf+iSBr+EY9m1wIDx5y1q4h9DGeLN5BBdZjoObgtQ
YH9Hl3SsRXf8U3iQ2lHo1h7vEfQYFMMlp/jnoUzsxMg3ookOYyWorx0UPmSYCkSzGFhwzyHBsra6
xHtkqlzhXAjQ6DlhuPa4DvGZVXc1Q+DAd2nZgR8rrWCT9SWT3lbXxyuCfW7tBGx57ZqCzXytCk7U
fq/MELsf5l5yaUZDh/KQuxgeA24rADb0mVBg2TknL0HCXzVDPRMsnNsljlV6G24TZr3pRTJGPrNz
CIkNaIqVhZ3mm5dM8jv7cr9uGVpvQlzqgDvU4licXBsCvkBoMoC+48ptvNw5D3SqrPK+g+dkaFvZ
CLZjDnL08YEAih9VkkzXMdLbSx0aOYQAuPUbKnC0yE/cMbTJe+kYiJ1E3TJb9Tv++ApFpJzuwLtg
oVY1PeeRuxtjA2MYfXHl1gb1CyohIh3R4toGV2IH1RYyrfGaebiXYlANj8IY6aeLrI8Q7uK9XU7e
uphN86GDDbnvy8laR8J4iJy5WduFIzfaFHPDAtXwYEotu5jFcLN1zrR2luFcVKOMvjuY7XeWLE0f
BSs9ioXpHztjdetrFnUqTuPwzLHTugxRARCNM0h30odNZZTlBXhG/jPpHW9L6+m0bWwAPQhhzc1w
vO82kyxEHRH4jhbBA2v4FzTQV8/SsKOiUPoqsw/9AO9EUi//mBDmvpmjNx5NJYeHuNErLAvRN5DD
0SdOuGHNpnFEmprWdrfw2Qx8m7WjtGtfjvljVqc5ilfWXAwM337Ld4TKwfRaZ0l70XCd+jFv7HMK
Kn5lNcZ4meImX6vRpvPI5ivVRjDYxHTCp9mVDM0yl5iqnxQlN2363mtosQqiR1Tph0nvvjJ+/33Y
WdlV0rUEvW0MvJuMbXV1DYsC7TpIkN/Deb5YS84nUewoKc7R3ax1xU03eKKl07UnUDPWcSKvCvDN
ImVmNOdyNOd3dEA73mhtC1gjgTqmrDSruOz31rqC2bvj4A7MuyKcZ3rNQY+cc983lcRaQginKl2Y
eQlpPOhqPYE+nsH1qGOJ6QKthRHfvmjsCMB5bm6MpyKQR6tfqlOr4m0auuQhMut7rc1e6EHxQPRY
N84e2aZw1fdGSbmHiPEymdS84BH6yMH1YD7D/IZr1jiSmaM+ZPlJTV9aGGAWXuyBc6e/4ugf/X7y
gjvSAdp5cD1vE+DNXSe69c5i2NwbKh+3Gqo4hachU2CIGi+Wo5FVSeDh5EENARtzrZNoB8mRDW+h
gbM/qDadzOtdJiuDg+9hbuMTXijSZu28uE8v0EAo4HY8LC6UFKHlUjs+qHibDsnoWxyFbvAFs6ty
7XDfJ3ybJ25le+j14zUfs3lXtKmxXkxXuzkdKTGv+8NUm8O+nihnXSNADtfBal86Jo+YLeDOIFpH
BS9YCRFEf2RsscS4KsG9+GEKBjM/0U1xyWv3W1mV9sZxZu8p4VS4tQxmnvCEgofJdON7ah4+C0uh
1lQ5qmosPh2Fp3IV1Xr70dT8lfU8UutaZcYxzIA06IbNI61jQu5z65e1OnuYWHZhAbLeZSUQFF8W
08cMwmsFWCfw+45nMJ7G6cOb8P6t8E9Wj1VNnlV3KoTyIr+HlGR5q97jXPoQ2oHYm3i5G6YlFoc9
qnToz5iTcq9Shq4cEqnpKFXh3dpE/lQl+m0I8Hk7wPlCVHAF2QAN99NKOUVeBjQ95t3IxbmzEftV
7GhbMZO2dDGzbSeCt7ziBXLm2L1E2dQI624CcXSg2Tnq2Fu06nuqJYSnIivp9M0YcSm/T2sXNATF
ne5d2iGAnEardq4jG/ajWQe8IunAo4dS1dtvDfbCQwSMu6Fdy7S/tTz92Cm7ihiw0AJprQZHyVuV
aS6XBKHXh9LQ3UM1BcAMvaTAql61+ymmMyPKuuzR1RJTrkgvyF1E4ePge/MQvSvXajY95tc7EYfR
J4w33Vvlbk0xczi11ik0a3xv0lLIYfNAtqtX3HQHk9QyaL8Z5xZL+0+SDxzNyfmTcuib5mEajUpf
S2fi8kzTqyJPZ3fmuLLGuSOvYlafVa3H7+zJ8DqGvDs35pzfB73t/dTHqMP+lAXmTSMd8Kql2XzJ
dbnHtsuYKjcdQl+eHa/iyKy6VWeTLw49Ljp22e9zVlvI89jg1hNmVcaLAd9FhLrIfen6yT4hTWVf
WqInwSEnf7LUdMfDlaos54V9hIgmc49tx4hTQ/yRKvAF5JNwX8fj+D3lVmOxGIXBiwex8mGUXHpW
+RRpD3ECi3hlmHn9nkAxu5iZCumVC1oL07uXz3symumX1VYpYYPiEYw0UVxKOIM9A6t8LdKIl1Xh
V7ifK+qQ/WYgHLoyGgYKm8nw9LPKouHdxkz5IyCV9OFaVr8ttIQLLt07IZz3inhKLZL+obBZb2gr
qLXvlj4191ONQ3Jlam5DPmdS9Z3UBvVBJqdw/WkOur0SrQmZOU4qpBOZJ6+VG1skjkuzvdER3i2g
UYq4nFZle965mCu2oSsS1Rj8cXNHQJ1krb+DOgisTRHrKa20MKl3HVD0W4Bre8cgS9Jp3MFSrVwr
AYgaIfjaBE6Qtgx5wiJaHUTUkkpQFq6anqZm0qAOdbsKJp5bUxKkkxB1EvqSbYLO1ko06iq6pl03
TMJP4Cs74pNBiVlGJmrfSAurV54V9XtaExFYxWHXCL8bm/KNWjZVEKrl5onHpJp/OBygzoHO9Mk0
nG/EwbxnGRX5ZwnhbEu3c59hFZFEniaolpo/eCkrIoNZfR9LXZ49Oh8+ervO7hTOndA3Qpva5Mmc
zG8SxjEObmG+eC087ZWbm/jQiKjBJyjBm0G/5j/TuUvdu4Tqu5ubBhUVbkYkPnt67nxV2OqD23l7
tb2WUVgyGsQZ4VZTE68PHc+S3uC/L6T48irmSpuAqA3+mjIJ3mKvLZ6p1XWarVlE47FrOljhuMaB
Ktf403NppvuEKIY+d/FbVchLOOHZi6ie6l0NeCnW2WJqvavVejp1yQv7xcsZQ9qeMu6djLOhK0K5
o1ee3mO77q1vnpwNInGlCl8Ka5KM5fIBcVlopsC3SGnUjh74kKiHMW8GYw72RpL1u9nCjDkrM4Pa
qncnwQTQ6aiEIkTRYbnuHPnDSZCeV1SygHfFf/kc4kr45lhlsO1LerxX/DThWZBh7M6RMYIv5ZjV
AOmwkXRiLLAWdB4r+VIgB2nnWP6ltChjaTGHc8nY6DULxuwJgSza6UsTN+bc7lQz00GFTR33CPnR
80OdMyJYsANEMa3ZFnXVkbTxsEMXRpi+Na4U9Yq5MVOAKCbyulHKcDZMRedjqgl1GLB/nPgbZicD
quH3YI7bbR5DdaNCqt+Gnlnsqyw010Y6v6qJkbYvDFF/hgxoHihOYjimx/X+P7fkoo3b6d/ekump
+Je35HL4i08R5sHyAb/fkD39H8KWkmuzRbXR/7sdg9axDIQyOgy5QDuLuPPH7Xgh8gAJlhZXZ4eP
Q1v5/XZs6f8wAWfbLp26eHCWj/obbB28kn+9HYP9MkGhOoaJvMI92VwsjX+yLJLebHs6/NyDXuXj
UUsavHBQSm6jaadfedHP++HXvoQ8zB6V/tqufm1cv/Yw2BfaA+81OxvLWf9gmW3wks7cZ47VsglG
Lf6P/dL9GvhB0ZnEFn9tmdjZN/+XvfPYkhvJtuyv9Oo5csEMetAT1zJ0BBmcYAUVtDLAoL7+bUTW
W01GVWd2zt+MrCw63OFwM7v3nrMPPyLvZXK64V4jmaRTORWEAbDW59/7ZfPtG+2/xCPEOhCmy+7c
ve/U5bJpswcdgRwkRwZr+TZ939sBBrLPk07vfiedJv9RcgqANTPfpND1P3VJYz9wkOG0gIkz/ImV
jyBNo79mDJpYgcskfSUmrnkDn9x/GqOmWEtcVT8Ny+I8EkQO6bVq9O5qZBfFZpys9i51ovE6o9EG
B4My86dXGIQ/likTLKii0U1vSMzt72ehiFMGrQcIKBcZpxmAICg+7MMDQ64ZCtkhdyEjOn0Yv+II
i8Y1gYj+vl36GSSaoZaaRBzfakdzbtEVYsYhj4C+Bv4JCFu/N6uxhptRFO5jEUdzsp/LOPewrrK+
UbVIzbkZ3Q6CJ7sKvmO9Q0VEqJ6H5iXvKbwC1a1lmDUnDamIVC2BXJyq2F3nzRicFZLw945JCcW7
hgs4VUGyC3tPP/Re0RzAcVaHzDDbr7ER+h2BF0VeEWbh1o9IM7uT8HzOR3Lk5qA771Y4Q/NbwcCH
/A8ySG7xr1Z6zSrdf841QAYMWp1PU6Gi1RvPE1gE/OfBCUlc2G2iYki3eYsZlOE4C/5IzMyKqTmT
zGFELGNC2jt1aQEe2o0xGCP7/kmM8KQPZjc3ycbwreonIYe5vbKGGeUoOTjdt1JZrnHAypa/hHpM
j71VNts5mFLriPCsf6tF4N8ByGDLY5fdBYalMC2RsYXrJ6ChMiZiuJ27NkpfGjMLR6yDQEwrWDYz
he+eSN/kgRyd+A4RDqFC3/l2JY6GuFAJ9xbzOZOwC6L9qUpuUHUW4Q3OmWBTiIqmut31jFIGF+GH
kM+RzzXCFmZAPj/aLd7wgaAZAFBC9OUhLEW9MyrOH1T67roPpHfiYI4zuMgKft5kPU0E6NRRBoa4
ZAtC4V4BrK1J+OtEuEvjbIIhD4MyGQMNDxlFf56Js+wC5lImrtKxsh/o1R5y4now8OCUwiBNxWKW
04FmC/ddjyP6g96ewg22FJ5Am4ScG4Mej7tpWw3uXJHoCcmuO8lCFfjh8bXRLhku2pqZ6qM62yND
03iQiUw7uy3OMuawBSye0i5B7bnOHqcoCsCgvQfC1JDzkP6cfetZGCi7cj/7Dirc3qQuzK8qSdsn
Q2OEhhvgrXG5x2j7HfGo7IxVy2dKCGCZstB0KaEZKcardIgAaErmFL3O7hgNvwTE2xDNwQ/bqKxD
2kUPLuqIbVFhdQsb5uZpYvYOcIfcPyjMk+sRlC93uxqeTODpNGOmADaTPePsdVGgyFQ+uPVybs3n
bDvZyjmiYMIRiU5zXEV2q69OkJnbhvzuy8R06xMsYvuzVyCKjjPK8bGO45OnO+/J8xx9rgcYGixS
LWsK/S/WysQJjW+QLTCrxRl+CjPDTZ6UUXo396yNBBv7h2q27YM2gvQyCCMYt1EbjbtQgqDoSrNY
D60TrRkPNjfvQSueKpajjXwzXcbwyDz63RgWM/PkptuiVTIZB3FT7oc8zrY4/Epia6Kcuy2tlB+q
bwTBtwTMMPfcWnz1ix57HYdGeUnoDtymrc+wy3SMLczseQ/N39yaPq5HbEd6p1q/+EwvyL+Lu4hq
IuLr/5yi25SORsaRjeWtAOZDGReZT2jywG1Mdvfqich+9IgxuCcnG4wYvZ9djvjt2s+df6RZ05LF
gCt06/gktqwxnehHvCvoy4ggeYNbOx1IyhvIUm/Kqy/q9jAajrhtWycDvt1oflXD9IhJaME0GiK5
6fqgu5hB2F8w2wKoiJ103adtxsTVZ8nMybcK2hT/n5GgcdOev8p636N2tqKNlXZygQvF8wm/X7wr
srRg7JGHzzHTe9xdtdN+IbE6Aflm9MlF9ll7aGWIp3gW49ei0xlcn3p+snqLYiBMPbWiu98BvW7a
ZyQ88jJz4CQLsMIrADc55Xlr4gfH1eIR9anc4X+qNxPK72ntTl38qW7qFu+1O97FbRVCx11We3b0
8S3OUIxYMaG8IGRIDUAxw/RX2jPQY92dsLzdA8hu09sIpVHXfYbosHR+oXKIzPwMiygvD6jhVPLJ
dmRYgs2qXM1OlJmoNOaKTAjo5LrYarGE9VrQKbe1Oc7f/a53t2E2lWsFOYG8VLTSPWDsJf83nvR+
MIsnQODNPoEht+UhDY98lflGl2V+b+FuoJnsnTRZW5vGhU/yP+fj/5/zsQXmlRPq/3uK9ELZlJS/
I23/9Y/+dUb2nD8kgxEOomAjwUwuGS//miL51h+Mg2yPKZPDKDSwfmFQBn/gCrMFEnfLRRBBKMB/
n5Mt948FPuubnuv5Ukr3H52T34X6v0+RuDweIl6SdwHW8sO0E5kiAsUpEgffBw41rPoKgr9JNDwQ
luaSDBbM1fDLVPoOwYBEbj2b9IPXtmlVSB4jfYPEL+GYCFuMalSEW5riLGZTVJ8Vfe6nqpyIn6OE
ODZhR+xIONJv0c2biaNRkWPIDX6mSVO+yI6fY10MKAt7aajvTlhWZ1hAwcWeRuetNJucJoiEtmDV
eBFXUPqCl86tjB/ZSJZVRsbq+CPwSGBITwlN3RuOWVtVQMKPxvRsIrPz924flk+DZUddirdW2ze6
k0JsZFwZT4bt1N2K8OF+W4OWYW0BhdOSJ2JvGBKON0KNYICy2P+SZznBkG3X+9yWSsqDYC5xSWsB
7iFz2RgwJsDO9ofB2bEwMxFrs692MZfnaEjoEfgzuih26c8qbcstKi57Y1APren1DS9SptNDUTki
woGjiZmqi/oOMp3p7ceQpDg44MZrR/7aRrfj+BybLc2AJOXU18x9473UbdJ3uJxH+OKzmtHWjGlo
NrswiPJk7SFSkLdNYs3NzmBM9qToRL3pGnwe54uhfrUj27/gSRNPI05y7nImuBdxFYinIHNQQkxy
EE9IISt06/VCB+qs3GSlQoB20yKOXcBOLWIoi7MwFCAM9hh3Y5Baa0M1BEcPUNfOQuWEw7z/MRcc
99YhcAh31bCawRWMC/4NAonMu9RIGV5lQAGwdjooFCno7mTtaNe/dL1NRmFOVQBrfHSCF7hull6X
XRi8CG2wOyi/JyiHCkY8SeHwMd63+8FD/I3qOYASH3fOW42ust1zMMdtrMZ2PgfAh/icHFHPMhIZ
K78984HeU8tko+z03GVzHp/ArvEGBtFwUvWilLtb9GGNc4LguFUU9jQ0HWYQ6cYfPdwYGFRdeRP2
OZqqtgvN6NjVfYIpFNjS9zSlpZZkM3+3SehE4l81Kt/j9IBuXxm4BPqVC7iFGQm9RyKl3eXD+zNc
/dUsaQ2v1TDyv8yNZx1tF/XoyOiTGVfb1a+YTI21bdR8iJCe5Z2f9O7l/Yqup7Nx1xuudRxywbPZ
9It2hXNi+DJAcvHXBFdBU7UH2c97pYT9ZmIr8Il5Hauza6r6tUHN1a8aZ1QHLBGOfR+liCAza8lg
SKxEtdvQ1Za1bmTC60cWQ839VJCaFzND/oSheDJe3t+ln886OuSTDVSTYz9vFuEKT5khLXETqJyx
S561zEhad+B7BjHazI/dgLV3V+XLVyrN5f746ULm6qagOgduW50nVfH3YEqIv2OuDFPJqKgjaWHy
QAQF4hFvyFmhvLRRB7swxbRLmjr/CZ6IJzJ1jeWZEgteK3IMv9hXmnHo2RPFqNdxnY1EZ2XEK3aB
nA/t7A4P5uCPd3061a8WTxqkoUoLn+e0JH8OjHl96Xy9RixNY9uRRgMAR7bBVheE/a4n1RJcYnrh
OQ2m4IUvE4GSZXniIY0nJmW5auvXztYtDupUjo89TzGGQL/YzZaQzPYj514nXfstpdeIzZhN5yUP
8vHRdwGo4dfhwZYKTTKNwMq4uCZcbaTzWWUB28W3se4GlTM/D0o6o9wykDNj4HjgIQPvW4MV0dqK
svKtrR0OZAvINrOPEX3Fo1Uu93ca4/BFoYC4uLohrMWTxXA7IGvfMi0gbcugu7Ei0ZzDPHHjNaUR
dNwq92N05OwY95R45QMaBE70fZanFZrYWD7jzfZ2BiGOP2yvsE6h6pJD2vvie44088WP9OiRkZqk
lwY+yA8LZdGTdpzpWBcAWQnQgOqYGM8qNdRLLO12Q9QgkJA88JP9JFCBUb/nFzECYUXLV+4QJE/b
MjLnH5zpM34BQ96eiXb1kO2hhkB+STfldWIkeSa922sg5XniqFGsXotFpuAMA3gXbAGSiLRw9i5L
XLxy6eTSoo/t7eyrnjpnaqYTFACf6s14EIUhR/RmgioWzX0rLjl29eZ+tq342JtQUnt33M09LCnA
yPV10GBAM0OHd2WvWE0mD6StUesHQAOY1QfUdl3QgmuldLAudYYV/DmsrepliHP1mA/2Xez0zQMq
+Wg1UFw9hEJ4j6XHQDbXY+ffNihbDglzB8gGsfk5ksOIUdV/miPpftJ4W/fV6FRq7wwM3/l9EAV5
AOq2/PCHw1gzj9e1vGtbNG9uUcfOFu6TyUh1hr3EOM68B1JKdLIkFyJPFaHM1O8jDKeO0Fvqb/Bu
cRgPX8J6LPI1iC8n3ZkF1MzD1OS5XhvEdW57q6nWqJy7J0ay/mvCfKhlK7TMW53aMChMoz72rsVT
PVjpl5Ht/YwiV99QgH1Z4CDXGlcQkr1hrFHNliH2Uxc9WW8H8nEKDEb+YyruM+F2P3t7VF+mIKqa
t7Ez8/6eOJkwOndqpslObNu6btRnyRjpPibglOY8jhaOgjjrO0SOjLlWveeqk24t41apzt220oLk
OHnFj7zDqNTMCUMLZwLklNAT8Qn+oR8Uu3dBHTi3ox4iRqIlLusVZsX6xjPC7GqGUKY3sTaNezur
nI1n62HL7fJoULjjCdpD+SXRHfziqsZDUZunzFQvHVvilpGCs2lT81XI6JgOaXsxJsf+PAw0RfjN
TQrMTSu2mJDicxvZ0a3FuPaqPXXwNRiTzJMMuE0By9mr6pFMnRiBT49Kag1Kxso3US01Bclk3Lg2
j4qZxJdi8KuDzMWnkLJ3FeUu6A9Z2SiSuwW+g4VF1CDQWlkTKzSiA4isABgkfh93VcLHELvAtky0
vbK27v3Idu98enuPFbMONvoS0X+bxt06mxEneF1/rRQ4KZCMz67ZAHpQgBrEkuEdlZBBAhzAj5CM
GYCkHD92kkSgzShzAlQoxgyk4NSPK5qktLVIS8V8Zk5PplL9eWot8xMeABYoN6qurEBkto9t0m66
Iri3OrPf16WO+au067NFl+chdgogLhNZAUQElBj54qESJ800HNOWa25USP+rS/1LlUXTs9min8W4
xTBdx5+BRMLrwXDIgWLso+ceqCoWhxFGZ9NaJ9ww42E04W7aQezvXO3yPXRoaAlpKtDagxrUrtpN
WezwSyi6bI2WBsFSotkd8xhcLVTLfF8Ptv8CWM5Y9fWoHsO08nbt2ITplu0QI1faJpsGgdMKJNbK
HJV4iMED09dOY3szT1F7ruzJtvA5Tvo8KhtzkZSjtePfjFcPjrm/9lhvvqeNdn+i8Bq2eO4cwpuD
Lv+GVqU5BLj4t/lytKqLluK+Zyg5w5xBZELY9RbuWA1Erod3q319HWrBpH/Ku/XUN/0m8zx5pqXQ
38wk71rP7G/ZtStzC6dSEYzFXdol1rrNnOoB7G7kPoDfs2as6EyNe9KNGRwO9tcM8kK0wygFtqs3
OQtmrshuEUY8YksZL7CsWhx5GfKYlOjA+5ZjwFVia2TlpcdBB6sHMDlb8GhIEHqNCD97mMMhrcHC
xRhq9HRxmNHeNAio1Qqim0FSlgMvp8q78yiaae+XyXgnnK59iocCYFBzrv153DSBbG6Ltmq/MW4x
933XqJMga3avIv+Fg9qA8k1tek/Z92k/AREmdDDLdulYRDmAlnkQuySY52k12CjPoc6W4H4KjBFA
FMz665gVOSkcNJYA+OMaJu5imaRa4XzJtDLgIEMzvTOCCeVzPKsEIGLi6K80n59qPZWkXKlE26Hc
Mwu0jGM4uvsmtryHSuSfmGWO8bnMsUBcrNJ864agvmIPzcj34Fk4kn4d8j2nU7aFcRV7D0hxHfNT
UvAnNawU7MO7CkzKzkkwIpIIDrL00xzDWrct5UfeXSTr5o7d79gV7KDD4ZdK/j9olBemxa/yysC0
HB8MDI4xfOk4zH8fIEXAmycZca71lLKPg0Ul6iSxfJoJkP8eIAfZ//X1nA+6Y+ZUtoUlWzJMM+kO
OUv8zC8TK6SPk+uYLYrxQgUXQPMkT7Mwv2VGR0yUrPS3GHuhfRP1vraOSrkQRtd4FOLiCk82Z+Xj
h711EWqq20L14qYw3Lk+KSmClz7ugi2Dew6ANnoLjm2FC4stMq2Agt7u5kfpGqGiMZupQwJOAfxe
6rxVTj90j3RfiUWYacSjSywRpNtfZuqJbEk1o2CLcE9z1o+oRTJWjCdG6vXrgBboO49M+dOf+/LR
CiJO9F2zgBuRXtevZmGTo8Xo3zOWtdOkwELNw3QBIeMuYNDd7v2oUoeJ/6O6ZZgu3L2KhTtuW+FX
r++1cOE24m9k2Uu34/cvHSm2TacG0L9Jc+bDl55xQg7R11cHZ1rqZSchU2KlRU659tff9vJC/3Yh
RqAcAwB4yY9Pl6+o4HATVgfImXzFtQ8ztysbvh9+e/Zbm+BFpDYcKUJmdtnXf3p132QCi6jZZlAK
tfr3R602JkHY9wiZOa3lk4vaapM0ycT5MVf0Lw2u6nYeRYAxFJRtf31xgTr6w2dHF40IK5ACAfO/
fXZMSEZIZF51wF3Gq/cDIs0riZPyqaSlXGyQVvPhmbNUZ5rinFFNVeoF5Bt5+SGyR/H0/ob+RyT/
d+P/gGjpX767zVv39r9+vDdGb96KH//nf18qTXDJW/m7BuDPf/XfKnn/D4bOZIUw0X+f2v/f/mYA
xWjxNzieT2DVn63Pf+kALOsPU/oSHobPthX8lrHDCwaUFygHOLGz/oh/ogOwPvyghRDI7WiWO54D
dITF9fcnPZnUoOEXqqNThp6/SVNDPJgAra9+TzB11aQ+zsHaM7+2hhc+eXGAD7Eow5OhEuTpSlLF
5p64VKZb7jObjBjZi7xY+X5mPPmcVjbEsaMCrswuWAvQQreiNPSPlEX3QoBL/mJLpkh14UOujIuQ
SSNxf5tSelCBG6o9EZlq2HfASg8ggNxHXerxb5a0D/sYd4DNi52T27DYGT7+1kmxURz66/rIyW28
Yxwf7KNJB6Awu+Vz8b5/eUTu/lzDfvX2fNjG3q8XgMCyCWlD7LM4Kn7dxqTBFD7Ksvo4GMpajVH+
dRkwUgtzD/76SovB4Zc1dLmSZ7GG+OyagZDWh1VsZkIzt7Gbo+Ro2o1E8A/AFa8rDJDkESelvYeB
Fz789UX/w8dbOvamcHmYiCda/vsvuzSJH+1QlC0UcjcGBmEsOvcWBQoUq9EBpvHPr8YcgHVa+NiR
Fg/Kr1eLAn9IyiLFNm8OTnYtVTHvMA4xlNd58Ocy+Ftq/K9fnPhgKFnuJ6MILuJZeErYl36/2IgD
OYb2khybeMyZZschE6amKaqNrwRKC1Avt1ppcRnarD9g5ujqbdK67T/+zMscgs3XxNPCfOTD14ql
xZsKbaXHRmccfKDpE7QaheFT4KJW/puL/fsz5JhCOFL6DrIjdqXfP7NqgtwCyZ+i/5zn+8pX1G7k
Sv1AxZjFWJITJtNeGRDX8k+/WIcJjhCBcN3Ao9P2+3WzKB2SyK3TYzk0PZsd3yZtzWGgkYPZ/x9d
y2Z/R7gQME3i6xUcEX+/lp0Yg+jjgDhk0UQbkKDwsmtTTedoGqznv77W8lq//Cbfr+UIya3E2QeW
7sOXlxadayiDZ2ieqD02VegVpzyxerH56+t8kHf9eR3LRUXGIsPjKn//TGSVtApMawI1wemBew4p
H8qewISGveU8xkkCanVUHXCGmcIn3JoUYte/fg8fnp3lPSCPYaHD6iXBTX14dvpJZAmB7ryHHiAy
pu5GrqKZdMXQmopTFfl0WVxr+pv1/P0WfrjFkiWIc7ZvsYd+nNgRB4ZfICQhIsYT8Ulhjj5xJJ9u
6rSM94rBCwdtoyLNY5jGyFuH1DH9Ef77+B31WKO+1Qi9TllYhofINOBXoK4+hXNq3P/13flP73OJ
32PituRzmu6H25M5FmBezzAOpuW5X6dJ2wo2Tx7wFeXu4B4QblM+T6nh4YKqBlpavcQVa5VheNRZ
ZZ8R+4bHMfGtm8BwW28HUKdK0eYGXv83tde/P7XLedgCSYWrz3U/vlUzKBlo5QPm4MCcsnVGXQIS
tm277V/fkw+bB0/MnydfWhJYDb2Pe2NiSG4KKWDHil7ofZDMTCxgyjvnvLWdx7++1sfl/P1iNNsl
u6ODT/Ejt2zyW6e1x5TlnG7YJvLDfoP+Qq9zfirIYZji1nD6z+AKvVeD+cN+rJzub26sMN/L1t8f
V98iOoORMYcC3s6HXSVXtSH5ZYQHT9PEP3rv2VeEQ1v1MdL1fG9YrvnViUMc5AAO1GqC0BjxZ0wi
NI9NhxZkH54g+E93qFCkxgKV1mrdQBKDU5MVJCjFLfpKTOIPc26FP/tR5y/+lM9X5JUjGkYGA4tY
BvZ94TvnXpksuAhc5IPDvPaRWsM8dMIXlxi5tt5APWMa7A3zPeB2SxMTEvfU02b3lgO3/TobHONa
Up2hxjIZ/1n4hlOfyqJBMkR0cniY8cC0u9SjgbfCErCcESp8IauykfZbjBPjG8Zp63lAfwnlGP4+
oBlMND/zvrOHTQHiKca8nsbXyOKXbTssLUL1yVcds3gDnnR+RhVeF+Y2HBvXZWjCIBuSICJqKnbt
/WCbHIZKb2y/0/6T2xJG+6sPkNunKZPyvPHrj7JdVgVcvq6VgRuuZe1EQu+9zljgwV8G0dVb/m3r
VLyNyYF80iRDi7IuyY2noLKmK/tM/tI003D7fntDd+i2sozN+5rRXwYdxMsJBhCRa50kFqhrhmoe
4sy8xBx576sVXqyzIozFW9MpN76UVcYTWZlEOKzzXMwHotC4dxN8CyLJTTN+ArRif9LKzA3cBWZ5
t5gmFhkVrzOQmXTFmgGJt/GSr+gXQLSFSk0RHvEgZ6rqsCmkkWU9+4xMJFNF7m1hyeRrHhVyJ5DV
vaVOw1CLH02usK0V870zGCMKnkyNd2bfjLfJZIOn9GyRfMndjqUJZh7+O9LZt9byHBaLpdXXdOUY
YvtdspkJOog39DHnXdmT0L3yim6+RsME9y+k9JpWHYjne6JPTPACWJw29I5RgaV8gHZVpMOMB4YH
bMuUv36LhyX3d/R5ep3MhvkZIiI+aLhTN3CpjScXiSPfY2RP18jI01Pm59tgNjKACvZ4Wxl5s8Px
JfC3Aj9r2tBZw/5W91EXEzbkq/JMN9Feo3FNNq4kFV1Y5XzSjekekI6ET1HnbStbZ2+NW2ZXYkfp
/4SOd1vM3j5L5hoySjjS7E+tV9/nZwemCv0uExb0YCQAG+O8ltR8a+GW4NlGPKW4U2BrcFflS5D0
EFbL6ZSKYBfH6E9REFdgmYhuiQ1d01kaCD4r+Fh55qs17JMch0wHTLC1Q+DQ9qvyWusaFcmtYoK1
gos3bvrJJxk9kGhTmuTZDV0Ggm0tz7mTr0l9cNZ1Vw77LCjgn85iEeWa7iaoia9JgvihjaevmDze
am20BNkV1mZykWnKGZqYYfqfG7cNGQRYNUOt0WdXY+b1pbDs04ynHBFLchO7yUD4nvvU9+G5Kr3o
c1dj+ohRtJzivGABtpczEhFlN25iWUTjtM29SPL2ZPTglebZvZAHNPn1yi6wVwZArRriW38gxa0P
k6gw5JVIaphVRFZ6EpVdiVVoRN5FO0hUVlXOzGTVT3J+JtzB2o1DDsOp6+Hl0ctrbjko2fFmcFkv
MlIHnhXGnWcUAsPjVDmcH6oWvuGqJjfymsEMXGw13s5GFvA9LfBgjDmE8LgJGGyHnKKvKjIfGJQO
Dx4U+q01a71d9h/ko1UNDi+pm4JurTfDqYTLdLQN2s4ITLAYqomzSOaP7IWl266ZgCcsRUxkMf2w
I3hR4B3qlNJH8/yRpTGVOxQxNjDg3q7XqpbFbWt2L14+w6gbYDXYzYy9Nsox2W46F9PLzkklwlVi
/HZlmjl3JiaoHfKH6FOXRsPZ0rDzk3A4pfDsOmZ3Q/DFSkdwNE6J/QzbuzKOZaDiE6pJPJhywEc2
9wUPZsrZgRIhN+7zSXnbYlLQVRBwmgWTPG2T3wE8Ge2xi4rgiUBH79M4zMG8N52EtBBNXgGGec5j
UEUPNXkLN6PRuFii22ltVVW9NrrGO1BBB4dgFAzeaqHVj1r6/rYmD+rUdECZC9u8BnCPicILxMVm
fs8RpvT22suD+zxsQshMVmhR/DOyoU2hxJORwIoTHWFhfKnBI0EQM0lJISp2mJL2t5G0sHuvY4RK
GkFLDC4EFt/lEUCfXBMPGTn7wcOf7CJcxCSV2M/Z1FZ3UddaqyIU6TFMG3nlDiYbCytV04di3zsO
D3ZQXl3aB+uwCOQd6VrOwUHncAmiiIlSDTA1dBqxKfyh2ufmXO9ypjpverF9sdA0674dmOb4XbWM
aIAfwY4vZb4qBwGAqQ2xXJmjdaNNv7o1Z9BMtD+J+qpbIy23E5krANDTHmVNVnqvTubSxKma6Iz6
1SfWNbTz48Sw40dHOX5BraDvO5u0X9RMQU9yUsZsj2EJSSFl1Ts3VOz1PitwW4e9qE65mDp+XQCY
h7TIMVQ43a2PSOtgNZDy10ngHwrg68fBhwrYw1I8V7hnr6kuiS6K+uJrVjYe9DqGfJ9sfBk7102z
n4FTgG2ovbo6YkunlwSy88Vr6y8FL71VTWXn68CZ4Ua14dy/mbWdDiwCLaRaJjTEjQmzWzcx8YB2
OhM0GU4JmpR0yzeebLNCfhuMAI4hRBu8EAFx62UUTVcv0NVXT5T9Cd6ysWHYOkKwtub9REDtBhVW
dyfMvv2aqow1u8nZNVgEVBZ1694G3OU8d6YuPaZWdMChvNnlGP+MCdqEzNWSzhHZXUmZ1Bk/G7De
TIVqSQioo5/xo/dfbZX4zNAC3IslgY04DyH9LfY6nDQE9tERKQ8Gs+UTajlYEeQXfpo6VMpmVsCT
9JfM2bRBPwIcTaw5RUU3k5y8Tbck1FoIUDCb5CMDS7sbD3aZmld7INYqzwb2jEpOU7FGKODCesiq
WJOx1YwHES6GD1XUekMSacVyNsFn8slMAEvqSPwrjBpNvGqckrIwD1h92tl4Io3P3AUZvJqaTWHP
yK071XOiv9XURlQYMXEFUEx/NspPvoRyeZTpKJnX2KslfFipxoNrWuHL5EjrzZC18VO6eriE/hQ9
OeVMIE3Fy472GDyLMulXUhMVHC6hwZAwAhIjk2cOxuG2C10TwXzz4FovxBDgC1pSh0Pihw1dvJgO
ecQm0EKP5BCCscp5DaN0R5AwXKMS1TSWgoKkLwbbnheD6imRuPjU2IiZGccFZCBnuYzLtUGdDI+C
iOTJXdhohtxpkpMxbgd7anl73ShilTMMYgi43JNsC9DICYP/gvBlHwvvGsG6sfFCHmczHcV5csiv
ngVeIl44rrS/lxPR4ADUczR7yfjYuPA4JcLUKwPin0ZtWgghQeu6fS9PCY3dbUs365SoKT8EJu0B
Ofb4amql93XcmV+zDjUSNT67Dgehk60re9sGSbMrhg7nSjeml0yM+wz2IJOZeFxTVLvkrIy3g2sK
XO2je3AUSDqz6AkibGrgUIRCSo6Cd6NozVWXp/XO79ofnSIZu0Z9thduUq2KJvhCREqxUxNp2l1N
74AcdeQYLewV4y1xbfLZCOI0dXBTLjncRvM6FPOtzsITovLnWoVXllwaRkt2t6vmn2kTvYgAxAXh
3jWnaZgYgI/NZICJQJPS66BSO+QyzSrSm8AQzjOx30AzKvl1XPLDcyNikY/lMQentwkkQR66Po+x
N+CKcL8VfYC3m3E+BDKDiiAatP40W/O3EaiWm2q5a8izHAiXmqJPZt1GQLyUn52YO/c4togrXcLQ
xbztm+TzyFj5oLv44jTPJtHAT43fBNuYFHVviVP3sBevVdPrz4ZU/naEGnboqWEumqH0QUGH5Wc+
mSfHSrzPbmuX+6RoXIil8aCOSePSHmX2TjnhBfG4r7CBbHGNZjaGAndGOuoYahcX44MDBeU7viRc
40aN7EAQndL65l72crDOnV9AOF41cT/e5VItryebLH1DGeIONC5E2DFH7XiiPeJg1WpRV6dAyKDy
7GADYtrKOA8dPEt7xk2nO1zDLWk74BWQJkJbGSg5YXqvlZbhqx9l4c82dPkBclVGDA6mLcVRhEJq
I/2KsijisdebiuWFPtMy08BeFr7qiAIhNBpqjEo65zSZx5uGPe7Fb8LpiqyZKjmBO9ZNjWvepIaT
9NuOgf59oT2WpQHtFQqupToBwt3/SGc53KbuhEkX8etORCo7xdkQvkaFQZM7ggX/IFqnw2OhqESi
uTe/Qrh1nWsX90vJG3TVtI4RcIIM6jk65IZr7mukbUfO9rw0FEtjG1cU6EiEonnnCY/6anC7L25e
yE2iOP6t7Li+c9S8zvB+HQEnpOuZLf8os5aN9L/YO7PdyJE0S7/KvAAT3I0EBnPh+yJ37RFS3BCS
IoL7bsbFnr4/KjO7MrOmKqeBvhmggb7oqEiFJHc6af/5z/lO70QnJ/EQBXqG/EAJNIJlU/P5/YbG
NbZz7XfHCPPXnjmBGKFwy5fP/wQgsv1g+oz9tcjCPZZ4fSAlTStXCfZoPXU2KkHgYFvUHHsMhk12
PbryH8OcF5P4tYfNRba7T6EY4jZrlKkONipHNy5YlcLySpMQUB8/YpmM+cnXstr7pdd/rVPJL4BV
u1xxH9H3PcLLHdYG66VUJu96hT+LKr2pO3aUpt3lE+ddDV/voHOlL1MzzxIANr+XC7XpqfEY+9oh
aeq1N2ftnqMas72ioBI3SB5RjpBqVBHES24GkPeAisOJqd3Ba495ZJYl17+pjZuwjps3xL90b+YZ
imKAAbrretJ5RSiRZHDtk+yOKS+TQDncmwL33tWzRo/aWM2GTHuIV5HOKULkujPSSu+GjHfA0bBp
MPtqeiD7xdAJk5KfLyGhalA1gSjCmHVfqOU1KRRbNos/8l5NtDwMvGyIlGsXkPAFc1a1rxcprleV
vgjoLLfEG4NNXad657tcAdJdnL/hsPyDReY/xnZogGAaaMkqavR80QSbqRLmS2nyJTn+iKOolr+t
Ja8WngIuWMsR82XgH9rOdIp40DsN8yXBuwphTgKLT3uu+8TgeG0BUOUTuQz88CGjn9pyEZUyriZH
84+C9KnfkBIrIuyVPTxL2Co3oTVGpyGJ6rcoMScIMwkfHSPhI+w6it3kKKNTRHHzWy56SeHjZDj4
z4ZPZ30RWQ8MB/yGFD8if0UUR3ICjsZqH1apfcPc0n2V4fLylrAqT7jM9GXoa/thpDSbkxY/OE7d
5Hupy+YNqgXfelL9cIJkGR0lkivMocDo37Byke5HkZMtXxd2cEW5+b4rr6dM2EoZPWTzUbHWJwhL
N2I/dNHJlLw7kqbIr+3EJzBSc4hiUeFY7Qa5jWt/vjhI4JcGb/xrN3ozuRJfW+citq3byvGjk1c4
/OSSycfbVNwO99hyED9YiwYbb7kKxgZpzms8JAUP3gcGWclMOIaKq0Ro8z02s4bsXmAAzkkaPtN1
50WbmukUkgL3R7pTq30MEOJJMxD8FFHDLxzK5RrsTKC0MEqjUxrb2OoDZ9YHQ6hgIwLB2Bf4yfAj
8JmTMSpa00sPwPTbNARsoXoO5B1SKkWECccKnoxQNG6sfqiuySjVE/V6wfdmcKOfKWVyp8EDjgMq
nyeTm46UC3sChGlIUPU4hG30mvmeh8OhI0G6EXS3DpuiSev5V/n5f4wOf2N0sC13yV396xzXJa2q
H1Aj/2R0+O2rfjc6EMlCyOaJ4IaLJcxks/U7DlD8AiaQDUfAWdxjhcD3+h14EP6CL8LxBIYurC4s
V/8zyOU6v7CU42K22DswWUFQ+C8ADyzLXlZefxDaTSiFsEi5Mqlpskz7cx/wh820w4enlG5lnqG5
1kkLOAMw12ayWPSk0pqabe46ON9JHTbdjjuM5Wz9Rjo/JngFqI06hQdCtvEyzVgYKSJ0Mv110uRz
OVUWDhSt3nqPAzt+Jvsg1mwvva+D68oL+B+g8iOFfru0hh0AmdcQqJz85RrfegiinPT1gT7o6iyy
STMFe/dFR/+mMbrRfDb7lhEbD4O8GbLQrZ6dPFLiptetNteKVRFQG7d01PdMzx03wZ44s89HMORg
Ta8D0Lkc/q/Tmc464az1ir9oTKaVQlm/5E7q0QnVlaLZ5by3j5Q2ldBObeTmbVNE6bOVYDaFzs/M
0yEN+MRnvP67oFHvEfY+bQu44vf2lH0v2pCiBJGma7B3FOwyYNj7zE6faBPO73zYONmB/8S5zALf
7gYdPz3IiuXyqkN93krLeJuQbVcQbEvAZIDlidiFzhaH5wJdCyAf6kS03hZvXf+AvO5dBlLTW0uq
JWAAVBk7lA6jL7oMxGOzSLKdnO3g2EXSWSoEGq9Y9ki4tgRou5cB7M4WFhujFjFEXgOO4a2aqpMf
1gUDBylaFhHQf210TBMCxjyeOaQSETfiJtmK1NcPbRW78GqiuOwOOOFBzHQzEQ450ovACYnb5Iyy
50ZttgvmKDq4aJkvjWb9SfTI0E9hQfRpJeNRpAcXzbQgUBmoiqy/EIxmqnKZEbcjMlTf7221ZHeO
SexR04HnwYOmxhDdxbxzTPSeR11C2dMZ1jbuVXsRdnczqrY+d9FjOuiHAFsyj330kDyvx2ydekyp
LraadeKH9G4qSd06VZVOuuo9e6Q+PRrW3YS6WhniKaeHjAAHO6nu4s0BnZi0itLhvWiJVCdT+OBO
ZXQSebWr/Lx/hiB0PzlwAzq+zS7W9ECUw/yKT4MjrUgjOBLzo4mn/Nh2SbLVfktCpTTMY+NBLZC4
90+hUeGm76n97enFWuGITBlAC/zTQZ2ejWLWR7Plo2n7BTGY2f5WSfTsFizJCrM7mS5KoHfIypJg
soNfok/H967uilOXglVukTeRkEtzi667rw0ezG6jGOppRaVae5OWRrWOWyM00BSzBH9S8sPT7YuY
LJ7+EQF7v6W0EEQAKRjTDcZNqOb4plqU4Z4i232bEcBKIY0uBbHo3R6sOOqB7vjps3OG/Z81yiSb
o+U4+CmKZma4dHhx+LAdWmiHuWic5WgpsT61+CC8x9YpHvKA+lQr2oedMteZrZ9SX+7JcIUnEY8P
jObHSjMmBOa8jTNe/dhP1sHgPvdtuw/m6ZLZBsQATsc7oHuSQkqNMBi5X3wQDKuRSZp9TPGjcE1m
K1rRoU0k6pG+6UvQWtY6BBS1aqXHTTANLm7DSSMrAXVw6rGYxWz33oSqsiUWUFHHO4xcW01vkSNI
/D1qBhohnZiHoCs+tKB5tcUCd/K5XZ5UR8XBFDkZfaIyO9BThPIuUus+Ttp7kvTbBV9HaU51nRgi
34rlbparCH4f/nvjDETJfUjt1j/VjUzWvGHdriFo8yra5MU0iAdSvPIzwQh9iEWvqFKC+AqIZ8bn
HoUnBf9u23Nbv0fUXIY2PzzSiPAQ+d09szXFyTxXONEbIySJ3Jdfua9QZAy4EVu4I7MrECrmK5nL
PSh0xO26VVcv9hJooFN46SbzQXeGRGIsX/uYJU8Wqtt5KncVfAISqOz5maceGAS4uyAgRcrMdpnD
OdZDkn1L3PSaOwlPB3A6U25x3M7kE5E/f2cTt3qkwf7SfLbBWzJ7Fkb27MXgEeGdvfU6fPFj+4jw
hcxrqWZXFiAjEnvcQZ890ry+p8mIo13WuhRrx+1+DLqPioPolvmyP5jSfmoikXMB5wxyJdyYs9eO
5jWxnAdFXK/oky9+bsONKTRaiQvOq2+2vhF+Qwimn8alh2i5lzZGcBf0zr5Ps+kBlimkkmaI2zW3
0eBbHsXWSwEGHiK84KNmsLPCA8g0MyCH5CfW5nLnsSUnNJ0FKxxBaQsaFZkxn4tgD1xRH5NaHjBl
n4Y0yveyMHEUhgZgr8Fg8M+LtY5CsQpGN6RN0FXuB/5iyQ2bXfF1Zllyn5RAyKD6tJdCLauHcUCO
yrzkvSFNuh5tdTOlZBOqsXi23OFQRTW1sJoHawYE1CZsM8z9tU1F+TFM1SEM5hd8BMSw+H0QLep8
7XoiPQ+zc0QmtXZuErGkjhmwr5PnEi+AldtslE6ss5d68W42nHnVq9h5Zf/RPFB3mlPI0kkquvBW
0uJUOtUdHCNIFnUHoFzyXANSWB3YTWUbvGzNjtYFdWPHVbROyQUdQmWm7DmM58QYl8czsNh6IYoG
0D5NYX8xqqK6NeNmmDbuXLhxigiaqQfYn8Ex7HNazgfn2Z1IRZDwMeBGlpXKSbWPDnHmwhphyrj1
PBx4ztpbopcfpTHcWYlI1yzu5UPvVXdjZUCCyo17cIjqNp/Sr8uRfqcmvz612v8a9G7xNFF0jEtS
bi1+PYbEov3G7ZXWWLpCaGGxui39Ah3pSIPitnpI9n5BxD4IMNyXOViatB9el3XJllnMuMTDmJPe
kfgchj746Ssv3ijk9JWXOMVbHYj5UYzouLmieyj3mnUZlOILTYoggxCF2ckm2VMVIwBPo9nvQ8F0
5DgTGH53+RDxhmUQLp18x+TIDTnkx4u7vtyWgOS6/H02DeIaYTV8dXpKP0OVXAsK2NnN8sgWhOIp
oEo7N1lruHSL66w491pTy64ox9BYui+Eaw8yj2irJ9u2VWSTHhBpWpZsQaLujdYJDlr47VdDh4da
ztMTZiswvGGKchbqPL2ppPze5sEHd+di14Z+uFFdpJ7TzDr7FcJzE3bwiEcj3RIz5wGRhgi4tsNQ
6y19Yyhy9rVynBR1z2tvMqsnaCv7+aZ0WboR1qLPLmk/8Aks6MQite4aomqP3CD7aesop8CmIglW
7mn46XdQs3MeXr1RvbYidM6xT+CMZUP6xRw7Z17XQcGe03BnB6KVY71Xhee/k3kGhatpakAaQh60
Cg4MitfcDrlZUpvE8bgc4OJoY5UqmoYd+zZiUKFAdaw6hfklLDYlJ481ZNoBMCoruHJMzp0axY6k
dPxI5El21oWD1hr22Rfq1o6+PX6vI5/ATiM0vpNm2iraJ45wF5CiJy9c8ZDc866dvAxkEBt6tO2a
9NDkqm94VSBr6aUwoolIDBd1tILcuuzI6kPifu4IwSkwuhcHhzAcQNxsONFWsI0655olmfOcupRN
FQ1cwTQp63Mmk3Kds4qcNaVqQ9s9dMng7k3rnc4pDkxZVG8ph39GkIT8vBRCGK6zwbzTbHqvWwUD
LNPOn2F8t8VBV1x3JXF+Mt+2tSTom3XqDoiRwDpZHXrk6H2i18SvA50n30boNnjjQtK/vMRl2DxP
NVV9mJpYOqXlefSpG8+soMQ9ydGwkOCCV7FoeCYW9bGu3YdwBJfux85HUannupm9W8I397JkTrGl
N7N7r1w21XLTuDMiaeN1NGdPw67Thv2lGDs8e0VZPk+SgjK2Wt0aDIBLPBG+JBmxdZZ4Rr6ys7q+
QXh6Lttm2tU9Z7q0jtLveWdtrEnoe51ylaN8rDCllCufuqhnYRU3bQLronNDevva6ieHX3CbSb+1
Mk21kAG/ZnKH2ynpk50uVPlMEC/dFCQrd61LV5CLT4NDd+CtZiMrcPJwc5nHvNyFpgcQNYjezb6L
NyHg5T2S53TfzsLYhT1VZXMhOPVYTXhLGci1mmZ1takzKqkrX+sewEbimvOVJd7JsAIsMD6MczHA
1MUZPN4EjvheM28UlvFqB/otbnyIY726YcwFC5tBkyj0MQryYasNY18AtQtg4VoEeFBisubQ5t0d
sIszy0duj0lLe8aQmrumYbwd7M7ZO3LY28A2Vk6WnQM0QM4J5snMg2dPJA6djPptEuojUjEad871
Uzv3Sl5EHT3Xg5Yrxqn4m4G/bQ1m/ChTrdexI27g171Q5bvpwrDe5zwcV3YcNNcosikXrExW9G5z
T25/XhvEcJfSGOjXeRCb1zxio4OH9E75LfuknIXxUsxFWxUVb9waCDUnuzkI+mPHFfxt7pIfTj5y
jUQjiGXH7lHG6MQZwLiXr0WdlfWWqrTyyiMLV8tUOwUHvLoTME+66n6UNnsVY6KTK/PzfZYaMQg1
uzMTKtiJn8H6SOkwgwDWeU37PKqgOA5DMhw5VefHED7s3g0rd4cZLj6PpvJ3BHWe5k6TLK3D2xAv
1B3BdOunl/bqrJPUP7EG7QgCz4tOGc07j1jik0sROxZz+40ZPrugzzLgx+at1jEQ1r6Ob5xJOGtE
bO9imT5eNLqS9g5OqA1rjno3CHdBPZPu6LBmRA4NcgN7SaggpPvLFjAB6Dz8uWqmSZV4eOyqYI31
2tna8JVvfUv6B1HM70GpABPY4k3EBa8Yh9pLpeA5ddl8ZNfBOmscrpi5FhdeIngWh98IsJCNxaC8
ycoEiFrjVRyDOg1qkn++D8e14rMT+xPHPab+nWtnS4kjDffTlO2S2iyOnBuPkPZpNKQHdLfUTWy5
m8+89V61LfJ0nyXUCMxG8KCAlO8ZhVFcnCl7HehZ4iTtmvmFRzVPIWgEzXXuw3PVV9C788zd2BEV
Tbjo18bA+EH6rz0LarZWAMzSA/QGa91hjl7lsjehmrTy1NfOz1aryxyye1pmC1unV4u7+3ZpwrzL
Ot7GOgeMAfVqS/PgSELMsKiXTCVNLIFxHt3sLrVLG3RdeYl98aUOwn7P+bpdTw2XP6aFXWWZ+3hE
7yikxyzjJfNO5WwOjUBRopDKH7pu7v1aUqREzSzmIGoFFuYEpWI0DWAEwa26GumBsCNsRNTSrs1k
4q7smdEhqQsKXPPG49Ayn4C9RGvFmntlKsk90rM60unD+yCy91R4x8Bt7yZZU1kJ0wDvYHvmFv2l
iYZq56ppy6jFlWyBbQbnTVehlZpXbSl7j78NGUXz0HUlUczGesDGfAwytYVCl6/b1qpCBh1dfW1d
+i1X4zgGO7uAnNPYD/Ycz/xG6OO5PzJ5BQDYO8ZBaZgrrWlfQhGglSEdT0nA4sZzq3fsyeF9FgPx
4DS7JxxMbxEVBM+EC++oOIL33JCJdnpzJ3uP7VmHKxweomds/ELMKwac7KmMkh+B1V57TVw68N8g
huya4k1abNhl8LMb5oYxNwV+YeEr6Etw+Fm1tijb3Oh2+NlIWg8LI/+WtKCJWxfSD02D6xycJqJK
gFai8WJsqgotIIEQT7A3+pbV2V2XcINe96rzp3VDYOwWDI9Nvirx2UPErDLHgaF8aMEO9LgXmJpy
9HmzabdVP1XdJpFiNba0mpTWuTM98NdwUtUE3nSHihOfeGRROactATnSmlt1w4q927u9XcAM9Nn1
pEUb3QXc1eAu9lbnsVpN2iQAFq59+WSAy+l3ZUDUdtcZOd4ex0qQ2rCX8CksW1uluwxbFfv5itfI
oy6B/bkxmzdKBO57D30qlzcwTXoUi9WnCP3frdfvf9RLXq//38s//MHhgvtcIv/Pn//Y//rn+Ee9
xPz+9IftZ+TvXv3o5ocfvSr40l9DQ8t/+f/6l78FB/9WiffMv1Hi+z7l/5om/WNhOICm5et+1+KD
X4ixLKI+sLXfBPfftXgL+DB6Kg+D/xThHf7f3yjDjvkLXT5wicmSkzyFRfZfEd0R+P+subuh5xGs
sQKWWE7o/mp+/4PmjhxMDyauwiN9GywnYzbmht3z2WDXxv5Ksr6leZrSNtuSPIisdsaEMNR2dYNZ
c34GPA/lE8S6jWqeU1e3Cq0FY5pHNv7e1M03WBOaV5oLO21DSUmVPkepmBWfjcbegiDUF2ofzQM/
JTe5GTtKfh2SavghqKdT6zZl4dkl9I+sMmDJD63BvazL8OkG4zjdacHP2zjJvBdsqk6YPlnFERSp
bvgx2UexY2zenJCdLnnNfFMpwznOCuMDCFqXMzW4pga99NGKtIK3zinL4oxI8OH7EDuxvxtDwel2
aWxJt6UiS8+jJjG818QMAcKuQo7dybmWTh441B+0zXjX2gIPgYiDMb7q0IBqUecUmj9gffZ3bDfL
FgNfXJrcTXt0qw37ccc7Wu7yX8YWyZCXqcsbNu7YlkG85Zz0/Xnpa41IlWGkp+fYCWgz8K0YqEDp
R4S0Vqjc7yXbz9tBzDVRTl2gENP526zQi4IXDRLH4K44goPEobdXvt5I/rSqzaH78LJ2uAqOjf0a
7qpzKHzH4hxu15sxioaXrrgnm1Hs4cHiqO6DYh+Eu6YbsKcOhc/zhlNB67YN7joaTDxkeSxDKq3X
Bi0s9wPVEc88zPIX4Bo5RQBUHTueqnHR5d4Po5qyh6CX06oNp3aDUw7vNCyTowxC5zXzkE6oS6w3
qeiqI/098uRGxcG2rOIhKbL8fphkhckMwzDrzXZvWKPPAaA6TuH8JLjZ0aoQhv27V1vRQ5knYjMx
JR/zGBu1OcryLMyi3/b4vGkYTwtOxOz5W8NK9tDBwg8/hqXJUNhldxDG2rd44PHLIWA2wXEFPCBk
ZhmnKoE4y7hSmffAreb92Lb6i2MXT5nR2K++H+O6sd38IwU4/sWnRHrjAvCDOLowDBhtEanpjOsc
GiEijKIa9XAbEhOcV0MSyzckvm2m0+5gJaO7ypvxPLiJdwtJrNg5g4Z3Q7KQGHzs5kcgd/4lqoX1
OmEou1qigr5pj+zjs7w4kg0JOeXX/VMPqPrWGT3Y0E7pkD2Yp2sBvuxAj6F339Ame1VDk1EmkGSv
vKPFfpqUc1bQjw4Q7pprrl3AJ7H0YYd3scCc5ug7gmQDg02LBpkSJVtFTSA4VUiMlQa8kp0BLesS
zJ1zj/XZzzhS8LEvpi5Cvg/S9FQxfN6CR+lvhs5Jv049pEB6DEdKM/IhxZyTt08qV+Mj1JmGVr24
2hpTGr6iaGZfusGXZ+nV+CYQq7OTSQsnqYgyKe88kxBWoydSytqkfikLgx3OLO+nN3TtnvTm/HXK
bPJFIQ7pvCmP0osugA2ojVSJyZ5+WWFV8dEOG9x85oys6XA4ddV3VY3QDvKqOJgxEjslD5RRsUHf
d2kldjZGCQIUfvveUC52NvFd7woX86pfueN9VjN6JnkwH+pOOffRPM4v5Lw1lVbWcM8LEt3iOsef
JmYLR+pYbvicSKz2U3YYC8o3sMnSnlOqOn9uUph0vO18WgxW86HIm++OwdZBByUKwhRRGEoXMITF
spN3AkeSjTo5+2wnKDkgZWX/1HbCGgWOt+JSZphBdHhqpny4JFF516AVXu3ajl9wbRd7DVh4Nzmz
MazMOTUvfprj3sZjcjXYnt3P00AA1Orn8KaGokJXxHRbtKopKJDgWlGKWmyNyFsS7JMcXCmWPDU1
Y0Uc+IuVzKkuqkWuEQ63GhTPs+F7lC+3rvVI36kHJU4apEpaf/5IMtxG/NIL+lD1WXYgadu+sy1k
sZZh3JtyYPZtbX/LGJuPBeTffUtnw5MFuPIhFlJcbfQ4DKuthg065+1zX+FWnOCyYUBpjLemVqxp
LWt8KFJs1izjenFTjeP8neRJNmNSb71DVXnjyYjLYR/11nAdZEdkqLCrXZC27ZcR0/jdtJiOCd/o
vZNOyT1PNqiGi0M5kJX4Oae5ZNkBpHwVhvF3FIiMomqNliab3VgHCpIXJZNiMUIb9eKJDhd7dEDD
Jn2lfQEFvUSnWg94/mA7awMrZOK2ANOxW9f4PI7BpwfbW+zYlWu1uz4c2q909vj+1q3j8t2J42Bf
LWZutdi6h8XgXSxW7wTPN0YVXL2zzfMNRU0WV+xK4W2Gt/CSL45xFfSIw7UhL5E02Ee5OXp1IZgm
h0p9DVz2Gvan/bz/tKL3iyu9gbt/oxenuukoWptClfK4DhcrO2B64ylJPP+1hdO+nz4970hF+N+5
aTfgRBZbvDQxyLPLdK4pO1RuS8O8IS+EATJbTPXi01+vPr32mKmoSYFav55qEbzliynfTJ03MIT1
xYgr7zFYvPuk/p2bUYYut8HZvpuX5X0cVZflDTy1dH3utVTrgT6CTbhkAxTQq2Nsgx7sEvrE69h2
nsWSJoAIg4xL69be+AwbhMQOAjYw+LPhbMEpb47sM0gneLH7IZOOyIIlG9oPxiF8hPPJXqDtbcJw
nfXkfQYeSrxmd3TKEIOwh4lExJKNIDJWr0fTuQk+gxP+kqFoTSRSF3paKO2AHmij/ZGolNCFMSMF
R0sSg+VTs+6XdEYVzf0dVePNXT437SFLIMFSLlGt9ZLsGD9DHpHVia+cBeynyQnBEyjPET+D0lCv
5ZIRifLmhSgM8dcMepjd9Rm/n0kXG+eU/mB/Rk0ymSWnccmf+J9RFIFsCngNv+dHSrcf7cJLbsUm
wOLVPN5mZCQuTRKINGl7d9GSeMG7VZ7VZwyG5ZfINs5nPAY3AvjeWLUMvh25ia68HTBtNOtoydbw
vKt2w5K3Qe2cYQtZ4mADa7z99GsSbieis8Ry10aGoE3d1kERs2aLnJPqEVZn5UeviK01V3ZxN34m
gIihkQYSEDFpb+3nLYDy8cHv6LQZNb0XvjlXt6gQLCgLB58jNj6BtKkTFMjcppqP2wrmFw7TBFVZ
QsslqTSYRfxs5nXx7NqcAV0MAyDvopYC+VyGZ537nFZiLzqaosFHglnMwetQ8wRDMo6OqRpQa6Yl
PpVJLBas06xUccSkuJfZj6yV81vyKpezhVXAaYMbCroI1UGMxbzG9tYHfXVBJJ2vRCEtdNAU/GLc
EvGqRr2NOfi/aFTujBxYvATCFMmwKkV0LMiKlbmwvqWCyncc6sW6jbAzEBP0X8Cq2oRRBNbJMXE2
7RJCaxz91iUz0gWpzSWmhsnR3xRLdK1v2c7US5zNdAx3nZNwmxgRzvhLqZzP4mfeFmenlkAck6ra
OHBoV0aR3g5u6lx68nPWEqSblkgd9I5iky8xu2YJ3CFcsQsokQfwR1EWKNzqxNbaYf8W7KgRn08s
HW6TJcbnfCb6golwH8CUbmcJdsF6if5FSwhQL3HAmlygWAKCQA+d19mwJ4RHTAllGOzDJVBIKzOk
uiVkWHH5vRm92ILXiJ5KjKSHxojmEwK2eUmWoOIQE1kEqcljrifGiOE/2M291OvmM9/oKnKItYyv
1ZJ+DPNsvvVMfjm6WLapliVzQkNFiN/gsviDf+z/QkFZUs1/MGMxGPpkuR32doTbA+ZD/v4Pg2ES
IR+kKkiPWdkz1hmTYD1BiKVafYaOXbNqPxrOUgDflZn/DRzhn2Pmvg2PwCbTDivcCv/yzXFysQnR
TXq0prr70FlX3TRpkdwGeZg//Pvf85+T88wzJL+sZfoNxF/pMlCjMn9KSr5VQ5cATQT4ukHixfWP
f/99Fr/eX19QxxW0dli2CXHor8CsvJ6pk8hFfCSpNO+SACabryZ7W1SpvIPVnYc3Q5iwFZ/d8q0R
8Ga5q8TJrREly3DNXq3a/vsf6Z/f4sVp51pCsJvAsLT8xH94iwkKBolkyjjSw6AvZtnNeydjzbhy
C7pQNpBTu49JDbzPFk7Zz+/9360MXdKPru7rn/LPWtCnvvMPoej/J/0IVyKv8792cl5/jP/r8mNK
P+o/yUe/ftlv8pFlgp8y8fE5BA39P1k5Ie3/YvKZQV2yPbgsy/X8O7NK8EUYQEOICrjTcM7/Q1Wy
fnFspsOAj4HAeQk553cJ7bdbBerbv+TweH/5TJlhyLenEYAKAMsPAdH9+cJqM0ztY1xlNx3i4/zm
1kAAVpUrpLs1mTOqcOWMHeHPQ+rUfWkcazthn0gKUFA+MeLX44k0f+94tKMXm41HN+s86PNU+eIH
WHFBebAgMNQeKhljZcMbUIyz+8gdVAfgVAcaIZv+e4EEUDCi4NXztrnWWcIWLzWkoMxXDZhHG1/i
LHt0KgyIa39EjnktoCWnM+xOAwmsY79Rlac0WNphA2Fw+Co9elvZb1Fsktz4Q9U2wWNiC73Y9Uz4
HOwUUNQ1pqsKttZTz32V1nekq8L8mrZCarWvmiGwabc0aRg9p1aao7mb7Qc9Q91OtM1859lFJdZ6
HjO+1J8N/a2hMSv9lf3yPx/Avxdw/85K3aO1dn9Vb5cv+l295SMWepSWL9Vwi0z7u3Tr/SIWFhxA
H/7H3w3U5i8+Zh6eZgJMoomu+49Pnb98im0UOgvKmBMCwvnLp+zffuqWuo0/PmGAI3F45CmGncIR
jvdXOEtn+VBJqZU9ac/EJlAUgHbkys0imw2K7w6vZlwK6p4AyYKmqK6L5XnVBqVpratQZVtLpOZj
RjnAvO2oX7wFAZHlK9+g7zMU3X4KU+ckK0XYEfRcu/GCCdmzjkKXLV6OUWNOvORMP0B9Y8Z4vVe1
Xdw0aJd3S/PRHqBvso8oF9tTM435gjhWtOlV7u91mnRHvN3+BTI3uzKYaMbaUTPO43KkqYLqav9r
qgCIrkVpZxDroxi4lxr2mbHsf6s6eqhb16UyzBinoyIUmev6DXNXcKFlOWJCmwLJIZzmmXEBkdMD
5t+ONHnEW+5fBWVrUW0ecS+5h7yzjY+R4/VP0aThrZNVwZHSru5HPFHoQy9YY92lSaP20nG6B5ee
jlOWC0KbANWJ3RKn/ZGZNT4jD5oonlEHN8wc+1d4H/G5b7Txgc7VMfE1tX01dFvR7Nu+DMifD9lo
+3v6OYbnpJHyMQzlhFHE0N27G0FeYLeTI+B5OAdQFTOFITHUBF+qI34lgQt6qZVMaKeiqtamcLL9
7J603fErZy12g6oq3klaykO4NFZaS3elXlosU5Mebh17p7yTwFaXnssmgvhMAW2/E1PQ2xu49Hg+
zFnZHW8qJZl4l7BF8iop/rWlRdPuneIMkxMUQl36/KJL52a/1G9aqWccMo9KTojMS52Km3zNZcoJ
GW3ewYgxAVIvkXgs7FxL0WdCnK1fpVyAGI9dsN2fpaDqsyB0toZol2iOKEWM1ZomLJJMBd0BRDrD
afyZZjaNVg1N1ISNil7vmyyp7lKf7i4XU8dN3NVQAvQMdaMLyksjjezGNhxqTcFz4C5ES2TbyBwa
f4kQEH10idh9h8jvAvBoPNwbS19q3ZjlQTeQXzas7tmmB5V11aUX3sfRnKxH4oxNAjQgoYjV77wr
Gerho1p6Ws0OE+CYLeWtw9LjSr3cdNZ6KXfNlp7XcGl8NT7LX/FXUwQbLp2wuDl7tUqWptjhszR2
mHPrVbIwYTVftYoG3aoli2va67AZrbccyx7Gg1nOD/0oaD5zsVgAJwiYCVObHurws8CWYBxltiqy
nC/OYCbn1kzcd2wbZrViH0GWSnQIvnQgBt8yYYpL7i1ludPSm0vvIH0f82edLqt7qnURdOpdQEnE
m7c077L6eTeWLl6/6ZyLpfz5h9d0BBV6y6orumWi6iWLWRSviy5jP4rO171KgVFnRfqgOQZLBzD2
RCZeyQbrhrpEnEeyu2cDQW1wm/J5ZpdKyQPn6G2w9AtjfEAbGv6DvTPpbty+s/ZX6dN7+PwHjIve
cCZFURKl0rTBkWvAPM/49P2g7HTKlcRJ3ncbnyzsVEkkARD4Dfc+l+y20SyjjYmOeTsPJBInhXRO
+IZ5pn4PLK7RJxODscQYI2hz1uAD4FKnpByrnrzj4nv0sfE9Btl0avGmlmzkeUlJ7pUAbkMWDOHJ
sAPTI/Fg1QVJI+HKQIXaKyZ4IpdBxsUvBDqQf1hJ9Mrc0chn9oMlqplaonxnTVMS1rFkOVfCC4B0
LAnP5pL1XHyPfW6WBOhpyYKOkzn0VoR9APv2lrRoY8mNtpcE6WrJkp7MXN5qRijQd4clbFqT2eKv
PQIz6Wg94qhdVWbIzAb/GCpjAF8jyscgIU2UZmpArkvYVpYm1cYmf8tcgrj6JZLLW8K5+iWmK14C
uwppVvuRDC/GZd2+WWK9IjoLFGgEIDkQcgj+8gh52FaCMLBZ9+SC9ZKIsGIJCxPfc8NSQYTYKOQS
bGmmQHha5PZDGb3M31PHJtryRLy6E+kDCrkdu8H2FWgWWWX+yJJAebF9J2PSZ6AW1Vc7S8XVlk5w
z21xpCFP5iPN9DNqg/xaeS5yE9n4agXPx38eiHJ61QbWjVXOVuQUkozx7Ob2oucY+Fq5UZkvSJXs
nvKY8WiArZ8NlXnxAiTxKKUQsuKS4LbNI289ZlN06ZTXISl1KqZRTZaRZSp4u3ZCujx8CA5MapR8
1VnjrmTd2OdK8vYxWahbjHI+Wpy59R9NMMrHmEi0JzbyLrnE5Ix+1bMx3eUGxS+m2Ko4M5D3L15R
lo/4BkhO5YN/Rl5N/utUWwQBkXY3+tX8DiVmLNZzBYo1kOnE0n9CGIf7Zlu1YHMSVHz9povkTGbk
7BwhTiFkG+L7Ku3qlVUpfecX2G9WUAH9K+SmRXuubuuxCIp1PpOAPrkdhJTZifbL8Xyqi8UYGs/s
pkzC6OOqNu6SpO+RJakBg5Q3h1/81owIGEBjs6qrEYu5JdrpNLHVeFAJ4FhSYrxjL7vmufaL7J4N
W3/g+2RPWHsK4s9LBzV4MwQ9FMRpEhssWCGaJO1VD4MWGWvOWHtrl4X5NrQicYDkYUIYgHA2O954
bHgwRqtSDZfccz+LIvI+y0arYgXLvnqNEGa+i8FPjk1hlPtch4bL/IxbDZdfyEPaTDFOaiGcXdTH
CSlWxfAO7x8kUivtN1VE7p2aCGlpw+WmOXipIuCV1Kx5W9dKFY/55L1Gitz2bR+Cw76pCMyUa5G7
IB96hlJvEUEYjxbSi+rerpEVAKryKkTutg3bKYtlJc7KRpWHBFgSILYi+y8qF9cVR75Q8/RYg1Qb
CWabSDiHbVR6trMO85zFHFSgh1kqnCwtLJ4MVoERvlqltqIPReOSryeVCGtbD/iTaKDsRUxyK+XI
AG1fBEkkuhOXrMI87/Q5/dgHCdhv1L7jC+ab/HPcj0CvcHY9geQsT1UVPVW5M20zXWVHp2rKtdOR
C+8U49VOZwJ8u29mFH7Erf0GRq/7lcaPCsKscds1VvfmeEZ8sB03va9kuh3MzDhzckjeqsuErVxb
fdOzRWoFmImENRea6gghcZQeaiZyD9oakmmNIDuECFcjLX9y7a7eZrPCvQ2rCHtuMViZsfrPDONf
ShVEuEJL/49nGI8F5Iv/Wn/U8Df+yN7Wv/3o742U4/4CG5j+B2Dl4jr9aytFtCCgZ6K2GZn93mT9
ZYpBHqFAMuMqrWHvWD8YUrWC173gui3Lhoi7DDj+nX7KozP7sZ9aWMLCQtDF72Q+yPf8j2MMFidJ
XsdRcRh7Rw448wgHWqMP8/Yhjf+OdYZJ+lQQu4Awsc6vFEmLlwE3/qZPARFglenkU+xH+sVuwume
+LT8sW9s/50ZIVGBrAxKQCGzdaBGwrztcYxuIoMoGPZaBaCWkaxaRHVj3KCMRYt/BkURXhJZoKRO
kRCdurlKK/yX0YIqwf4ocVyRrbyZ+xiVdAaAEB3yZO4SozHvQhkDZWCuyw5x7OGJVIam3Of+hcrM
ytnc6FCFR7gm0HxJBL5VRu2X61b5+gjvUZ8GgnyPoHJEjkK7opvMeFObKvPbr7wKtUCN2Fpioc9h
aLllRVSMY6fTFqS1Po4+KTgYOVtsq3Rp1iHCkeZAWRDZt4gTfrB8C7g3q1R6sjnyv8y2teQHk9jw
Qtfk8Ht5Zy9maTUv+SCSKym8470/RuHd0BGKWDbsA9sGgdvNWI0BsCg4cPSloeMS9Jel0l8LWSFm
J1HQfUB8N20ru+RAAkHB6SR05NMjxKOD9GUu32VAoq2fQjldsQYVcoM3ycw3Hs3tzmHzubJ4go5l
Vt4hDPXuLWb34RmVnXVoOH67vqi8M6aXaj+H4XAOO0/txrBn582as3iUsnIfDJOrJU4wDaAmsQ6Z
DFD8++z8fGibxwh70Yn1BkF4nVPcJex7jMfZJNrLdmJ5MilbkO4nnbmJLGXBcjMy3Gud1Dt6n+rX
Yc6qt7or1EspiLbBZ1JZ9hrDW/NFGpm7rUnnsDFbTd7DWEIGYjbtPSpkeVhCZ/IAvbFGm2/1+l35
Y4MLITUstWlDY/jAb+CuMX1657LUTsBKRgSs2uM8OvhO1c5HajY17SO/M87KN/phPSgn22oxuphE
GtaILW1qYiETH8ruitTNSs4hKdP3pWtITbVk259yOZm3YUMLQaef4rxF145ADfGkrGeNPmdC1bEy
4ngoScXmQNSHyYoK960CFb8yWm+gVy8JGOH8GEO/whLfVcPWhR2+C2CBq+7gF7VBIDlpz+KYVtUU
vTA09HCi8s/iLFbilTmD8TjhbQCk5UOpy/qbqG+bl7DKLqhAgjNmA0oK4iBicnGVzgrTOCHugurp
qFR8srSIdtG89M5zO+McmZKdQM5F5iTC6WqmXI1ahY/JC4tb8p8qxEjtNe5kuInSkvaTkDyy9xKu
oWfbxtty4OttYHbS/r6oa8aM7GOzksmjhIAWK4r4ZAx2Rqua4At5uhiTJhGN3TIR7TZTO443Bu7t
I6oGDE5efi1mKHFxQ5Hfy2btucV4GiJEwM4YpVuT/hAZ/LgfDNP4grN2W6U+3Fqf9ElXxnsSj1HL
lagomml8bGc4rzhc9wyNrGdZQ5KPu44pxdQVd4Mrrrho1YplJaet8cIlGYtJbYoa1S3tYOcTc9bE
Vn4j8rL5Gk/ORcxAhdiLkMc2VOkjYe/uXdwXzRppHzzUtMG71vmkNLGfXQ0RGkDTni9R5U57fD/t
OqSD2VHLyhVAkwbJHLqJqK6LEp3A/AbXG3xo6txh67olhRFCnSJviRTWel/5bP5i4ipv6xpYi014
OAr84lePu+0eebC7jfzJ3xUAAViiWzQIUlWHGZ7LOu17erYsAvyVTv2qc4L3IlLNBmlfhDloyje0
DeiNkSe8DHE1HKB6t5/irm65MAZjH9TjN4TGREyG8bRta7JKCSD13zG+GQDMlgBVO4aliSlQCQj+
UKcPOoPfklekQXhezWikDIpoX3aJeXJ9Qofg1jgPXQnUB8BNgc6/ifYtmeZcFfbsoLcnJh3v6JLg
5lZRe6UY9Z+9yuIra2X+lllpiJLRrX7FpFmQcI3777XEZLeTrJ7hzCp3lzWtty/mvnwrB1+8eHUA
ranv8nUBleBCuUuMZTXUh0xn7oPmD24b8l3vGjd4doJqoc55NDFsvu1LrXwJ+mBsE3myxjg4e0nm
kqaW0+unbQS3IVEa6WVlRzNKuoxpTQvBrVdSX7SPQGLOQjRBRplHgFSgvDilkyDWDsi+ReqJvK8z
nttSNC9ccTkm8m4obwSjPNCSxcM4AwfScZJv3HZZz6VcBuawE6Nq1qMMzYNSaBd6hCxAC5z4q27M
7CvM56XBJixt3bf+gNfEtMlGZFSs1/FUWRsbEMAnQHz9NYTD/2VkR7GFkeieK1+9G173LSL//ZUp
HVKkKRfY3K1PuWkZC041WTMO66Etcp+bp8r/FNTmfiQPkFRSDIOVtZ8LzG0z6MS1jqbXiUB7OIGF
AnTHDJDOftVrcUzCMdnWUpVfAx9lThIbBUwuHR96RRQjRriJYEfbl/dpY9fbpBkSwiztSx60+Tmb
624LJQxJImHkUbseQtr2bSOz+RJMrU86SPOli8MndGOUUtQXERO51aD79OBg0dpYvlDViq19e0os
QtFDNAjr1sQyhkdMb8PcpydJkieYxsVGD5V4Z6USHWivnK+1rK9dL7/5CEWQeZFWaThveSrFZgHX
ow4SzsmbSPsqBX5MR1dvRYC+Z/a605CTYpjgryO4vmIOEvT6EI9TdoQfcrSYlq1iW36KhinBI135
BBfYYM/qxtsrvHxI/eM9SZflqWjHR3MOmx2mgJxsN2vdhfH8paX+XLe6Kx5JkSIepJk51n6mp006
kcFs4f9YTXmT7cauICzQcD/7gXqlW/LfRGXpO8JOUrys1gMzIq4r63OmMjgQc4dMgi7vpiQU8Kar
1FcnG5BZyi+Nm2Cb6HhLa5k3w8ElSX4FEsHcRhUe1x7Yz56KxblKhnebMB3InKR6vFO548NaLk7w
+za4S/ZRiDt8AkSBX5VLVLrBhmQMxrwylhddxp/GpLSv/hiCGBwiC+oztJFrFyLbxcq/chjzWKQH
rkwe6WejamxSAubnNo5o580d1pG7wmmJ2B68G1UWeKeCQ6WQgYaGuPOHBvoV89uwhYrdAIIos/c6
RTMyN+PT0HT3pWzvWnAGVGuQSux54nvvj2vw+4ig+w40dczX3CKHr99YOrLQfACvOeex657trMqB
ZdQraJmsHA2shveqzpOb/zR+/0rjx97YJcfiHzd+t0Xe/pS29PvP/N/m2iQ4aYm9IOxPUNoR3/T7
9owdGe3bkphEMwjQbsED/WWHxsJNCP5I2S6uYOQo/7dDM81faAPZdLNbo+2zzX8rbcnUP0V7CZJG
yHrif2TnAXb9OZuixBymfKb4d07JzAW/UIYHbwiVtbYqO5kODiHdOW6vIIyZQOjyNlDg3FP8LF8a
H/wF0v9MlWuXiCbY0nOF0QvNqP15rhXwlzyCJWtm5XQusHamL9FsVueimcWXWAejt5LEWXcr2l9n
Wqbfvd5Hhl18ApDiqGNTeX1/woldD7c18qJt2CaoyCbMiMBv7OS2ROOypiYiEGoyzqKbShLBS+j6
Ms5ntcGg9E4hWDOeC7Gd9SNa5il25Vf6cBxIpECaO89FbbLFNoGvzbTD6JY04+GIQtM5GDWgt77I
iIRE3zw+9JXBjbJTAGe9lyEf9T400pYeJliiOybQBC+jxRwIhznYhGk8h55Ex77wAYisHxLgk5uu
SEEsc9uuLWarOToXFHqU2zNzsVmuOPMcZTF37NxUZJ0AADf3Ddho+2aQjvWZIzLdQFSM/fpptsv5
2NZmQ/CtUwc87pZc3tKkHy/3tVuG6VaNargtECdEJk8mtKJS5DvoFlkv14MZhi3PB+S5QI1hiJR9
59zgnMixmq8lawsCjocw4TlHJDtlmuqPMoP00SNYJe7PJqyFXaJLnq5rOE65KRWStF4reW0oj+/x
ZhvjF9Y5ZfzNw6L/beKhOOiLyhsrk48Ohvcdkz6HwPCSHelrOaQ8z6rM688DcraTDSuCA1UnfkjZ
2sXHCOOq3tZp8sBGBQhqBOnFh3N510ywKkQUxVyWOHc3EwF0awPTxMmNk2IbkAy9m0mnIEI8vJNR
OV5buzMj7Ogp8EoQ4fkaRmJwcl32MWtTc7TXKnb9AxYHLH+pnqxjNoqaZ+zcfBSqTD+rtqLx9FBi
UPwQkbBqXdifq6CNCdDKG0+eGg3fwdREelIcx/Jg5t17GJt9u6Z8scjnjDG6FGYZvFPfiBsiubMd
lC1j32vaboeXu8WXUkJfleNDXrRyMWqzTjCl7+Bxc4dulSgB7w/DCz5HvDWsN+z82A+C/Vvrx0zC
29Q82248nxi/MweIBYrhjpEkEffYgyB+dGlwsUNW0pvOtM+kKzavlE3+O8Ngb1dkM9m4MdzYpEry
Uyed8lPczBfaLOthubLvcOiIDatgiE6VvJ1jNok8x9u1q0sLLTi2ZI5AKb4VJC7cFVYSvAZlNN/U
lTmcC/LCD02Ko3CK7GAfx32y9yPw7TBHmi9qSJp9adfeY2AaGIJI1Tm7ifM8KwGDMIaXBQnjTOK2
hUyuYt0aN8OLVRVDuIqTcYCLotUb0hVMCt00FwjLUqGvZK51OBsa/c1wXMYQLUdjl8y05x25tiR6
eQDF8KRsjG6qvFXS2+ZjqYcRXLHTF59Nd0E4x2YgcH7V1q+gAqJ9DgeL31EaRwwlao3cEoUBJctx
EBBEkhGWFY08WdF9PDKpCNzDaNn+aqDYcVedjae4tQJI6E7XRjfSC7snBNLYNjk+T0T6kjgcQ9dQ
09kb0AhYie8dDKCJLsrOyjm5tD8ea7KUItvOw3svdaND7xf5F5QN3iYVzLxXZSaEDWDVFFgdJJDV
+AqP0T1OLK02CVf3ozSKMkPCPCm079pfDy1GVcGCehot0FUE/jK4SZlG00fr9yINhlUWdpDqBglt
cxS29WYB4N9o8J9X4InRmj3i8AKxAPGkjosld5cVd++Mn42RUrFXuv0W4IJH9VrN24I4GIjYSr8q
SFF3s0SH0I/ufD/lVrGTKbA6hev5xjcG8YhQeU7W6J8TmK6Eq9CvVeLDLbt6Y1J4XmPTKMgZRoG7
DuPOWJmoeb9hhRaHvIcgr1kFGZuZS2s7c8tZh+3UMxcKwmGTA8U9ugP7bsftmQYyrgAUbmgkylJ9
CirsMO5ghafCq0um9lRjbSUoDScvnL4SW9g+WuCD4jXJOeGmEVPKeksCh/BHIrGlRBw8M7Ps1gQM
fs0y8E5oPRGGWaq4hbcUrw1d1ec5L4aHFPgvrgfvtuqVFa3gUoX+UdtGchsy09vQfMfvjAPUU9yk
5a1TunDLBtnQTdmhdzW9EY2Ii9WkGP3IRLBiDus+jMQd+N/kJcN08BK4eX2PV95/LhM/uukYIRJz
7c6fZG1O8DELph2MFrf+1FYrQXZ0uDH5tDgKaIvaY57S+4LT6D6ZpqBNiswm3xiM+ta2ZRJVQnb8
fYV9T28dFtunnIFKi/1+mG4sRCPLWEKqrVuYmuPYDq/m6Fgrq4fIBYEKPB1QqfkkI2l/Vvx+Y134
eURSAYswOxbeyzQz/xPmzIPezVF0rJqgiXa4cuyzg031iYavDlaGVePjDggxNDcuke0doUo7vG90
6f8pjv+V4hjB1VKy/uPi+PlrnVEf/yjr/P1n/rIOkb+QB6nxgwip0E0uxenvxbEDa5NVCKsSEynZ
Hwmd1i/8Hwp2G4jhRa3NFoWhTBv+z3+b6hcUvhJhGZowKSzT+XcWIj+pOhVWYWzHCEc1L8KFtvz5
D3JhV/bdzIjVOkDvgBUY4kCPg0r/tlT7h+LRn0RsQD8kwgHbJJcOIKn+WcTmozdmwBPgxojzHKiZ
8Li5j34BOxCKOVkf+khKSlJvihnAxw/n43ch63/BhLwvorxt/ue/l/P1h43P8uJ0AO6S+oZG1v7p
IxLFCekocb1DAEA02Tk1cM5+ZFmTobq/xqxTP4iBKj2ifCO9aeYp+joaeFC3dm3rTbqETE4dfXDb
u+laV0Z1IgcuZNAV58Y6Tkksaqea0QkJBmjdHFypdjps/h8+BO2TJy34NVxIyxH+4TyJ2iw1MU3e
AcyI2o4m4U0AJ1gpOMP0qdICyrFMHL01MuDBuJ7IuvYgBlsFQVmoHrxlDYN7u2igNol+pqv3QqDY
Lh7S0euTndszlcyirt1N+QxoGZjFP40S/zvnwXVsT7pkWjrkaf/xIzSmZokAQx+BcDlsagzNGDuQ
pztF/O3Pj9biJPjR5rCccdcVBAWRn0nK3E8Hy2LujaSPV+o1z0Ru75w8261O0F2rB2Gxk/nz1/vp
S/T98vYEYAXFJY76frkCfzg5SjZ5nhkprxdE9QN3lGY1d4F3/vNX4Sv/86cyhVywvS61oP5ZgO2h
PnBTfJGHWg3RHpzlt1J70SFp3Kc/f6Hv4Xc/HT9LSSQQfPEYeP18U4ipBTx0i+5Boco5zk6joL9w
zUwTJ27KNApsGYKkLIo2uU695Z7L1E7gLGLJDuGh32SWVT3Uk83g2u6Z2ZQwSpZ5p0bFkgK2LtKc
ZRLX5qc+cHIyhfB2GSvSR9l+mAEvMpYmqmtXwYMBBPsy2HN0+PMPqd3levvDpyQnlyBmy0HEa3vo
0P941nw4LV04k2UyxEw26XCHoxP4zRGkY4LBv1HU5MW3EXHgxkoAz3Dxxoc0i7tdL8t2l5R1fSkh
xCBEAKuO9Em8SJVEF4uB2bszZBnVus18dlCP0ssW1/mQgraxEUzS1WCKxxGzwaoxfsKupDZ5EE37
JNihEgveuZ0lBxuV3F3QKevQR0Vxw9MlPGSlD2EBx9YBxT3gNjhg21CZct/own2qfSs+xkacbXJZ
he2KueRncPH2OmuS4GiWc39XwgxE9DY75jlzq3Tf+7a1LXtlrm2TGEab9UO6bmWAj7wukue2WTrH
HPdMNhl3llfikp1QGzKpg6SetHpv+Sa77NgO8VQxYtwYzmw+gPkTT2XXZC+AVZNvJUbNcZUIb0Jp
RzNKc4D0c1WglHx13BygRKbq77iIYzzF43kGmHdnk6m2ad1ocRZk0XDXkUT/K+kh1oeoIJMiRkXi
m3w1EsO9haJobIAnBlvDqU9ZZvOubVltE+Udx97IL4VfYpsf86FdBTXlLxa2PfSv83I8mZ9in0TK
bayILsE0muk3awnTMMdQLH7+7Gz65fTJSJOWCAISCi6yM3zssz1zFcHzZR1ng4bZ5bnHjkyzj9q3
m/uY45QfSRwi8cZp9FNi7nLWl1vmz8mqq7T+KKq62CUh2TK6HF0ImSqvP+UTpNSCDo9TAz+oQap1
GKaO/Dn9oHziCrm39Ue2ARNUC/x+OFXVF11zzmtblg9Tnd5GPpMeNqQJYr+023R+Uq/CDKNrLcQJ
3hHZ9QGSxtgbg8c8Jhk2sN9Dtq+HsG3F1ZdoxePaJr0o+VBZnm9YllK6x7b3jI3e3em6lmdn7IZT
biXoGPt5XGdCB6suRufU9gInKJQMblHdsJYLRcqMi2VLGXj7BHoOCX+u/wYzbOLNjGh/VWKSnUew
2KoWVc/F1Q/OhsdQsovwj5OmOETRhrQXta8bsLMWW7lziycVTrI1fRBOIx7ILXRcLF4MAFdCxeXd
XAjOEDOe6maapHkM8zE9SI2czCn4utjGVIiEFE5FkMVWDYqcPQel0dyGwF5FnH+uezN4jX3ZfbGd
ZnrVfT2cMtftj0kPt7kPSvNcAz7bwzP18XaK/tjhjrwzpgRYUjoRfkfmitPII9oSZ4mAq/B8Zqj1
WV3O4yezZ06FtyQ8Cth1WzMtTBZLHYoR3UV7VJb5ORoZHOWCyGCr4D9jwJ9shBF1nRC3Jhsb1zhu
ZKQQVSPITo376Rs+9aG4YI9JN35JUTD3k1jVBSQE4ujcTRTw5JCz7yIs78qt6Ae15RPXJ8du1XZg
lQ2CTUw3bMyal9kbzDvFF/UCEKDqNonf2iy9y6L/CugX8DJJaBC34/pz6LCghrblPIcRuyVE5vLJ
ENQXaVGGyAcJWvd7Sj6az4Xy5cW8O5iH1aqTmGvorZNryur4NY4BumPlHjYoZsZ7IkxZ+yZSHwez
SnZl4HXPRUvIeRUhefieQpLGJvceVNKrqqT8smGCnWbP5H1NurzokDAQBzXrnkhp1Ca2xiIbF8Bc
vbrnkycITTyRDRur0wpBJYpQ0zKDu9kpfWCE5szPKC9tXgLbZkFUa95J0nkIi/uWj2TAa2Hr79BD
t0lsbbUHxENyY0DMxz62bNV8AGFHEpoDDZNahWhHnLQsddL61COMW0koN9+ogfvnqK+5rxeqOsWM
+sgbtky1lyKr9n5uWMj9CuM68QLhxkh58pK0XPG2p9B6H3xErCvfDturcEr+LQm6ay3QDdROKF+h
/N80CZt9p6+KfQO7egCiL/SNNYp9W3FTkOAZLr2uIOYt8+0sUTYUmDjcFURLbQvYedI3FAOTNiLi
c7CAsAtWT7nHyjEMAGOU/RTuOfxO8hn+XxWe6yareq5m5r/tmHcEima1QDnFnvXs+RmZaeY4AUZg
iWyGl3FQpMocvz/e/+OE+mdOKC1tOsx/3LAuVsQ3opV/7FjVbz/0147VpcVANoOL9Hff0186Vu8X
B9OTaSO7/760YXH0l3XO947VtZizOVTfZI//tWMV/z+ZEn9TBluLftBilyMo7REZ/rFsk71d9UIE
xbF3ISmtkzyw7jS768v3/J0fDs39b8Xgj73j3zQSvBYMdXy0GBAAav3USPSNwM3jyvzo6AE3SD/J
S4xO+XniCJxhAnnbP3+95ff9oSS18H2yJGMmQK/3W8n6QyNRL8EIpSt4vUwmTHRFiYSQcAp5aUdT
H3MC8/RWI9R5GuxI/ZOy/+fgeHfRZtIe0y9x71nson/oYipDUGs0QJnmGnZxlmZ4MFPZu+dJzsDD
/dl79pX4Zx/57xxii6OlTZsZyd/6lduGfcLgOtCSMlryhLLyS48XA4pAVI/3gZj+7RdERrr4bHlF
jxZx8dL+2KzFZP6Wqqm9Q2j4xY2zwJumsGWP52rjXfu9/U/mD/JvjiuKU5ajOHe9pT38efs4NVLM
gT/2h64YSQnsbL9RYESZq6LVM/OMvNVIXtw0N48OHqBr1Vv5c16WzsDWOyEVEXa+cyVUg5ilurc6
4Pdl2Jzl6I2vk/pnzZ/l/J33y+KL7z4uRo8v+9Lt/nAR5iAPgphq8WCRemc+GRkZCsSdp3gogmIh
QVWBHMj1DacUnXdrySe+g9PVAM55QJ5p26cIi+wRNIP1EeimJiLRRoGywrhR3GSzKy8IPLPw1AuV
ZluIXvKSgbzOQJRbswRE0cCkM+oIBiMhwe6utEZ5MWrHqLcdmI6b0pjGK3hUlKKRR403131h/eoS
eTzhzJrHfoumQsU3tV7Ep9wl7E3kwiU9xKI3XkhW8PxrVauaS448WA3YopkMlA8KCrz8ylU6AmyV
LCVGsCvkdz2M+TSccxGmYJ6seFj1eHbQmSw3gppJL+SPvqFaAXx07yVV7a5xbpRvXaxg5NVCH+0e
rft67JFSuZnu7wVeVQSiFfXHUmp62xj+44dbi/FKTgZwTWKpyjcdtuPVgFz2ZLVMcqI5sj4sz1Ik
z03e+IYSBTczk0VqRKgS47Uzaz4pDCsWF2nDC5LD5T/DI2as1jHU/0g7jqM7U1j5tSmfOo+TNruV
9zxUs/VhG/Z4jYLG21Z6sPQOFF7rEqJphMTS04lcf7tWQ+LKu3Woo6G7jRLi3NO4oMs3LT6smvqy
2TdDn85rg1oyPHkOkeXHhJkZRaytQO9uW4goL2E/eM8udYPcsKByRgKKTa4TPAnmByOq8i0MSr78
bErP3lR7z4Rj0bSgreXKQMdCyAgwN7ibE6dfl8V4z2SJqUFv03+j+WvKt3GMEeYGRTJXu74jAhYq
CYUkIh/00wPE9Ws0mF7KVqRgfb0cf3Ns8YV0rrkNE8fZ0A2GzbrKPXH5/ndaH2NeNomY+8YcHgw+
60PotP1mCDxv11UNFzBbZndjE0lXHoho9P0b2fSihBY8UD1Xo+sRKMBuR7NK1aKDre2K+NJWdgMY
1qXuGh9RAIilmmOr0e9StplLdMCyb4XwLo6DbMlCXWGyzcMT4XORsZ8Eye6bKjAm/1qWuYUgp7Ao
sPKwa/2zmr0JJhVM9X4yKMkGlpvR/QDeZHhpvpdtTK76faOAwqxmgDVIEHt2ESKJ2C0gioJc81Qu
ZeC4mEWp+aadB46qWgrF4XvJ6Mb6QkwxEKV+OPjeNN60aAWebCBmiHV9BkDKmC6mldjrZqlHm6Uy
pfWzV1C6JDxy6tYhrKgGWwg2762ZoHcIdTNokiSi8aZ3jP5gugCtVp1ASLASxXxx6y74UjXcNu0s
ck55FNqXUuSoh2m/p7PMh4wTPhpNwUo4YINZzu0XLwqpmRujC6INF7cHd5DqdOOZfYNIw3H8Z503
bb6RhvkJxK7BBqf6yKVDzkjKGP5QYU7q+Yuai64WPZfUlNCHhJL/WHFfHq885riWlZ+H0cE2fJ7S
89J7NMy0Ldl6z0v+ApGngZstq6B+vM5j6D8vgMpLacrybYLbmiLbHD6IbwyeY+RmNxnNG9hBEb/E
ODdndOUI731BfxExvDu6pYci3vP8fMNjtHiykXii+sw3DR+DYRLiTAsg0MxKaW5K+Z7VhjEf59Ds
3KPOkF3ToZcNa1s0eQgSlNa/AgG2mFLkySn1Sv88GGVwzwAgPAau9+SEYfWctvXHlI3L3T+Sz0B5
u00MoO/CSIb7vMW074S1Tb0zJGECgKMR3J83OI+MFBM4D/1wtHRHygSyQMJtQuncmAi33Z2Xq/xu
7NTY7Wa4PVnolkTmNSiDe2IrycdQFbZEXBL9KtN+fskdw/w1lZq/TxB7W3+yQk/5v3ruENWrqir9
YjcTWpQicURUj749Mc7weToOXYZGeWYt/To5LgZaEtHvHGZWBFYhQHQkIRJ4qfzmDZ43tUjZMuPU
AwQtoj85rRWi3G2Er46bhZkG9aV2m4llc+xejHHisZABOf/eqX0hbMk744Pg9pbYMxdN1XGlNIFw
FxT4cil1AX5nclmR6UE1W1Swint6jIvuuVe8G7sNvXMzcGqgcXvcBzO2EZCNXSD0EcTAgAhlVByr
UTNytknoyzaBSrjf1z0C+u8Ghd4KiLKCDuSevRJpU+wWvHLMwwR3O9ij+1Lz8raFJnvvTDzHkUFH
e+3P/8veeWzJbaRb913+ObQQ8Bj8k0T68pYsTbCKpIiACZiAx9PfjSTVLfL2lVpzDVqru5eqMisT
CHzmnH2c92XOOPAvR6Av+1jvIHOul/5oFvK+G8ug3PQ1EZxj35s4qV0sM7oz2i+ljUqTBldzRVgY
Fd5BhE/3bepyTisCRvV2bliKr7Rtn4phpkU5fHtbonRBH6J+pJKIDYPHl49f8aoptD4Ocz/ddwO1
L1nsIaYSBslnpjdsb5nPklV1I8jdsSNTh9XbSCaXvLPcgXedqpq/dRwWXrLU6ew/Ok1dkKYIL8RB
ylnIpMmRnAfm4PtRMjkeW54WFQYo3fkpNir3zWOSipRDYy8faz3BxkeyQ9ZOL5LnEVoI01iz8K6d
xQ7afR344qmoDOZtvTS+drrBYNSP4bThPVPlpIYfvloTnktGqZoneRN24tnWKL4ZUE5lvte+kwPu
n9L1E0U2Sf6Hyyoj6usAeKXSHFWk0vONMjXha+oVV1zR8jUaAvvOhuGDSdONWIvwhSJgQPWKhJTx
Bp8TpeWTZ6dG/zR4E/qUKB1lIoNHBq6hx6OqDheQWkHSzOl+zuHvi5csoFpODtPYwUoTlBvANN1d
ajpEpMRkzG67EdTv6M3WQRmEWyIvleY5d7S8ZW+FktaQ847/NBi53fBcZEt9w9ffPFYBJ0s+SOPj
ZITp2ehwTg+t5NEzB+qYWB52hInkhqJn8lAEjbctTaSiph9eOXMbR42yH5KAI90GgL0XZiK2ehFo
c6epOVVDl6BYKsgqdThikF6Bn8gGyJIipyLpPJV/NVIHJc9QxVAPKsUwH7fJljtwJJuj/FoCjSDz
7C6cnPHEdU1h0DfmXYja/M5l17YdTBV57ayOU+82O2rj+Gnyeoy6PES3WSPJg3OcO7wLzg0A1/KB
b5vnMsPIM08+dXBUjhaDHJQoUN4uCYsbNP4k+/BR3ZlznbzUhte/McGzb6sBnHPERosCcmoORViU
W2+4t5V4pPIrdxjBza8Ib9yzbcNPI3gVdzUW1tIn0DA4GtnyGwsJvhCn5xbeu649yq3qzaKi0DaG
OjJ4ArfsOof1BJHr+JTnFadhl100y7D+bPDDN21ecJEqyWmTeporchlWln08IXG5n/MxS6OBsnv7
563x2nX80BoHAFgAoDBYYFkOSOzHrgTuXBbyxKuPtXsp+lE6QqdbC98/f53/1f2wnWQrxPadtt+h
cfvxdcJYdn1WdVCkMchCUoCz9dxg4i+YWYkVwL62Lpfj8M9f93+1/rwu6lnUrnSmDp3ij69LS16g
Iprq45QV3ntnkG2o2qmY9qMvOb8qVc6PHoYETophrXL//NWZ2/z86aLepSvmBudNiJ/+avz4TE+E
Vx1HULUE7QTaeg7WU5cJNqd9l6A3ZPSraUvWyttycD5vLm/hn4ndX03sLLaPf/i2Vrz9d2z9ys//
///v9rdP+r3Nf0yB/fZD3yd2ofsLHlyHw5tHOKXo+vt+F2CbaLNdLiwwYN/iXP81sFtxY7a1jupg
zzPx4zv/XWJi/h1JCSKVH68m7htmc2yq4SrYiKF+niCQ2m7QmsnhGvtMOEh4PeyuESrZTpPN5fXg
p84MkzldwQho7GAk5CsuwQ20d2pXhEKhAmgKJW//Bv+Cd2dRRVxPF+5CtyIYrAuNwbI1KXNL2n90
VliDDlZuw7AiHELWhrfWinXIL4SHeoU9sIRsIyL27NtuRUHEPgMNcwgUrAmzpJQBGRFe6BHpCpIg
UnQ8Oxe6xLSCJsxmjF97UxoWdKUqfMQMrB611YH/BlLRBgJcxQqu8Bp3eYSHoR/hd8Z7nJEQImg0
dsZoY5Xh0Up2jZ1zRIpp50gHxmMKkvy5Z97w7vuqOeJKi2l2FwYc1LDtPVg0+aFReT9HaNbqrZ0M
1j6U1Be+28hHd/Ky3WA6A3Iws5yudTIiJG3aFypdnn6MesgBdBAtR6ZdL89lh+XCFNOnfJow69hD
js7MGNLrJi0BQ5W12/6algsq04bv8KXIM3UbjIPEgCiXs1YOx4NEVr4thsCPsjJHUJLFRnpvhW12
NIrkjpSZbE+kbk5yrEtmB7v3ozlWKFZl2V+XhkiJMVRewFZgnJ8oafp9DoAm6kCE3HHotEfq/PLG
b8zxGs3dfAS8aL+DW6vOBL11T4zaChaOcFp3pVWTJsgCNDgpVG83i2hMvCq+sS3jonwwOtN+6man
eyMFufg6A+h8toY+XR2V5Z1qXePWTv194prdRz4rMDBAE8P7pg3UR1unw14EdbktkQPC2M+XA7pj
g/BaPUHvads70dXVdTZ1UxTaQ9psMi4c2k7w9J8JPoVZ1Gi28BtjsUsce+SF7RwErA8lQwEIXGHT
7eZYLeSjV0TsgLkjFsx5H6whuCp5Bh9QgtS3jhZJ1LMERO29MHhpk2k/CSOcdgP66ut6cZxjkdTB
EZVm8VuGcf3erDHepHmy3OVwh2vK/Nj4HEDrUqS0Y/HdNKNHGCWP2/4Ke5TP+SXlOcW6wJ49zraZ
UbgfiWcyP+iJXbyHKZsup2Xe4zOKA5TUDA/aSJa3BjurSz9WT1c1fqDnEEj0XUAWAsr8hB2ZD6XJ
bDsIPKzJc9fuQA0PCzkqQpT+utPslw1DLrx0befnEEFKg44m8NCBZll8QgylsXSh/9yQgkoTiMgU
IwWgYfXKMVIjnQVvXyaNuQMpRDFq1OYNIwZos5DuYVUAFNppSs47lajkTkvH2nqNZ/9awG7KN9zb
04cWLznzu6Cfn8Bz2ElUIyTYLZmQRyophRkfqsZGGf4YR4PRuMO+JCrgLottYlkNt8zVrQHb+NUX
wAM2vofMIHKaJuYkSaE/L6r6gq3NXGXQarqxFx9vY5q7KaXhPBivydAycMsQfcW4UpJpa6eCGm/J
ygZvOfQO4jqDenrAdyw+6DYu+yhBcl43+8Kr4MHdgFQIsPVu7ESBHd0jfk1UGCXj7IFBm8y+NZ9i
QoRm7yXxFTbkbiWsHatGcbefFyZlxhJ1AWGy9dahrBifdDYlwWcnwZKA6covzNF9UUM2Nv4uqEl7
2xt932VfZpw0Ij+wO9GaBxfrqH/qgL+oA9hHWDyC/+/N3Uv3Lv+4tfv+A/8yYeGnck2qSJMFB/Iw
CsjfawBBDUDNHFLSst0BfvHvrR10DSFAxf5BYGqvSFFKAx7hVNyEOf2tCPjLeuMPhTvFQGizT3bQ
fbLT8n4uqCtaV1nNwXxDYouBrD3A3T/vlccEWCmWWjyH6HOHJKmvAD6DMphnLKDIHGBllfqom5F6
c53xZqRw7nBhT49ynt17FH7tqiEqppSwvY1N0ttA2oXynHh8NPx5KumVw4Ez9UXGEwLPYw9nEPnB
OHAom0Vs3IXKGdS50pluw8jCchN8BU40p/1xZFU2DSfU3wJaVuwT2sYwO2iGp3rgQ34yysqnoiCM
1CHwedTLFZ+lY8MyxtWI4ocIhqRew16UlRDk7iwzHDHlEBEFivQ2VkoeGt9abHh5XvxcKks+L11l
I+8SFey73vg0gi9+DjJHEzCrZPYAXZwloG5OgNwTQtri/p3FJV6wljObMwXilwdGPAqrAQc8g/sF
g+c5w9vrcsIt+YhsdBzNobmCbKpKwaM7mG5lkg/GaeLpjG8mN5L5yZhFv5hbM8kzDPygOSz/YGGg
6pEjmVXXHGmxY8GRo3IyglcQEIjCm3oiooVvgSgHSw2nf06E/0Z8zlp+XSb+3yfCuss//6bb3+Y/
ngvff+z3bb79C0s8z2cnxco8vCjJf9/mu7+A2bOh05sU6n/MpnJAB4NZI+DZxdP5I1U4+CXk19Ek
rv2iMGkb/gaPB1Lxj70C3lCWzgjZ2TpbvgOz+se+12p0qeze1cdwMFI7KrVNWcRSJr+S7AOuMIlx
04E4QTRqprI/DajAH2RtDOqQk6yWRxo9nWIEiiPHj3ubFG8Cnax6SqKEhPX0gQBiBpOESmySEOfK
ArfsNskF9HrYoPHzZJXuR68c3guAkQm/6nloYvepy6vlgS3xM9hIUhBL9mqbyiuQBXFqgl20M8Te
4xpHFeC2fGw9IiO6ujM/hmhtPMJxUuuxLMf8DL2GvA4VcHuuPPfRw/dCJvV0q1i2s2sQ4jFeLGOn
WiP82loamk1d2YDoByz6p2TIsACSeULi1UA48zJyUi1OmxH7xgfFdgsikS8/8f2nkcG+g2wbMVA2
kVAQHDjbQ+zdqj8t5C5Gvk2eyqZ1R+ifFnUMh6EKVfhhyJYmiUq2UR99NOY3Xj2AibFCTlPAf0cQ
hHhEjZ5XF8E4boimnvctC5RoTCEBUsKFmujaFLLSZmyR+Oos6NXWqhPjre9t9wl4iCLSqLfFNXNy
5FOjK4rXOS8IxxySXnzUKmDUkk8mv60A9XAXMKT+usgxjCa7ic+ADuQXo2in25p653B5f+36rriy
VyQJ/zxZDJKZdWHoi5A1l/AddF8e2AsOpBvXyz6t+JBhKXa7chnWNK8uta6TAIql3PQdGrVrD0+T
PMaFyJcjFam299L1ibq0l1WZmMVk8JZGlZ8XB+2JdpCCdtnQ77sUAkBNvpi3F/UcEE6McOzYd4pr
gXTsc9a37ZZXJxe6bd10h7bFfcJ4WLwi9yieZK3nj8yp2+uAWOjnbBmIL0Ap5QFhamwUln1yFTfw
VbO5tjcw3N0ro+bLDsh9YaXQuUzbyP+OsoXexF2stjwQjkSqlNt0I10GRCCcV8DaynE+BA4ghKKw
7K+jZ49kamilKob07KHYGcAs3DMx7MBRFRW/K+wLgFgQrgBMOt9GioOu/GzXgZp8jFU436TLmEd2
ladbJIPxjWIdN/EsH4MD+y6x14W0X4s+yA8qANjCBkSSCT11qQoOuTDbp65yPrpdQXiua37ggTRn
0Tw0q8Wxp1jYYaC8UUm8dFELfH+fBkuM7Q4rNukExD3EKPI35Blo5BRFdQ9XQD20hk3E2zyTEZU6
4sxyheWe1SQ7hfTluCB03FkIBM8SSWGBv5Q941i49gtGX3PDRJfYkFijsBsn7KcOw6+IpVTKRQVS
cL/aVXZW1ZGzbMbZwtO8NQ5Nbbc3iAHgYAZ2fkUT496zWSKNXQ5EAJl+y64XwCOP6YDR+HURNmm/
HSfT/zhAvb2JhUg+zzrLfiNQ86RnvvqlXoPtqKVGUFYVHAiWMEiaTX7mHW00N72RsSQ4JpVqnpoQ
ITMMZCF3vRxsNrd5ubygjDVpZBqJtK/W58Wsq1fDc+cDOzRElyQ9gbLQFCmEyM2LAA9WdESzyrLd
2X3pgvrgoBAoWUeTvbo3X41xXT3IaWk/hPz99smJlyk71ary2623JPrcE2tDQJxHV5ePQY6bqGTP
s0E6SvCg9CsR+WWtI11Q7HjEAzIIKVizIcTIrgag1HPEYJ7KLLMIlre9GpREOEwHaSZlNM7qvVrM
ZsfqxoLd3Pi31dwbz2SCcPj3FlrTcJwof/yy6IApBou+1wEWa79kEg3xa3kAkMip1Hp9/HY5WZq8
i7+Gk2LNWXGHWriQITyvdxGIKfdpwvrwqkdEszCDOFYHi6jjDSGHgKcrrzxMCccz3SIFYMfE5RHI
JS+ElnbalhYAS6hB+XIzmiMmQjkaYXnL036+JV66mrcVPqcd8OblRgfw4f4pl/6rcmmVzP1ZuXSX
F++yUj8OUr/90O+DVAdHHkUX/ZOgawEH/+8m6hLP4BHOyUPFWk15/2qiLg0T3Y3/HWr4fYpq20Di
4YoFnoUxaG2l/k6lhC/vx0qJEAjQexbBnrwDQbzJT/o8PeRBOWFqODsAYLa2U+w7Dpg967UAv0Up
q5MbJgY4TUZJZCNorzdeZOdmZCZcNsqToesFDYsK0/gAMcnWz3jAiytk+Wl235GM8ys3oP/mLl55
liIprroxs7bhuoFtYA+oM2L9fO/lIa5gYITXWd0Y1RuehuqGvWy9HNQsiFDmCZws0qr3ahh1+Daw
2w2OsDMSFsPN7H0cxqkP7mcokFuf3vA6Ww/Une2t/NKQUVb6PqxY0/5COK0woST7ekXKX3cAxztI
aIWCR8QTIJUTLPk0sMdbotEQF+4xtCz1LbczC3Q5tdrnPJgzJz52rcfYbkfEu2koHqoOqJkNJubQ
cuEFoAa4DSxwpuMmLvg8CVyaVQ9tLsaNRzQSoywRCRkL8/M4Fi35SblMXbTsOaAHLEtlVrEGVb1e
DDjufYmmDGmzoXASh4RbbmSwNI7YMo1zFnCJQ1LWEUevJZl6Ec9cLdmXJcYt4jIEJafMpSqqMDX7
FkPdg5VPsb6lMDNO5oij2QTbsCHkinDSwWGb2cryJA1jOCRubT3lrAs5PVsTzQSTsAdRjO7eC+v5
HUhFvgNAUcBam2HRwWrdM/3Or/HX24cK6NUJP1d/yMuBpL6mrFB/DkV/CoYJ7KvM90qVkJw8mdxR
G5a4rYtp6zEpwjXt2hiAsAy1C/GgWo0KEJdBYlgeQ1lb2C3eFZn3Qvh28mAnTXtPzLb/gF9+eJMU
BqQ0CnKIajk9rLOC/TxU6SvVXnxfWNWMxb5e5ed9j+Tet+Itgdf+bRjm8asECn+cpGfcGVMM4Jc1
XbgffG1fx7isDkYGtGor4GvMr3UTsLiOC++l8UT5BL0Dhhzh08kUkZVqTxGoDX+KqnlZTqW2PCjx
Xat2AMW70wgt8jAWefKK1sy+ChfgBLD+3fHZCUU7w7pDSLjtGaB+FaPjMY3zFwalSYWHlCRq7KP0
XgTnQpfUo/ucNf62zXrH3jj25F8LtrwJs2OkDFQe/XDXJ4l1BbO3OrInRCWWwdPiOdzqB1l45avG
QUMv7tefMK18EA1UeIRkwZlvWu2oEZ1obmsyEuZiesCGJM8k1+vnhCLvY28vSq0PSutzVmnzylhK
P0MoY/vnsZjCvZPVvw1hEx+Fy6MWTAZPcohoTwDO+o/EexYfZpByH+yxS1d0TpB/aHChgX3hDvOM
Th9Qt1m70B+7fVqDc6mgjND5FAdwHNCvw9I9jxP58/h0cogz/KwB/DuFP+cS5LJht5Xel3E2nSej
nnQEsdjmKkbzJ4mlKDYp+/etYzTzrhp7ONwxdSKfSwe8oZBRYpgRy4uRPjEstyAfrFeHxTrYKf2S
Lvopqw3/y+SCAtqY4TqBd/GEuJFVL9mzrzPnSrHvuGZPX2886IlbP01OodP6N7AiURJUffu0wL/Y
utqsPns9M916XKp7Ow6XT8yodLMRBmP1UMGeS7LEeUmkA9qyoUJYY4QJV1/C5MaxRP/WEYFegpgg
fwxO3pILsUTZRAWV1sl7a8v0t2JEEtIOzbXVxyNgrnHayqEHHiHj9GgbvkVQ+DjO19a0Zs+S2N5u
us4yuOMcOGCimYy9roSBMswMqoc8a4koqDsR7i4i0KFNseAV8WrKlNDCp6PFHP6xGp0WCmgy2k8w
74JP+YipddOnPYIanKfEbsZyfnSMOABtUrrvdO3VVehRLsOwFpxzvWmj2hQl2qo+kO3GGokv9Ina
fJ6F0d76GHjmTdIDz8eWiaOyTeWJ1hgOeE1E17WBFfsWYDZdCDm2UWdOnxueeY8CWckpMeI24pfS
1meYNF02adhXnOna6NbWKqiZWlfa/VoZzpe0bqxr4Q8tkIyGiTuqqV2jYeekCr4EsJPgJrRzAKUm
NPRNtnyWiBLZd6GEcKbppTL1E7N3MwqElsAgUdOktIn7VAj3YJLh+dAIXe0Mz5J2BLS1PSYgfIt8
SPZOn8ZbXWpBMJDrHDJWS3vu98/ZUgaPjYWoRDZF9ZygMMNCq+vzmOVqp9ExFDckGieR25YDQC4z
OZJ6MqOeVF53wJpQPXDlYus0w/E+JYz7SzMBUmXOIQrKHid4TbzYOfMO560FeAVjaI1Yqchdda9i
w90X1lydBKusyCSDdzu3ZnoNQNHfeGVZHbp+6rcOgMY3ICRosoIKeqSf/9q14lPW1DkFtbVcD6gq
2b+0o7zH5qOAAFUkDiqMn7M9tV8Fu8RdL+b+KTPxlA7OiGwhCfI96s0AeY4RP6U4s2890+8OY2g3
vAsIO0OC/ZY4ZACTGweTGtJhaZzG/oq4CRm55fhJm07xK3kd0CTpK74opFU7wjb5XoPgVxkUv2ky
OE/oZP3I9PN827j8NzL7ws2M/B/zbGeezKxwtkMqrD2SOnENzCb7HGYB3vhCGgdGB1BU2rh4yLrC
PlO/p/u6y5oTIul61zdYu21iYvfMgaetMZICmgMWvUpVhfClmMjN6YRhbM2ZTnXCILez/bb83Llj
GvHen9M+EVE/S+844rOKUvdmcdAIl4h/EFWAEa6E+7kx64ee5BeQhRfH5HLgiDYgeBkfBfvyjZQe
3FlyfDaMXL1dbla3fq0ffBNhXwuTeAT+acIf2ZqyfAyMjslDtST7UgPSoUXEzZyW1gYi1hmo4Tra
LW5sZRigQbGaFl4fHslcTrakTz/QQN7P9GJ7hhgw+isD5kkxM0nrxZZNfXFA0Vptu4XlqJNUwcaV
vTiUg41czfDtO6ObrA1nu/+M2Ds9LllcEQMmfiNGkhHFnKlNqsgAsdLa5UGWS54Hdv8wWiL8nKq5
QWHI5Uc47NGbhvLBM6AIhR0AKjS2gPbDuj9NCv8Gy0484+kSnFU3PxSp+yuROi//9FL/VS/F+Jf+
409GzyhA/zMN3vr2o7+Pn91f0P574NY92haLDulfHVUA5Q8tF/Ac4Xgr5ISG5ruZzPZ+YZCHLciF
4mDxY//WptBV8a8K1Ep26H6DDf6N+bNv/mwnC4WDcjYkI9IKhGn7dJB/dLv4K76KTiM7TgQnciiH
a6Q82GOk4tag2bN3Q21Wm8D0pXeKrTlxTgyEwoBIZhr4yBq9FXq1MEfYVdA2GiQQlRj1psbFZG5M
abdfVIp6GD2McyL1U9xWbuGcOrDe5CRZWfNWMG9grL0+QMes4ImbF4x/Uc4g1pUxDdZqiKjNBRXY
kLWrfaHkYSlYPb1/M8+E+AGiqsSkuukrK6gPVuFLvWtzY/0Rm21TlKNNuLcaNOhMYXnhkbkPUsc2
mB6TyWUTt67VdGYhLcfuHmOqmHx9l1hlXp0rHvPB2Qv99ksbmOK5KFfPi5DQT4hQxxRTO7DwKDfR
puGO5c+ow9XNYVmJPpp0ss9rsOC7b03wRyqjP9qDtF+WEdlxCZn52Nom7ZqnWnGbWA1/PzmZ8Su+
WX41ERQ14DB05bDSQNN9yXTKJ1A6hBengKHe7LihiJlszb92Eegp7A/vc7LqaCmk9dEVI+92LHg1
LOrgpGJGBFFPH7MwHZ34q52c1wxyu37DcMHfHl5EzP1o2reek6qrEmP4rZ0j+w2GWEBxSKcbAgCG
k12F5FisWnIUnOvn6U3xKs+eFEYcrmv+n29faME2TW/J3UHy26/f8EXGzFfath+9uQKjOBIfKrZT
biHiJfw7Tx+wXfEnVDM9DNeS5J9BW6D/d+ngUowcBrJgORmr6HaGHwctzsfo0HTKHY51riTqDQ/k
yr5QC4PXYVy+yhjC5cYcyvB1LsZHOMQusBfpORGVYAx3rs0e/IGsU55ojRHVQlnPJarZt4tBoXIV
F3o+OX28p2PhNy2xxT9RJ/Le5HoRobaZ7uEm8L8xxnA1WHptxEO7A0xz8S3gOO2dm8L3UY0SLsXF
Z1gIsuOBrMiNP9bdF98JCQswu1rcyrHhJiTxhS+4whVJcEiYoCandUD0XWZEGkd5yPxvh/+L601w
W15XpKU4Rx+Bxmnlt9tQ0mzeNwReBNSK7SwWnITiF4cIVwzu/vbLhLQ3YStg8N0N63WCvQr71qo0
D+wOI5tLsHsgWn5ZxxwEGT3UT4IDcHYMQ8gSGOeGJmX69XIJX4Tdc95WV3TT2EXXizT28HqMds9H
MlrJfD8l3AoEmVRXjkRBtV+xMq/fxP9dVaPzr4tgdW2tbrdvMtTLLcE4HjdAuorAL8LcxuTgIGyy
eVt8tPGNy6J4C8BDPDtjFb8aGX63TY1zg+1FA/Sm0DTAG6/CUrlYQXoopAtFf0wVf45JKEHaTnyh
q+yL+8E0ucAMm5u8zQc+n4tn7OJHmE0iaCjVcLb5sgqvx6oIIXZ4fIVdOvMbqhpA9KYwAqxwvd9K
+z5r4LxsDU3bzbR0CbdmUftHj1Zq/80fQcOCG0QaejNVOdePPSFj2y/t3MtdyE0Bu0Oz2tmgrZ8e
lQUE8XFuJ0CtGZqAdAbwYwNCfMxDjuegzA2EAqLg9zgejCTyi4Jt1nFkmCamnM6tez5BzAKPNRc6
IXsyb95yM26OtPPJgQg16/li+PWIII0JQMN589RCkHEQeXNE2gt/8JTnXFFGSOLRtrBw6cXmstTn
pPJR59ulKuSZxXx6yEzAOb1jrRqHkW+pSGPnvU0tjmYRz1xTLDG4wGdv4WvV7Uo3IXMIY2BJ29T0
M2Ej7rxu57VirIRWjOtFgGbHmM9VOrLd9DbKa8RtWoUQnPANa3Dw9RpPFK4CZl9ACgGyyuwtssDb
fElykI6pdLm6184MHCt+ldQV2RX8F33sxaqLvFzzjgUPLzK7tf+zmvX6731P3PbpEL4yvsTqRLwK
LwE6qulAx5KfujfTlvMNc0KwZfezXo/hTFPJ+CV8NRg/xN+PtKwVqMwxInApwRTR/SkLWughzaVt
qNmL3jsed1dR5HBe+pGP10YMfbnj1BA4r2PZTSKaqPXl/nKyVpXEQjLKoHkVqV2Wr2OSzPkHunzO
icJZTykxgL9wmIm+k/mB7qpv1IOQvYW9pfwCiyY86bpeHwaNuT6c44QTOMStcTsuLgcZSi7uYJqZ
mvgBKUuBuWSW85HjxwYiIZKeEmId+7Dq8KolvFL4yeTG8mOsUiRBhcXDkiHSM1M2nwCwjeSVR6km
8Ja909kpTe6avMekSVyu0lvJEYMhb7QQUYJN9L5UpXqtEqHPYTz15riZQf5RhzDHRY99qsL1QdR6
Jf3GjJiGZ0xwj9DOjLl3B3uvG1ZDjRDdrWva1VULGDUagEK+pH6DbXAu418bICCGVTXXLVGpke7W
firjHtj0SihjPHbdfGplX1/5WahVfE+2IJV92H0o0XDWNQNFg0X0fe0Mm0z5j7GFTvjDjCXJ4DlB
hGR8opFVnKoAgFE3sefCBmlta2zuW8uzGE77+ImTjdc4WUSWpjoK0OoS9GJNW+jk9j4vrSHc+Omy
N/tpPLuZzPMIdR6xDGy05byfPdQvx5DLUkdJ2zOGs3wZXnW2s9wFU+ef2yzkMZdO6GyZMrGkGsWL
I4bqxjC98i4lB+XMkJGrV2DD8GQAXDfI6pV7QlNDKih96TQw1cCHYW9aw53eC6fKXmZfvTiZ3xTX
RdM6D00uy53RtWMQOYsO8ZfYw9d21uEnGbATbMcQkT0X2a5x/XQbsPTbz0aGTnZohu08dZBighoo
q+Ogye3tNrsJNOERN3xe3pesC8r90qNHJs3d3CXp+BKGWb3PUwJd/Xj8Fbtu5KaZ/ylppvlRuiRU
iAJFoZ0z7rM6Vz+05IBT/pRA3yc1fYb4/GwQ/LgR6FpvglQuD2oBHFf5vdpXs+Ec4nDwr9k7I3dq
2ucm7CFoa4/KCBxRUxFqEK8CItIS3FHWu4S64dwrLWiltQHYqWpPedg715XNWIUPrWS127Bk89is
A4IJdkZIBHPGibXhCsnvEYqzHAjOCMbEHQ8BouOcodyDYfZOBcPEh6SyI5tB+9EiYvmAgpGada6H
7cSM6chwiFAa0nbeWjSj26zWIeheF0iQIu+mLM3HXGcMseaie7Emy7ieVQ3J1Ah8fm6kdv3UDQVx
JrFlLWc8os0hS7vqY0b5vrrvSMrl+saWCc8kIOzJNm5NrzEjnrw+OSTOvvfd1QCUKwi5vv8OsR5z
07puFkRssOXU7d7wuWyIxWSJwNCgP5j0wZGLcT3i8KcLdwseRInsTgzavtQycXZWJ1avplmsp5U4
zcxU32NtMnuIq3b6SEW8o7rWVIKpWW7n3Mx3zMe857jhROHk12qXVoLtcGr5RxxE9kHJYt62Fkwu
FzLZmmhEJNOmtvuMsXPrBZrPjp3L4zDmhdglTOwAf/kNa9/HlECPfiMytUK3l3YgmWYNqZEZ5l4c
/jXg6YElRyJj1iMVQvgD7CCDg0mn3jHI+/HVALAW8NiLLY/pGuE4GnmqXuNyfE9XN+Cc0m0KYPq1
9gIYdGvAToinfE+w6sKeezW9Zj5EVKSxL2NCDBEzxUtUT/otuCe/pPiEIYE++Mhv2ZS1HwwZ9ldK
Bzcei5uIh1f8pNZIoHBsPfhu9C4o9Btcbx/aS4KQytFPnI3mEi3EqRUi579EDmWX/KGExi2+iy+5
RPUaUTRd0oriS3JR/D3GaJzXUCP3knDkf4s7si7ZRwnzO4KQmBD29huoZp66Vp/NXhSw0Ur26A1c
ddWYELH2eUXJtTVdNn1cPRbeU7enBgVhTbVVji2FiDeAV8SsWBfz2Vx5HbMF0BGTIXEUzUhZDpDr
u2Pnv6Z60jq7NPZsN8GS0Eb/tJDsZYwRrEszUpdC/JyqQrf0YXEIu/josEdp9o4KqUYqXOlIVcac
h+8fRg7/Ac+yxmz/YFviHZBuz5bFWXO4besn09QoPVEtVpcc3QloBf70FiNgzzbJumXgLBOKzbg+
pHYqk6uujpeS3X4b3yZlJ54Dsxe3DoCA4ZuR6e98LIjqVgqsx1yD+O4fJwrMsmIkG05yLA1Kv4bN
FFLstKImHWiOI3RHVD69ItNma4ARe/uLz4TRyM+fCS/vrf+hBBfOT4K6cvbzvhwWPpO5oBXKRDPX
PHGaQGV8IXJ2iaK0xwAenR8bJ7Hak0uncNBg4Ii17hxvRriwMfMukcdu7aDrJimzrxfGxFjiEPiL
j+s/fIkwSATePgSFLIh+/ryGMEkN2wiKYxkPiN1ACPTtSj6BZaUBXjRRWStgrFPbvCsnnx+bjllF
I+nl02rSjwqd7198hOvM5w+SZa4n5L22Y687fRuJ40/foOESt9pTN6Bk+x/2zmtLbiNttq/yvwC0
YBLutgCU7W62o2neYNHCe5t4+rOzKI4oaoYaneu5Gc0S1axqFCqR+UXEDox8uysaY2Qk9WZgxAOe
7pqAXkxz+CzAAZzamfNFjQRUHoyeR3IwDK06g3Flf/3GrH/3xlQxhuN42JH+EtNzoUn0Vd+lR9q1
2KEmGFvKaecvC9oluyJrqJ/oRPDESTYqZLxazVCcZ2HO0EFmH01ccTd0HYvRTlz3xcbIMVbLOETh
UWb7fgWAlLFq3+rVrAf8Bd9sDaGUranbr9Mt2sP4+duhNKsWsCObmgLUssWWHSs+B27C9V7t4z5k
dcG9tVFxg9jmtpyAfn05zL94Rw3SoK5wDOYGwvF/JhalhtZlcna1g5XarIFIrXAxPHq3uGdW3j0L
v38DImfWnmpTwRMQK3hbGLy3p9V3uFqJRfd0YG9UaiEQ8H+5WPzvSpFEEl3HQ5apoo9LnzOlmRbY
EccmYQIWEIaZkyiZu/64ScUrsk2iUiSLJBlajwPB5+sv+79YxN/EIhgnq2X97ybR4YeiGf/s7Pn2
g9+dPUyUGT6r7wzEV1TWnyKSKvmqm7YH6EtnRf0ONbt21MCJEsQnlFGZR9z3jKT9m8/agCVHp1NL
rbT/xN0jXF7/hzVH0IsJgNvhQWqS2RHGzwxhchst/WmuebMR8Ey2QzaoGq6wMfVdJYdbbRSMmiq3
BD3p4VjYMSTfXpieOSAKM+M4zK12E/PeI9lp1T4BrkBP7zbcNkl9pHd7OnsdUE1R+s6lmWrtqaup
cWForF3GzFOdKpXzNHPmIOlPaT2D5Fw7GG3X7CpFQXDoO+EItxl7k5FsvfPn2DrkHbEl3jdYfTs5
Yse5dUCKnLFXYnnr4odl616RCwjVGrujIMc4dgMeVo/EZOCWztkQcchM0g9hL3yeGNSGU94OQTX3
edBbtbyN+ySJllEPOXF9SjVsgV05aBFbK2PPFGo7kCFj7UnMg1bb9Vtfznk0gOQNt1JE5dq/wvkh
Ilbr8UNvjsxCXeRFdNH+aFXAJYyKUgqulOBMAB4c7mr2CK62CSsEeYaoJg7nRjJgbdv5SO/Jq176
etANxUbOP8MbSdyFvqyWtjPdtpjvUuOBCrfStFoOZ05jt6nB3o996aOiTEZj7B78ajq2YqFUrDQp
1PGbHmttoodmrLMO50Zgp/KNPc6YIUf1S7TFGI70VdA/RktWb2sOEITpYzXQRLGu1bmtjezS4ooM
LLpsms3daxmuXXvrahwpHKeIf7i7DhnUj/3zKIGmeoXZ7rIt1t5IiwEDR0qbgglUQmta170pEn+H
u16eTHYxzy7e4dNgeHPougsl6qth70mNcW5YdRHW5JFp7YILMTkU2zBLinwjf9+Cb750GvUbiOeB
aSP1TkO/7CwONak1uWBXObaUJO2KvHtuBueNt274wBZ3l1BIstdqjrVQ09KD21YfNjt/n3cjanpD
U+WSL3Wk+7l27kz/i2BqixnNt0PuiWc8Qztn4Zbw+uTBb/JmPyXYSjn8lNgaRsYdGC3EUOo7Y7RP
MMKM91JsFOz2w2XVio+bFGuEO6CN8iyXR7tmaLqh3JNx5F5Alu0ow2zFMd0oWRGpJOpT8u8Ko3+n
DWMVFu4ah6BI5mBoZHcwPD7BxvLF3sHFv4+t/HVvOsktKLFqb3kfE3/Qz2vidoHdOtpzKQx66TEa
iNAts+yxwvAX1AO2ZApl5aGlxueZgK+Ho8kvHjfwjeEwbLc41cs9LUAL4KHU2YOzrUKbxEdUrwpP
amr6PZiGLdJJXkY87dJgsgszTEcr32Hmdk4Gx9ggS7z5iGJzGu3ZvHA0mUKNofxruki5il5shSbj
jQB4K9hR7Cw73VZNbnauv5YxrSujZuD1mbsNU2JL/Gii6YkSk/qp0Cx5H9PHejYYh9g79ja0Zi5a
kUZO60H6HisnmMq6wJKM84O3Ot24GmkNZgE3NfCeQ1M4dwx/PmazQ21GzWlw7og0TTzWQ3fjerYo
GUc3LYlBWfpX+jQ9Wlsa+6xS3/jSxifdy07siZ2zt7nMhHtbFUN2EQpPA9h8hfq7lE4oIIDtzM7/
RFPOY4akhTpwX2IAw5KcGTSjal8qglz7krQXs7GbbFGWMzjS2FPUfKKu926i9QFoljaUCqWRuhaM
V5F96BrqZBKPKXJjrkdXsaPKwtXAzUxjYOiejEwSAhhHOm6pxOlvpenuiat98DsFYsmwE8/ElZ9i
M02CyvWjSWq4mKC6rqL7Mg+M6NxNxnd2n1sHvaQWiqqmYp+X5hwVEqEDlHMbLn7lHYEcvWpK873j
DDe4lPLTYK9vvIXSPjdzxqCUlnOa9Kx+9v35LdWwS9i27hcnpZp4jlVPZFI+42G6uGIEf+6Z56zp
K8K8TYmu45DZ7+/LFBpVbKVeEHfd176fdCqoBIfgbWoOAotMGOMCiLplLG9QovoDBjVMBDipjmVe
7zBAvac92X+WQh4hxRuXzVHQdVN2+9ErmfF4vGK9bc8Mi7P7AWdobvAQWjXanouFgrcC8+q+n2wb
Q4T9pNSw0KEEgL7S4ZT0HV732cI6wGB7B29SD9Oqc17KYn23xNN0dKX7uZlM5LWkTPeTOS6HtcZQ
hWzEcKWa/VdjOd/riUtEXgj1xpfbtgNFM9okE6r4scm3JgLQuV+7jByPI8qTkWpvJ7/FbEdhmEVt
FGvhpLyVW89ak/UkwWOKgNc1O6dMwA+Jxiq3eOh6U09um9olWuM2y94njJv2VA1ZwSpa3LZu/nYh
4nfaNO9ZjgOo3w7tWUu+Wlrrnsu6jNWoiWrdlh5Mu3G9yBCVfvZa5LRG8CTfWFX3PSOXcPEkSfWP
4IXr8bWgX2ugWsbTOr+mrBdKToudFfTB8gZMTOWqBhtnyHHRcvdV3qvY7v0FEQ+Yt/qSwb+yB+vY
mQ2en8BtCde8tibOj2AgpOwH4sn20LB6F7uOkiI8gLUZ24+WIKbRvzTzWm/1ubfmwfWDvFFsGFy2
JRQhSPRtv/X97f+21/+V0QPfA6fM/7y9vv9S16pd7kOd/Xl7/e0Hv9s8xG9gBD0DLLCrknwe5pHf
U4ae/pttoCSRGjSv/Tecpr9vr83f+FcOWuJ3v/2/ttcWpGFizA7RZAPkprLb/wObxzc80I9Hes9V
+UcXnrhwKaW8ppR/gJqWlTVsVavzUHfrQoaT0WQYsktV1hevja9ERsPCG5/11X4ZHarRmFz3J6xr
hr7fun6hbKDUqU/vhrG0w5SND20BoLbD3v/UYpd8tTiEZHDA66HIEHHoLPZI0VTaMBDwlyLcnJJ9
l2YB5otYrJEeMHOiADDz3A7K+oizV/ZnqSI7HHh1bFDb9jo2NWQbgaEj6q85H9wL3RN2AtI/+jUJ
ZFxDQdd8UHHNCjXX3BC+sgK6ExuSKa2PmbtlX8gaJp+WjcjRys+8s2WTT9j7iSSl13SScU0qMaeB
uDCpAFOjokwM1srLrOJNWZOOt7OKPBkq/BTreMh2jYpEeSoclbtJPmNgJDK1qvCUhgGBOF8F8wyO
IAkaFbPyei6zobkMw0nt6OfaSaaoVtEsU4W0TJ8rL1Rwa9n86n5UYa5Rxbpoi2lIgBP1Sq+pLwy8
9RnHUQvLjlBYsaTu3mTANAasl7e1ayR6JF0Hh3Bf4PANapQoAq/jzUTibLCT8ckYhpqIZB+TSDPR
/kFaqaBa3U/Wm7UszD2AV++AkpqTaNvi+JZZYRZKS8fp35Dcse15eIT44OURNe5AtxR+a1AgLgGR
y53vKwXoGkDXH6jTuxfTlDXsCwF5MZqcXpTt+zWa7vpqpiI98KF/aYM3BvYVCJaCBrMUJIzBKsz0
Nq8fgJSI20KYbwGXOiEj4SIkayX3tUKOSQUfczS7Oi6gQvTGGIMCDMtjrGBlk8KWxQpgljgNqVnL
iyrB8zyd9CaMr9AzX/HPcj+294Aqiq9MlD4Zsa/tG6GwaakiqHGTA3xcoaoNG3w1NHDa3Tx7oV7P
FOx67YeGuy1gc3qheiHdVYrVBkP13Yb/abcphltqQnOzFddtGSC8JROsN4OE/bnE4PKOUWpyahUT
zi7b9lYyBzu7iMIASWDH9QZ9zOWVJzd33DdXyNyqeHOtTOF+wtwM8yuOrnU40HiKUScVrY5OHgG5
zhGVTIzXHsUD2Z72yoWNlW1sAt5dvlzpd5SKKhae1MDUPplmYS9PNrtviHk2cp7xxqDJMo90O88u
Tq+7D4i9cfp2FRskucnIS2tf+w3jwhKLBq8/Z3e+J823PqEBfVfCmJ2Dnl1RH8Hs1ex3q2/V+Wlp
lPWlJAKykNPUN1EfQP3389OcZWIhhpxN+HiTRAOzWsAfzV+KYuy3Otzmonbhp9gD9tvW8bdwHsyV
lW3KkuSlMrKEkVZqZHw+WlNxe3KU1aOVqB/Kn5Gtal+5SBeOD1tqLwKjNxYJXUmeeJkaalI+uYVv
FM4L18gHOV1OY3Om3AGm8q6O6X3hH05cnHIwgGSOUh3c7HNdTA6Qos6iQcAce7IaGCPWb4z0/w3C
/mYQxijfYPz0n5/UT6of7v/+Ogj7/Qf/GISxKWXA7fnAzxl78Xd+54QoVhiPWotvFinaq1fz+5Oa
aZfAgeRhlWSy9AMthDo6mit4UDsWY3PdwOD5Tx7UlpInfnhQQxznsY8l1HDYMSgECX/+w4Pa19l9
xnGnXQSq/INnC3i2nNhOVbkVkUulUIgxyXy0SmemYEZskTFL/+QZHgnmolmeZeFUF2swqwBTisdU
Sp/tHROjOsCWkZMNr9MIbeMxaa2jKMZ5F4u+RGfHLzIV9wuWF84QCXYDHN47A3NnEA+C/tGKDqRB
FDoGKVGaT2MNRKRtTTfYYO/ciWUenslvIzu7xGgl4bXPujZh0bBe5zR1WS2hMvAED9KHBJI3jn3o
FlvUOyufqscs36YzExiqalyEShTxqjhgp2ZFKyF6SaABpypZqyjPt/EseGTtx2Gi5R1IgUNwW9fv
ekczV7RrGYfzutJ06q6dle6kDj9rQ0SM9FbEzL46+0bvvSMZ8MdWN9ydRUz7lsrjSx2vVZivKL+J
hw2kSAtJMsiL9yPujIAbpom82gCrmxRAmsjGEc7pAz6sirYYQa2erbnnKifxEzcxkVzhtvvVTNim
rLVlEBcakMGKcnvq7LoLF5m+8YlFvV4q2zmtwp1faqOBLDZ0mMOk1cR3bS/hbpVNmvXsurTU0C9z
HVvbE+SDgs6ebGk87RNeWYNlEBlE23h2DTk6bk35dsB8AhsKnZyE2QhBIhtZtXfnJ1hDOFiR+Nr1
Kml+qNjnHU1MWweXqiPAWWiNr9aqHmHIjPpIda9WpePO2wZrhoOY2Tdu0RMUNtasiLRi04od86cK
mu4kijtNZlarIZis5IMPzbeTSvP7waX4do7hL1KnmvbbGceN61GdeNTpp/92EvKHJlMHo34ETbM8
xGNRHequ8dzkFckyONt7KJX6tB3E1vYjBv4r4Gm50p60+Yp+gg1WAoIyE3aA5l7HbK0oUcU3aNSS
Idd0e46s8KQMhZbC0rQ+LFfelLyypxgpw6ECCLOG2ZVOpUExUE47oFXplV9lXllWEFTXW5L8pKFq
v/tsb0m3hQ3ByseaXAWlWq7NcTvHj/Em/kbLyqVpBJSl66+2eXGAnF/ZWlOX4vlHjarZAAPfahSG
i8AcRC5mJPKpv3K6iHisb4srvQuSqfW+U0ivUsG9OoX5chTwC7t2G4DqhQLGG9BvN32wo0pBwlaF
C8sUOMyh5eINcx8sDO6VLEbygT0vpxg4Ego9lioImde68MjsQbHJEoUpw5Q2oowqeNl45ZjltmKa
GQpvlurD+Dgp5Fmn4GcuFLTUmO1XPm1uz/EVkXalpXUKnPa/o+t/c3RF31FFov/5gfj2yzD+35us
T7Kfzq6//+T3s6tLoarjoJiT3zKRff94Inrmb47NUw+JEY+B7pikB74/EfXfHCixSEJ05CiIJsfa
78Fv9zdwNnBUXaUcIQL4/+SR6Hg/RxQ8Sx2D8VpwcgWmpUCdPz4SEymWkpq29DRU2M8aryZuC/lw
uFiYWMNSjGjSBb7+R46WO1klMBeyNaMZ21iORQqvmuDe5O57OC1Pvsd/A8Lff5NhRDtgC0l2Fvov
duXV7tTufyyCtUjt0xDjKt5P+RRj6tLEQiLWs0tAL4XthLNPVRh+4/XYETuD/MQWsZdJD+fCS17T
P47uMdvMlX0nx16zvDGGMkYsAUb3euPLE/AryX02a3o4inx6SJbGOI8NIP/dWg9KKtFK2su0mMMA
7t4bfgRTEbtu6tob7SGL23wI0zVfjr2F/WxbZL1bCRK8ZTI0X3JLl89xK2mx6If0HjKl0+38Tf3m
DJqHyKwczEVs2feOa1P5nYKXeEpSG2nDWjlRDvwxLljjQgX866ZobPVMnG89ITHylWOgdRycEhw/
HIgyMT4Vbe7ex41hPcTC0kEkOr0w8M1N/Malp22hP8U+wMUZF1c7GzuH2H3Iey5CaxhFIBqfNJSG
ThOv1tupKNqjQS7ehXd/MKb0FYPjeQxNSZQsdFlsAmEvgkqIZBPU4PUzrs/a4RGFhXgXV+PRxxv7
WgxUs+3oojcibTZRmXJpQcUeoB2RrpxuSPQdx1x/yXIi8BO/S0S/25u4lvrZX/rXZMQFXQN6/Z7R
hzwbDPXRIdlk2YWMEuQTzg1J8jgIPHjh7DL9xYPX3ZU1s1SucpW6dLI3DvWVg3NfWFrMUZCHfNzH
5gPaZB7ZicPOZmu/jKaVMD6XmxPFXZbcb5RUnFcfA0Lu4PEDrHpDuSgxO8NhllFr8YNhje8SeGOB
zdJ8SgFCJhdUwnJ+WH0aaj6gGg7v9aWbvmb5bDw4VWtfVKnxU+FQ5Q61cbqxCcQ6wQhjaUTeq/rb
ydTfL4Qb7rQWTpC56F9o5nnvLkuDIMmO5TTnAjgRAsMrDKbGEFa99F6wz07Pm0bVRQ4DO3I6KkWD
rZqm6qiLyc73scOTDHzUsrxPk63RYU4R8o0GrUOqKvKeMRGfcmS7OD4zBQZ9mJsNsYpy8Zu2813G
vFCqHubWvF9s42Ub/Be4Rrtet/yod3Wgdr6TtX4g6C7sDzM7gYOemM5bLNXPWJ++6OSHASS5ZRv1
wtOPdolX5VVaotCSYco4ITrmMWHNeeRvwKRrDendwKQcf9FyWo26ouQV5PUaTMmwmLeDP2zJwYtx
5zOYbl8qmJvTYz9Kl7c07HNtiu9n9l+7vis4wWN6DYfZWfeT7h+ksAC9Y7fqHszNZAYwxQZbFJ7u
+YWTLXCCbICnsls5Ud4OqAGRazXpKa1iI+paxTJyiVga2AHfir6S9m7cLrXuaiizQ3ooPMqIYrpG
9naMGdjX5bKvBT7jhFnOu9W2ZFjl3XLx4L0KNq07FbiZyNSIYocZ1H5grlbgDitmFMS0CigMoo8R
BNM5Lyy2NNPUHmZBX8BsVMntMttY96ZcaRClbp/s0etvV33UMJ2H6VReoFMkITU8OK8yEpLRqlnV
Pm8vjlzfMXB0wqYfzNO6xVtk819dSltvbo3S6qjYE9rKNptNFPR+5Df3BDHCY6XquwfL761nQnNp
4CCehalt0Bcv200eYvD8yG5lUbxsyr4pVne52MJQTUrze8D+hOjBXq0Ycfx+b9oMYtZtviu3RH6l
BRexg96DPTo+Iz0K5qfDGg+fROx0oYN/uqDCqTaUGWE6xZUsgwYp9iYrp/c8WMAtIYgc6w1CMqHy
RtsgoS0LcmCVjZ8I5VglcRl3uBEVB5c5MZ4Sxsik2Cv9kukuKIzayw+lq0Fx24iDEfXZMU72GAs2
kogZ/S9mXxPhlVA4YvJ5J2dBp6XDTL84IwZantjefkDRuJlcw7+stZtFq1k+xs4mcZQn7mFp/cGD
rpB9nTI5Kd+tJ3bwUEUALa0MfcvsTp1vAOPNk6IL9dW6740m0JrVxBzLV/Q2bZPsLtPx2xfY2QO5
YVuw2SWfSePE+2XqLmtVdYisVCLZTb8GSdUuUV6W7c1oUY26TSI99Zv/EXdFdUpsAtw+k8+pWD5C
wZwi3ZAGtAkeN2TOT14/JEdQkVZYxd7dTK0yPbzWnVXhGfCm2X5YCKbtezL1icwfJ33QHpY0v1+5
rud4tQHj6+Vd4lbbfgXXwqMxw2aKR3RwcAYMPcQAP6l39oz62FPF+BpbndwtE9f1sWN+5Jy3fJR4
vbCJN8xkN859MCAZGRHxksyPyBcxTHJqbwMNHPvt9lRluq+9gyzHCCpzXW8LMzWZoiZHTamAbZRo
4e5oGPLYGclTUSA9M8Pa2MrQJyDuZkR0bivbsHbswPOGbXZffZGNsSLiTRhJTPhtadgSxXlrtdP6
tmr09Uw1gXGZsLIcOkn/FiKpuzoBVMD5TKnowtJf1lyDOR2PktreyKhYMb1Ccz7I3MtD9nM5NWT+
ZOHecqtHj5TYudKrIYQNFIFNX/a4x2gaMiftMIwMwwfpdXuOj8be6ke0yqpmeS06iwtUSPxzwKqS
NxzC29ClkGbXt8XApqOyxDHrNzEzu7Anuo8nA7CXY20LGlxrXfp2qtJoNPsWQ4opJ6pSeXLpe8aP
fbzzZOqB0Xbhumz0450plKtxiHvDPJ30VE4XyNIardUd5BE91icy5ZbwXxl4RcagGbcu2wODIzDk
+RupEmtiesx56AXxPsUjmOv5g5f23SPBCDASviOzoDF8+zBk8brHBegcNyNd5x20z5lEq+xdXOC9
HN+Wvu+HMbPUmypXlUYlH/67zcrwOwz2wRoZPuMzGWE+ePVi8fNZzADcwkuTUU6MEX1IKDPUmJ5I
h+wdO6AOtzI53RMKgP4W2kQO7phZMpNiC45AK0U9c7uMOtVM4/iOxXuLLC7ShejTR0H0ny+2rVco
41PcobDrEumhx2mw0OkgdyjCZjAiJ8BodtLqVd0NHkmdIqWVzE5vAbq0kCeqkS4b1z6R/WhlUJNR
fhjKfiqiwa7Lg6idPsLgZOEzHMhqlLWQn9fYQ7Jmz/0a0rJ7iUVaO4FyJhKkYWsWxomR+LcVJqHA
lO67ETHqraSnFRitLTgBUyBrrrZ+6k25MVNhiPJitWJeApK//TGzXNYBHCi3JZXSX0wtpm8W/9EH
1tPsnC0aNASM/u9mUO4SL0vlovl2GS6IUccAkYx4T2Q9Wo+IXpZiiRCuxyQcFSLzDwDQJjIg83zZ
3Hm5o5V1eRyYcOzyelmDHKfIruH0/kFiIu9wWDZib2QNUMHWaPuoM+cRNYQuHCseO4gYGFDMWXc/
m7W53rQY0+885N2ndoG5FbCe518JRQ7Pfq2X7xJDL5MQJ4B/bmQSnzNo02e9jbu9y/160bvEebC2
cQkWvW1OpqK/aeDZCFGINpJIPOz9ASHYdkxftjumBUtzVe8XB6wAOer6tOrsxVuiXs9Yc629pvfR
2HboWEkPYDCv5rsc9/aFRWLGj53yZXFnkw0LK5+leLqp1rVRUeVOJLHmMA6ZZbdrqoHveo9fus3Y
o8Ci6thAjeWntHDs7QiJZomybnK+zmOzfGY8gg2iLf31djbN1dovvWj2/zv//3fn/6uM+4vzfzZ8
amharn+k41p4p/GT/n7295zfWMBMm4P/v7yfv0/DffM3EAQOwDUmAle22x9nf/c3Hc8nY3T+5MrH
/dfZX43D4bSRj3ME4wlGB//o7P+nYTimUN92bQvNGuccqISf2dmmoafFRBX9hXMNKOzKWO9tAyj2
JgExBWM/2Gj2/7pA99/m7P+58PbbCzIMARAK4slzjJ8CFQW/dWu2lX2xbBOjmcpLIv9Qo0nz0jHh
yXP369f782jj99cT4IR5VFj4Bn4KK1COwZEGi/fFbVLnQ+7zArD/jefBpgDh1y/FFOcHYeH6UnzU
fNYwX+Ad/1xK0qeofFNhiEtRUYaZuXl/tMeNhKdjJvTrQmd640IUvvsvOoX+zW/5TXEBzm747s8D
nKVj5dC1XlwGMwcf4bV49zmGUqUKCq76G1e8gdXi51+UOxD1hE08Xlp1t/84Lloxn7INygT8LYcX
AhJDvnjJdYIJ8+jyoK0tAo1nRtQ43WWfzsR1DFXFtuKvCXSVov/1lf/rr88sTDU1K3+I+5ecEPPc
mLBpLC7fKkR9zLMHne7mw//naymAI/xGmkjcn9MvsITopZNSIAHRqjgJmug4WxNTUG2sv/611HX8
Q6lSNxRyF8YU24Yq4un2TymRbGyp3WomcaHGBnIz4/HJrLS/+TT/3bVjETKuL8Yq9dOHieAr3JHA
2GVTSIHcm1GLPYcTiLGpnPyvfyPjz+Lbt19JZblMki9cwp8Rk9g8DZC0hnXJzQzaFEJFc6H8nYh5
ianxxaOh9wMBIb6kmY+8jocUQjWohb95G3+9gx2dQRnyH19V6rDVV/kHDTA2DRM7XCEuK1LU2Spq
JnddDA+l1Qbu0M6vqqgoTFIsciMhD4mIL6/NduPACtIff/1u/t0ngHfIB3zBJw34/M9vpsAxD9wF
Q/O1BVfX9QUAywS6gVRp9M9fivovfEEujxbz5zsKllvf9G5nXTKby+v7Cq4CU46l3nP4JH79Yj/l
xOihFoitigtv8nJ/uX3bdGzKrmu1c0ypLSQD6KAvtQWt4kpmmWsV2//1Kyq5+odvDE8MFdNzdR7B
fHWor/lpkE0CCFAqBpGzzlH8ILyamNEAz/ARZgiFvEPM52rZxIc48JDuSvhKVetISbdW0xrpZU53
xNcOKl6tIIiOyti6mWRvYjp56VQ0mr+7SPb1EfvHt9zmwe+ymnIjUhaObvBz7xxM6lysHODO2Mar
PZ70bd9kDm5QYyimXaNXEtJ8WeZ9Ewe0M0knggnrPPQ0xoFjzEtFGakISgIkS8bPG3TRz6sJnJU+
4k1VYwK8SUO9z415Z19RNRwVxIcuhXNROoSL9Jwf6xXpw5X8HORICBSL4gaNjF2Btwrr3OdcQNpo
c3mfZCU92eRMwLFsqYZrzY8742jAFmVYDRaI9k2fcB0wkCwGiT9llnMo647X8LjS8CLlPbKvTmCD
KBR8xQwSy5BiaSUiYlBRy04buxpl8M55aRVHgDItujx7g+jVtb29yMvuxW0RKM64UOQjBr/1XjNH
DXoHUarsvSF9PjJ3wwoKMB7r2BuQeNx7Y+F8KIDIIw4wk/4gDR/gkNGqJ/Q82x8qWZifWqAzR+zf
3WPvYJGyF8zzgBpRell/EfoX3+aByiyF7CvCwEWsnndDR6UWWCu8jyvoRgIlO8QWYKYrpkJrTJgg
1xSbv8Tu4zAk2xtzptn3G8bo2lRirP3wuagSE4waknm0DTE+Nk/STT21Kk6nxdI60cLLVa5yoB3b
yHUTTGYAaKgnas2Tek/Cp7RQaNI+Pya4zaEuuC53tgDCI5klyM09p2pjQhZ//VZ/DQ0brEkjnTXC
fghXiEOocddlHXcNU1OwSo7ikDDrbxl/NJ4EzKrHNKq2ar3UZrejkVvM9LoSdOfNEI5SwMGR56LT
pHz/Gj0h6lYR2r5LtUrVsl5jxnFDXih0pVBUlyKGCGPUFvfynGvEIGGlDAdvpJacwSbtsYbi949M
4yF0EGOAjF+jtAWtlWy3G/bjJID2YX+YG3pgnXQCfjDUPb47Wxo9GbzNPG7bAiHGTBzxvp7n+tnb
MnlbdgznmJQ3xi7XSsPj6Kn356xsaGYpcQ/shnJdqVDZmglqUuw8A0jCca07IGB2LqL/naczJKxE
2uDuK3wyHJiSgxU5K5D1Jp8L2imiqUnb9sywIGNnxDQAMMNQP4ztAIsvj6fqC3Sh8asnNgDLpjvd
+Y4N+EuuOZSFqWBlCjZcjqQJiOGQg5DtO6ckUbIfbOl8WjfXCKlqrW+aQe+TvU4dx7LzpzYLUdgB
uTZTc+cjUywBScn0fWIRInLpn7yVHKYPXS1pEZej2x28YXFeKPcdOcy323t6bJozdmm0k3UR2/u6
7ArOwuYWDIw0+9CL7RkP4FK/z1GnxrCe0yEs9N49qM0oE5wVokvY95UWdewBdzObl33lmaNamOAj
4eF7pAFXO9VF157yPh320p7kl5jQaQSOSsPK0lTvsmKGH8V4YdfWmLjzbgA5U/QfcMHw/cg2DYhC
ReRk7o19xTE+7z3tTqypzvJvxdAfit5iCqXaLxs8i0rysHc9s92kUZ98u9yw0/WO+IfBIsPhX9AQ
Y16IIFsMsRJR1GvIjJVoACEVvEg3VTO9bguno3e9HvYTelVQp/qn0h2ad7AVKAzwjXU/aERappL3
Qei/euCpBH9iY3m/cUS37NpE5xN1EzO/aVy/vgeC096DmuWm1sh8jx9kDNxJM8mr7QYVjY6adjTz
yzcCGCoiEVRW2/Fz0ussSMBgjOdv3CR9nOHtuBNuGG9i6BMpjDXQbsjUtFoDaNoITIHVjg2x3l9B
XNdC5hHpxUMssWlUhyiLXNuXfAEo8muHQ5GNLEGsxmzMVFOStnKOooGeLZyDcPo8t4Kv/pTa3VGs
AtyrbRTtS9ty26qZh5KPSQq8QH5J2M9RU0xmrVFd6zQmttV75oRe+1W2s9gNszsy9HDHIapzsXyp
POJWgV1o9ltAsPBzUn84AhxiRlyvSYZiZuTpx2EeP+StzfBJYE4MYsny8a5EN9Oesg2k8tEzU8bc
Pc2xTomthrBJd8w1Z9tLr25fw82tyIy5YnmNplw9Okn71Sy3d6spjFfFaI5H1lW3DEy/J5Y1tebn
ZEyTz1uWLU/J5PLJ8Y0nb0LsBnMxCQrY2Gmm/E3l4J4dm8JFAkMlNqeB1nZGaBNTsOMIeOwiukbe
Yvm2Hp1tzbRdTw0j+i2fQo7mpphGNTaeaDXG8nbte/Fqg+P8Ck/J9FhlHkCnxkBGmbUyYhBrfWx8
Z76MTstYzo7NzNkNngXEDJAD0/dt8XdVV7Jc4MOF4eSJs1zmj3GrLU/LmBQPxjTptz2j/PfF4uCy
pl0D5S8nAbjrpJXc+UJmtz1a11nzF6KJ6ZwMH8wMHnGFqTuqMwr/sPBp8U7Atu4PBkvenqDJRKTG
ME0otwA0mWGXtfVM/L49zjV2qzZLwSLLaXsYU0CIPu0eL1M5dmgWwyCy85qt6/9j70yW41auLfpF
cCDRY1otqtgWW0kTBFv0faL9+rfAe30tFmky5PEb2OGBLAgoIPPkOXuvbUJFUhWirH0ArefWoPbl
1g3bxuOUq5zGhGPfkhKFh07BnZbPnV418VpenvOeHf5VdBUJGrgstwMb4UkeN1m6KoEfMn0UHC9C
FrctkGkBa5DKQiGnx+4OgdbRVc5jH4Fsw5L3Mxkk4Qxjap4OkcYyigrAlcsKEiMsx6xuydjLC+1M
2uNkYr2shLN2UttgQRT9S6GRDLFxFRxsQQlFzDAqUjJSa/Ka1o6umkxUt8BtmzsnxVPaDSSZTfEc
Ao52HRNoGM4Dtdhe6WVvR0vhT+Gzmkn2IamSzgIOJUoxBsB96ybOKUiR7HppFn50gVVvuFXrXjkz
I8mkKNIrfeMoem3jdMnNTdXYZr8stMhtti3v7qufhsN9CZruibBe+7m3JFYjFdVzs2xSYSL7LVK7
XviOXrwCS6miVR1OI74mWb6a4RBcNnGGNHCKGokqeIAOVxRI8sIhqsaFAUlumbA7XyhpH6811fLl
yg2o2YMJwhpAy8IOF2ZrSOckaWHwKmj3foRQDNulHUzxhWr7trrwmeRe5MD5JEqVQTmEEB6W7NmN
MMg4Azbe3g0haAzjrxPs/4uDvxEHC3J2OU390+r7ECLsPfQPUfR7I/Tv/8vfjVBhGnRCOZuxv+q0
Qy26Gf+WBVvqvzRIJrP+GBHS7HT/twhKw8CjC5tkQRV/DZMZ959GqCAnjC4oWEZ9pr7DkvuTRqj5
/uiI+51T8ZxuzAGMjhaK4/encNWCwxbjSbmGrVG2i3LKMKSTcIB/murLPS2NAD5+lNZPpZ1oNyEj
sSvMJOM2N6jIlmkE6hl7sJUzIkv7lYJtXrpKOY8+yp+NqvL3WEqgkaFL+MAl4TplslDYsnYFGPwN
/D6N/GCAHthpZ5gOK0pEYs220EasuDGhV3wjGD6F0r7MMYf1IjR6g1iCKLxAd4j2MmR++ABNmiAG
PRyjOWCdcXYYdFTONWldG6Yf1d4clfIRY0z8QKjMeKkkdDc0Jx5/jnjeli7cTXupA4x66epALLQS
kizyX3EIQusgpELoO90/7bbVWZ9Wv70vlx9bw28Egv+chN9+Anrn8A5cVUUmNlu8fu/KZBMwMiDs
1vVU6+7O1HFZlBrZyAu3wDy9YIYu7UWkZe5lYZfaad7PAFTkGoW5jBK1204AzBiqmsXOndrubPLN
8FxrjeJZRIkCQs5sCHZUhjXksvisNaUIFw7Ok7s09Z1tACx90zZ6ceE49S2QbtMz5+Iw6LUbLdS2
iBSeMSRWj1/ftPseMcJNG6o9v8B0bmkZm8eIkZJjW+CrZX5tFJn/U8y/flAU4ofQKM/YxupdG+v1
Lot7iSM8z7RFpshp0+jkww3toD6WieAxuGY/XEBFS/Z9oePjHflf2CS0F5ItxQkU1P4iBB92SjoG
LX7Hv+N4qG3dKErvkrzvGFKmqhflfY6otVbYsXRrNZNY1pOa8U7rUu1O1El/zq32tK814cnWN70R
HYGkYNZX0TAm68HsNXTgbrgxo59p6cZ7wyj6JyI3CBaTev9EjsXcZkgZNUj6EcShdciU54gzQC98
lMm53SHqTZsk8hKd/S1Cbj3z/zlZkJx04hgY5knjBCYfRU0128vdrTrVGogKzop2ng9X0NQQ44Gd
ic+yUK9OR7yt96PMyxcnhcQMzqqmLWKabuXNZ6dNHjaNB5A1OkmlVM9IIABcmYvuzEyoyxaa3tJn
qcIp9mhlx3M4XqBdKZEcLhrUBqe6RlpmNDkTyfbzt4li+0AuTXNvIDV/dOHYnhoGAnMVJOt3s433
a5ZJzxvtp6BtJMCCadocTvT7B6PRGvWpVJQrPMZUTy55dAo6yLtx6OfUvpbizZ3fnbqYnnrN4eQm
G0bOBuL455g6/nx2ze4rqVb36IlLgJqpukVejHXIgHKPVvM2q/hbkq4G4Bh3er5N+e1PCybnCxXO
KiPrYFiPWaFdDWpNgqFNw2JJbtZ4ZgDrWbJcjZvOMLV5QSXZrjZLKdamVLR1pEK9X8RDN5yTWDUd
3l7bEuLHMoqs8ayuTHEqysJ/LebYQEfJiAWLRXMP86o6j+D6x+hrQozXup5Hj7mabKuiJhGnxWEQ
QpporS2MsMReJ07oXDgqdfY3zVTtfTN7fvxkWjr2PHnQSGGyj5wkfSUaxNa1f4WuwlIg9NtiMdaV
ck3WAHcgYk1dWlWj3MRjRLSXOZRuSREPB3TrgDEdFzrfYLvQUhIInaQrH5LOIm3QrfqSnGhR+z9r
AzThQtVSsSPSTflrrvtfOWKf3YAxb6/0/9mXwWS8f39yWv61CAObRiBxYUMshvOKrJhNRbgN4Rk5
64w/s91w57DE5CHRZXQ+ygdEIOYJoRn+K9+ezsI8Fg8kzYhTYkSSfaiVFLpV6vg3qV2B8wqBeDvf
TBKONcvzwzcQdcES1witYpjw/t/eZ/UseOnNq6I1yWXsOSS/8jbDS6ybOr0TnJPO4qEZLlK7y7fy
LQBSy3ML1X3U7d/yMmFk1rvU7OtdYVfKDVYD5Aq9IaNlXbX5BQKY6NTWuP8epyUtp6ZvXju2CX6i
yHhs/B55zDQ5dEFAFl62QFfyrd1RdpexiSRJI7FFtq1/r4WC4HpHcfZNRM3vOyja0gYEH17E4Wdt
5dO27jt/F41490jMyZ2lZJb/IgIOUQstMxR4H6Um1pNeQggskkeRIWML9bxa6ByjdqnR+T9zm0+d
mmC4fPv0MFcGz7WvhN2aQQf/vDzx99NQa1epBvUYsaLeLV2t4hRRNtMmVkP/J29e92Kk2byCzI8G
YOe+jbCiGiqmXgg7rHxlVEOU1LLkRi21iUSNyop+2Fn8pBdZsQOmOuySXiNar9Y6kKqpdhoOfbMy
7XQ4jwXJX9+8CBSJ/NL/KRv4DF3URrAoHNbsuRw8KhtYq7MWhHR1FaYCoiySYlSIb2tziqRkSy8g
XP4NEZ9CGmRqUT5YmpwOk2BNWgdZs0OIYa/ge6T7KiJ+iw6qGiXLTomjDGtkvpEVypcFX5L6OPZq
esvyLx+13uhe2sg2lBUdu4zMJWCunLwox846kLvrzFZH3gMUzOki1VM/3aTCx6rpIuD1nICkD+TJ
Nuak7BacCO1eO8Qov1ToHruVpRx0Pqx+1bRq+wz6mCUyyaFYknftDWJqtsZ8dgTkMpec8+8K5EDe
Q9j2SFHvxtXA3GLt6uO9KInR0AtHX/DvCbNFE/NBwLHmZY21xlgy4bWfdNvIVjUKnz0mNtWb3BQA
CAIycj8qLSzOSGYzsBS1SXjHPhDdNQrSQ/rtPQCSIsri+4aYbpjcSWUFXkjdMiwzzn7JoglLolWZ
WV8pXT8XOPVQ7FWHiCmlyaxVjc0Ug0BI+KscYFRyuwlLHomJPKimr/nfvgT0uhhD8tPmMZWBI2ES
+U2ALHfnqwa7ziRi/THUfSBFgbDK5ESRpJNUugvGVQJGXOMaUh8zhgCzsInERVxzZDEq+SROA5MM
3ZEXwVnQ8CxOFGMMiyUyQf0H6MeIATbqwEOcuz44UjsG509t6UmipRh3NNP0qlmJs3NIEyX6CJ4n
w1MfLI5aT/3a6Mi5dRD7I6etfXvR1zPtL6qoMhdDUK+kS2NrYeJdh0Q6pa8QkK7o0zHL4fxbwIVK
7HyZ9kl2btsZNoPM7mn2py5Pxh2nw1sl+v8n2+9OtnMJ/lvR/uFkewZH8OXdwfav/8ffB1vLgtNm
YXRlnmpB5fwt0tEWyHg4uLomigEBQuSfc61hk1pCLvZ82vmL7vbPudbQ/6UyBubAi5RjdvfYf3Su
fb84GlQlrs6Baj5dUStaR+P9kbUTC5kyeYW/BstvjtgoLn57Gp+c2+aT8W/rL5eYtSemg4SAf7J5
LOlhG0w52BLmzKB+kUzArPDKOBaP9J9uwv9wlflf8dvIHksqXcCQq9j5r0b5VQwv0vxmfPzdjRxN
j+2oMPKi4xJ88LZ64AxdTd8c9yjO57/l3eNyBG0OdH/03cjVOhZcNKlSxkHH4BVbe/1U2JaKnk/l
4GT3XNr0k/RKJyVkr6atvydnsd3gO0KNHg8gooau30ZlXd8RSKuLZTQ18QpU1EEzsw5oSDf0p25N
tw71vLrS5dBtBGeE6wibBtmyWRtjX3YgecZ2fNJYnU1btfwFCXwVO06DF1Z0XhvTN3SrUCV7QKDk
VezwDFzCrEJG2G5FRLKB0Ip3oZraJ6ozWT+VzM4FoIAxPFMrxTpJ6cMtJ1VpGOOYtKNnjyjh2xJL
Eov7aetm0y0baLpia9CWMM2fLJa2vR9l+tpR0Lw29pRtDQ1Bf6LJ2yEfjQPgJEGmqE2fW6/jHYih
BGSAMDZN4mB8Hkpx5qgMHmNqakqvobvSkeVsjcSRp/ZEX6DAj0RDhwbhmY/J1ytiFzZy0YYHP+76
J0Tz46GbCDBfWv5ArGcXc71oeumhEPwIy7aOmWun063VW6D4+km81DXpKNiODfmqVEyclkOcyjtX
i5wQVbw0Dh1CVRiJPGB8EmcFgYHQ4GWGe3TE4ZaVvsR45OuStniQrbGvYlXg35eQZUUd06axcg5A
60U2CgF/o2yfAZ/eGpP24oLF+zloZrA0WiX6IRNyktWx4pHUYUVQVm+8TFh7XXxn1eTFFSpVdAL8
CKY/ybtW5e8jQwYf2mAn+8w1m7tIGe0lwyD7JHNalMpZ7yOUqMW2JYzt0KdavAtyzDZuXdYbjpIq
jSmNgZZpWcHSZd6yJlpbjWmVOQE9JoN5KxvxMtYma1lVMXFsmZN4sRl31xz22mtYyfzhmmiwReJE
5iENRhT5qZ/s6dPR7lbgTHYIJy8cl8e5QP/uY4gqiZVn7TyXvRvHO2KcM0poRtX42Uk3wjDkYzNq
/eAwBpF6Hedtgjy3j8wLDlDxNgwCdSswtz/6yLtc3hLFP9d6F10FkUw2lhaRtwxkfeOCQlxbjQGs
7GEKmJKUdXVawS6/wsHR7Sy3tC59Gs7bpgz1SxvDzmlvmHd+VnEKp4jrmQB3qteGlaXtqpoxfNsO
6bBkEuc/yqFN4dX0pGPrDKi2Ber7Vyj8zqsS+OSQK01/UjOTfAwhGayDtjIExkhHXSuNdBeQsOfn
4auJtYLC/UwYAE+y6YZ0HQalig4DA0RGuNVpGgTGjYq2Z+2PDs0W5r5i69h5vcXc1/9wNL/7BXAs
PKhZpZJhp82EunaIAM9Gnb7IaNY+iYQWfgWQ/pyGX/9Qc9Y+y9vAvaAA1W9SV44UeI2jrIeKlOm3
6Bky+uYBR+1cxlGdP4yh2R/qkZ7KEIfyfMAVdyoGezzDh2+eJCUtBVExSC5HaV1jqERTPo2TV/UK
5yoI2FygEvPilWq+PNSTakMUg2XP7MKyzFXEDGLT+YBxDOBy+Huw819XdRfjFLcaT3QsQgm9gy2v
hrkawEch8megiXQ6IKu7jJoVu4qxblWjOkl7a8LFVFThzaRlfgArMuXvNKEermLX9peanU97/rXB
jUZtuMfCWJ2YMQ6elHldtYwtEjaIeI/BRVAxbAp09isb3OXObNxiI62hWJdqoGzBqnOwIH6ddwLq
O61ZV5VrjA/1TsFYw21UzrjxCT5ag3QgyEVTUxc6nuQ5DMVE5ASqocs8ravHvpKSZaxLDmlhONsw
VselZBX4FUXutC7wXHmMjbsXW8WnogWOeaLlAqIg3EMHznRcPjRJIR6lDaOLGMvIf23clvMfmX0X
rlCT/dsf13LLvM5Co94hRqIFOZl2f9EznrponFGuOwcByZp3eOLpEsxiCCQ7nDa4JONXCnSq9m7Z
jvhkwdJJ9RHETHNvD7JZdWbIHzVqHTf+3PfJQeAstYaDppEP/s8YZcVdF2XZ9q27ZZqTj2tfQKxU
wBD1lUpjbWiTPTLJB3gkcsfZ2sFN38YmAoVE9eJ+1gCNdXfuSpXH99bEqIUbgegfujOhSEa2oygG
D376SAJUKfRdrek4b1Wny/bEyHCIsQtLkl+JHc+jkcg/WB04e7lRYl2LoVF/yKabDhHgT2x/5NGC
23Q4XfVz12QqWy4bJb2/H+goLAQJvMzE6TeUkdX3CwVX39rROYkU8wG+TfXw2RX86YRE4+ustswT
XxTuNoCQu4JgRSOp8hVnSzVa70BBJHe9i80ip+t5PZ8aGYHTgnOkzLdB4tLKmDc7LDTN4k3z01u2
skaE6S4Lt9EXoW8Nl3o9Gg+CyfCaeeC0J+cz2U+80UtEzhKSk5q/xOzhOw2zyQ00RNRLgRNckrcQ
XMi4da9zrA5Ly2jcbVSXOcgr3fohKUjBFpFDdJr2eTAumyx3t5qvDJcczjh8K2r3Am9Duc3s0l9O
EqfVivSNv3+nRA7+64j7cj0Yer9RYRGem0jPMJ0m46WuJ+Me+GS7Juoj+pm3jXNwYfphwWjNe70d
jfuuVoz72CzHc3YqaxNWobIaowh0RmmEnu37mLqBaV4VIex37H8ZrA19OH976tKkr1g0jnOhJQRI
EWDKxtfEJ+TUCYyTnA9zhumILkC3EfirntgVaSy5G8tdNkp9XVYZyUG1ip3bt91x32pjeuE7ItgJ
+PhkcM+dWgRR08FVDETanDdOJicazgn19NdZaiNnMmRX0aXOkwu1irMdvk7rh+v73VZy5jVBdrIZ
QnPi55+q6Qzt7nQmqsZdBr2rA+gak5AlUIgrlDSPdTLSZQ0rkLuln1/Y9YR7rjDbYDHSD75TByLt
4F0yjp3akRBSAVY9dcd40ZLncqEnobJpdS3ZGy3C/bin2SXsHkxyXQ4Xld2wddthLrd2VSg6Q+rM
TlYa7UsS5URIKMGQdju3DjCj+UZTnmHmzAVenby4aYsh37QsONRAud2ckAEhL6qAgPe6tUh5D9OJ
dGRR7kn27De6RjsZl1eu3Pw1UHOyjorZ0KHAEfJKi33ul5G+FS8YgZvxyukqXGGM57dS5Omd2vI6
ZSj89robiUc1wHZpZBWRz31PY8d1aMaSo6Azcm78fdjwYcIm0eia9dOhTmykHL0BeUuO9Q7wVlcu
9LErq0WG6GKA2FGw0uWNPh1Ua+CbV3R0KkDsrOGGTOkA3ZMfdqetRDPp80cvY10wvS8m4rAbERvb
SNUnQqp8MqZQn853dGGHg7acXOZY9DNpqrVRdq0NCbG3Tpyvp/ItWbaQ9UI3R+3XmI+4cLW8utY7
fYTGEikngd9dtiX26cKgDUaq34vDFG0jjPwHgw0BNoxMam4jgeZQsHKaQVNvmID1a+KjtS1SqA7+
tS9PDPib7TKt4P5SIYb7cjKzpUTMqZVg55LGyp7sXHlqJvMCHSAI0aHP5rqt2jmhjUlgim76Ipyg
5ykEV5B4w4PoQNMa+SrwMZARAf4DKm+9lLGOaovpjr9ySNhaQAGSK9UhnT43S4DVdsn95qWJj7jV
kEY4ZX42lP5ZmYOuJSKZJAcEfMwp9a7dTsR+/wowtHrJIKCUkrnXrQdnKq5Lps30qwK1ahaZFp6E
sVVe5nlS/gDnjS5PG7OfDebzp7KzrWtbYGMltrhMdm03TnvEEgkNuLD1FGg1w4pcTuPScOrpMg6s
+hovb7LustYeIRXWiKQmy1oPNrgKvw7DbepO8aarEo7kmCb2QYxpHzYN46J6yk6Eq+geRkzTrVc9
0TaYBhFyJclJkz9S3oufDJmdM+G22BRrzSwOXRXXCta5tr/0J1KY5Ri6W5h2zUY6LZ9ilqnkdpPP
Qt5Fza+4Gnzz0QiRoS07hBsXhpDxITclHOZorH9aNfXVYiD/8xxIrvyJ6Nbe4+XL7/2RsK9FlQMw
VOcd0hJZiWDDCUEw5e1JGDnGWZg1xHVJxqdI1Pp9agbdSa+MyRMYDqZGIRLqBZwxbPx2mT1nja0u
O0uQWNfEhcYnAlRWJJpxSjqsubAUDtiLscsNzroNLuYRTP2tntvI8300Zouo68LzQhlfks52fmiF
PaO7J2cZBOmEuzWN4SaQz02NN7EVMi5qF60y9CtrrFnJ4jT24rIjENSiYblK2W33I6eKVRHq06IX
zipoymnVRNmNkkY/hhzGVsAqv6BxQyCHi6c5EeV9rcf6KrHSPlqohl21YD9duUWKld0Q0VScyinV
dkRwU0rRbSb1jVDvpHRaxcNDomQexyVLeRll2hK9ColMtJZzJ5UKbkjZOltOMT2Kpsi/TXVFnrIp
ppeUivHDgIjuNq6S6kfZloO9LRXkrosIyAVwr8L0zUWSUNIYiswPJN72OebYaPiFNhz2cAt2Y99p
7UuAQnrR0t45JeImP9GpbJ/yUrWWo283K0tJzqeiI7i80ZV0KxP00D0/1Snzqp6IJMAJ5xhygvOY
YmgRG2ncrB3HrM5q8sKXDYmvV3z/zxIkOcgupImL1taY5fty2rtF014mKk0GAxDy3VAjnVVHsrfB
QviHBrnhI5DhX0bc9L+McbieWtrVG9sKu5WS94J4gImVvVRmdnWbXpOAgEM7hFNxZapYlJa+1WwQ
A4NX7boW7EFoMIUpjC1B1/apllgji0vd2hAgXM6msRY8mqPZwD1BhWbqSrBxgsG+4ajDfhK42S+f
hv6qDNx7NI79iYrJasvfoq2qoZLXOIqf7RR8aFfI8TGY/G7TJb0T8dzG+Mx1p37b1SibXBhd2wrm
Z01/hYei+/Y9zBXjJuqKGiRoxAdbg3nrc2qqMbTcjamYW6mH2iVnkLtZm3oxlJO1x47dLGQvrXWZ
5v4DUbETmvve8ZRKj5HIEUa0MLHyLrSa6nZoyLkJuj6/QgUcUOEqhyzL5E46Y3bwI8W6tCs1WFmx
RbJR2OmvIsjJ/I17uB4Y9vd+HrYXuTmEp6mZmNdGGbt5AKXAV9qfMdnmfpg024zldt2Verma5KAe
gAJZXtqXuGdlUhBmqqfXkhV30Q55uQb/rW7rtL0JWuTAg61aez0oxq3s61/oX2wPIBE7FoXgnoVU
8TLd7U4p5ex9zyDqnADlhPq3yF9bGXfAiGT5qFcxWhtk4xVHgCpMHgs1jtUTwTwSa5gfr+iWIIYP
Gu2m1ZRhXJKuabrniHoCjaiKqhoWel2USOLyYeJoFtbueT7W6U2ewTjIzNHdhnjKVyUtrBtLa16G
QZKJPlGq1JVe79Wpf4L3k+3NFDwgRRWHpKobmU8k8S6LXFLoG+Epmhbv+f5NxmbWXUaI5BIGaoAe
tIUUETlPDWKGVUFK6lLFcMEMqPfawULxzModT6dmrR6ooSw6Z7SJlNYRT4ab9icGKZFrq2K2ALqW
bGVfeJ2r+K8hgSWXpqpoh2ZwX6vBUO4CPr1bBqs1uJ2mgAni1nB8MavbC4Iuiq3qDi3EeCIeLBl0
uOvpAHzdzv3YBdXwBmF6wRMmHM0+6rVCQtXyTnFqrzfo33UKzbioLHgnqy3n8ewba+aHzi5CCZxI
QmdWT0vq2JppD+YgYZPX3lgE4B4a/ivCwrhOgzL9RsX02aWEpgOpNhEFfPAiqgS70X4U3FjoBDd4
e9gyUN+fIctOvhl9vpcOIRXirrAgQhQzMLdCCXvfEheJqY4pZAgvryEOJalMPIsYoaXPywtGcci2
AKTGP22Sc1FNoDihD2fiXT66qEkwn6YUUeMRxGsuCPNgl65p2XEm/Vtr+V/1CWj7jjrlXEpDEWbb
oNEMa5a//NbyB+pUTsSl1l42MtyD/KIwRq+ceJdodDRT2h+X5SjoIKZTeNbi1Pjm+c6zkfedeq6v
M/mEII4vWT2enQRGGYLZaTwnQzVG0UUjo+pvv/4QjjQ8bz8iyXKqM+tJCGvU3t/kINguJEIEsk9p
3dp9SBUR2Lp/nmrqhA8b6GbXkhJPCEK9+frSn70/kHJNbVbbzfi595cmbngQgabXc5NkXJe6CX85
nhvBhI2TVqkDLGPsihz/68vOb8jxY9UNldqcXxY73pFyQ29cqyBKrPbsioG7yLpbInwnL0AAjwaf
9/fry332QeqsMajrnNlQf/SAiWNQhYKRyrOJDLuptIoEU39YV6iIv1lljtytf32QOuncBidwFppj
J6dLdORfv6U1tf1T8/Zujn77PEjeTQXt9BktZXVrQbV5ILiSZlJPK/7r2/3spQWha6EKnwECHz4a
W5c4nVQSiOzAOJh4j87KgCX266t89lD5CefxFc5A7ZgbYKAGaI2MpedtFehiiCGGCwxFGHH5ze/3
2Q0Zb6ADhMOMGOd/yu+rwECwykiIh4dnA5B6X/xC8fnr69v57hpHi1pkSs1io649ocmzySIwxMn+
Gq//18Xs05eD9w+pHq8iKufjr82NHYSTkrhDatezoFW1vVbkDMpgIPwIFVaYKu/Ui6BmzIKvTd1h
lv5uRfv46ekqVnLCI7HmfjR7G2bZ6kqB8jEAhoQlSFrLXiTVaarE1S4p3Xz1p8+V6+FScamjMAEf
f3sVxypnLPXKy/KBAsUaD3Yo7G9KiY/vIk5uLM0mrV0NXN/RB+4CC5zqJCVvWQYtQilig4qyO0Wr
EX3zKn5yJW7CMedEQBP52dFr4jZRBBjDKTyWtpyiZQZk2jdlHd99/dg++ZlgzCCr5rdi5TLmhfu3
V94qswQQm114EzFVdfpAdiUo5pz0VX//9ZW0j3ssqqXfLnW0x9KjsvzM4lJt59K4zw3spb0tQUS7
XYujKZ9uR5N6zGT+Ua8qg+6+Wlf+T3T0yhpTq1wTxJ1vcX7OxEKdBjgRRsnedOJyD8Nd2QV9OJ35
KedAoyJ0qSXwZc25Sq5TTcZyb3fowvqipYMNzTJd0maLF0TbTN/c6LFKjH2WHZy5Hv55xDvm8WaH
cVPRXWz1HiZIeQ9tWz0XnXM1Wlb0kE2tvW9Jgl/UKaLLISEdl1QjZtbWzrIAJ5pMZkVVJkutvc18
DkaEDYP7ztBcOejMaSxlRVKtm2SmUEU6nE1ykiAj9WT21p1m75VYaZeDURges+1+JaWjLblOvKKF
Z58mBlqGOCHsbmC9xg2D49OGjGywr7o8LcBkiMYa9ZHs7fybTeuTd428PGjoJnsWJf/Ru+YTqUX1
MfJcYqU57YSr7/jVBy+IayBpg6/33tev3MeCB90aZg7cFqhO3eOCp4Ka3fWgOz3XkcaOfivq6qCW
p5Zeyq3vBPI0pPV6Azsq+AZI8MnnSzU3I1rQ4nw8c9TB2CmI4HOPNtf4o7N68Quxs7gh0jF++eOb
RODBakSvg/8cl47MRTlvjm3ukTXIVATAHsrOEra8Euf1zkLf7iwbBuxA8fCV//kyRV01M4hNTgbo
TN4vHzahMbSd8txrfPSIVY9WjhC4JS6P+o/LAGNepNA9zscrsAPvr0QPqAnQC6ae5jj34zjb4NDm
8xXp+h+/ppQbCKYQRnH6UI8pCWVTFG3QtSm6grYn6obGqx5f9L1pbWg8PX/96318UQx1Ri9riE2Z
Ih9vWyAOShKLK27LzHRPKUeAoxB8BfY3PWm+eYYfP0AuRmlDaWAy0D7eviq0IaHVZtyZYtyEunJf
Tc5zPOg3QW99U4PM3/L7yptLcSy1uDXW/GP8B6a8aMwVhBh6ma51eqVuga7fTrtpMeXdnjbld9Xo
51d8S3aYBXDHvBfFKG2nmK9YiW6fuOVDAbpAr5Nq0YbQBMNW+yMU0FyCGyqFN44aqg6uePRGmg3n
DmIwE09p2z2pU55hJBeRpX5zmY8F43wZjoa46ak+jhsKnaMOxKcYidcpmnKj2LmxKwd2xK/fw49L
JVcRKsUG4CqLuvH95zWQuJADq0q8WqejRadnmcbtq51bh7iSDNRxdOjjd0SSN7308VsyLxwwSUyy
ao8/NR9kscuxL/FcE/lyn7q04XLQKmcEyiClzRliN+MsiFcKI0FaPbmwfhvV3soBe3fKHHlD7svN
NJrVlQtsehWUJcXBXBZUhWaeIIuzbl2ttzwUvOY3a/ynP4xDnhfDQMc1jn8YJAlhymQj9ehO5+t4
xIOkDPQ5v/5hPlsgTHSVtJSAh30oOTMDb0weFCSKSxvCRdF5aiJuHFt+V7V88sESxk1tyzoEbOvo
BUA0r+dllbMQDYTAJoof7gZLHTZf381nKxDuS9pwDodynt3712yKVW0IWiVBPNQQr22zTQ0mguym
SR/BQ/15Fc2ZEZkoWwZEaFgZ7y/nyMjqEFwlnB395/nZ1ZF1yGr//uu7+uzjwQ1g4Telf/OBqzM0
UJ2mgo8njUznMplhzMI3nxm2FJs6MJ0nDPnxjm5h881W9dmahyLWoK6mU/bh0EPrVA11o0u8INAu
ZK48TDFWj/iujKdrlutvrvbZC8+xB/8rCClyBI6eZso92lbZJF4ZlMk2s0z7ALxHWX39MN8IcseL
Ag8Rk5CBrxf50vsfzW21gcS2KvGctlfvIoz6GwXFMcE3epcym7P721g4xbIlru2iGvPk3ExtfRs6
aDqnscRwF8TlSlR+u057Bz1G28bfnW7Fp0/ens1weCqx8h59LrXfqGafZew2g8GYQFYPQrrFElVZ
s4ts574d6E7YZcgQI8fDkPQdDgK3+BWi6JisUu7LPjN2dJFcCPpKCaiE+/j6QX7yrTHTpgS1ISLM
9eH755jC5YjxShYeUJnnchISYz1iSj9FvzI+fH2tTx6HeNMYQ2WhQXxcxmhixHIKdMmbfPGs0nBY
Zab6gMUk90COkCpnWvKbCuOTj04IJnZUNOxYH9r6XZ2OoNsLbi82f4RRoCw1VDvMMepptolVt1Xd
Vzjl8s7783sVQLvnjhQF4vFKaZBHE9VOU3ic1c4rq8c2WqcHuvHBIkyCu9Exgz+v27jg3AbQCKhh
KXv/S/Kt9LIB3+EpalAtR9GhSsh1eeihx3mZxUH66zv8ZM/hetRQOhsbxeLRF5j5tRFGBY926PBc
ElTXrzA1VisYTfb/ciksVaSOUDDihn9/a6VNOGuWc0QTbpFfmmk1LWpbWidRK8Q3y9dn76g+cwHx
Icydfu39pTokcflEZ8BrsvamDYsX0/w/9s61uVEjC8N/ZSrfpeIu+JCtWtuyZDtz8dycnS8qja0A
EgIJkBD8+n0akEcgjZWkXRVqa0kqVRl7uulD9+lzec971p8pwYqhtV/f2zRH/svOEQqMogsoWamY
PWIgVHfk2rSkCMeFqF5TqLiJN/EVtGrWmYlOKGZC6lAu60SeKeMQ3/MgiLMqMhBgE1zAwDUfKP4d
2cX685ktoTNGSys35mjtCYcmTnPDYA4A/SptLf3VbWIm5kdtY01oAA/btu9CJ0iJ4+oqgQL7S5TB
+qGb5GrpdLkg+LfpDePQJ9MLB92wRwObIV16Ayih0/iWenzvXnPc3WWYU2A4WSnhaJkAzsK7hbV+
69LHyKTwuVBgHTHVGKzunPT9RxprArYK4a+7FmTGI2ULtyIO1M59Pw8UrMMIGoFw4dNqczfwRmqc
5JRhAtHc6t7y7ZZ+AlCoO5/9aJFcIuHFNdzUYH48gIJjwInLiygrVsMJdEOAhRfZb5EBx03m08L5
ZfGe2pvc4gOVfaKTp2jtTUp312lusTeBCU/Xu3Rqe6v3ht671pfRcNLLor9x7LC5MfYI35MQas1n
enm4plVJOE7Xnog5vcu0xU2WhmeM1+OQH9y7ZA0J/Am+Qac1jUHzHT3eOeEYEPn9inpOMIP243rx
hST0WwAptG/XvrlxeMZl0k/PS5QWieJct/0KZ7Vcw8xiEhOJ8uJ3b6dQJRQbvXsKXZSALhUOPs7a
XE6GKcWc8J4DEuxtQhQ5JOA3Jih/c571bnSFOmg1NcLLCcBQNtxqRL6TDLYz/26qWxz1HVDAxaBw
r5xUtYi9DIorV5180hZGcmkX5vpikc5pypEWK3c4532u0mA1o+ZD/TC3g2K02mXrayq6+PNlYV5C
qzGnU+5A+7rWzXOf4pROhwkVRkrScHwQIbIDHeHTOmwZLrZ02oXwi3TvBdWlo4VK08CXd/IpXXQw
T9sw2q62FD/StWdMgyUFtjJrc7n0vOHLk5wybSx9gLeqkW+z2rTAyhqqibURh2OSTpRNUpSNM/4Q
LTww9Ul+pujs5GTEK/FZHKrb2mavFaOMQmjhwN9ZSzzRYrQ1VtcgQMFSp+doa08pArpmCZIOSvaO
jN8gz3VrDopqHM/jey0Z0AFikj9EQTyjuvR+6VlnJKme2hci540DC4Rg0K4RK5JVgHyx0+a7wKPK
S1Nv7SLObjRi8VeR3vPGxmqdXkIooH/06V8wzl2KGtzID9/aLo0MnMjIv1Dty4lKJq5RnNlOJ18P
hUgYifgt1BPNbZvRuqW38DBzsvVqpjvuV0/bfip7y7y8o07OQ6cUCl0AbRwZB8m2l3sr8HhjPNEV
0Zx0GtKFg1458ZmL9JTZSnAK0IYi/jNonUM9c6jgAHs5TqkZ8RIgrll4H0fm7dxW3wfR+vMycM4E
Kk5t4IMp2wbrvDACMHrKctzLdiN3E80cIwDcbt3G0faMz6Gf2r94pCTJMB/xhVt+UZrZxqrYDegZ
lWr5t9Rb/ZH5jnW5hfGSThxz97K36vmXSzTy0F+LWoOeKpCZMaA/Z5s8QOjnPUzWdjLeaFQsUNVG
nZGXQqxZONGVHQY01Zgk9vVukNlfbROteWGFCYCpXrK7KhYitBlpfyjQ9QwHEYyeK+XbPNq8A4qz
GqaYfL69zej9pfvDzTLX4INTTS57zTyza09JwRGVuoQ42LftBCydcmjITX3CuFgVN/CWqTCnGQ8m
vbuImT6kfp6dmfDUJxaVWSWplXkUh1/NVTdfYwyN/bXTAxe3gWGowPu90t1JQE81gUl/+cCU2ImW
QQhiBlYYjeOCm9n60m4vD8iSBsuxtSycSy/bWJ8MT93SZSQ377woCL6uNOrf5wbIybJcoCRAWm6g
/0iB9I16WQZy/eWXOiF3jA1RAu1QGHjk8joW/bhTTQ/G9AQyhl6cW29DD7Mxn0fJAx3KijG4yO8v
z6mqx5YxqASiPkJrD458X3dnFqvJlhOdFBOgrLprXANI1a+TSZyMHHoNX7BTQE6awdBxY+8yJydD
5YWhXr38IvoJHSbqwoFjQOVOok1r6koFaAQtD/0ldctzndSIqGvw9aC4B1sdmndIZnCTzkEjU2KV
XLgBQWQVmtzlhQ9p6odMz5TrPJ8ov3sGhjesFcrvmMWwNGVsKSqmFteA+swRkPxZDhgblb0dGtbc
G4IVNq7iXpiOPWs9GO68zeDKdu+0aEGbOjq/v+fYUoQG1Vfx4Nkb5zZQBv9RNvnijGN+av1kwKhB
H4gMfTtwRLhtDq2pzvqDxe6TByxtvLN2/oOv9rzrl2V9aiqA12ANBBvPkdtK0mm9XopryYl0Ojmt
bVHNB8/areMF7sPLc5XfrX3SRPRXx3vlGmy7/2HPCjbZ0sc52NIL7wJqYuh9i8JQR5NVtL0KB4F6
p8Jx+yHdadk7Teu591BUw8gEA/poFcLrVb7Q/+kbztA36DgwaJxnKoEj+oaHPOIzuIcEDvXf2TMT
iq7kJPmotCdkiJriiO6ZCVUYHGhYZ+sitqofEjiYfZEgFBES9KwIlfwgcFD6AF7wcaAoEugXts5f
aFjeMt3BBJo0gQBVRmCLm6vULwcuwmSTqb4JC9O7zfLJTaiZD86oypZ6PppA3GIHE8Q7QBurHRPY
cxhdbTprO1N/+87n+lg+HQj+Q3U6Dpu/lB7swaGhPwf5cEizODSgC48AcrmaqGhciuHnZkC5OJzZ
PaCRFoRKtrZYm9+S+c61H71oYqfKCH6hpFdcRoGZ++EtKb+1u3yC/Ua0qXY3hofGGU1iarrh8N1g
RCi2v/xtExuUy98pUODeBIkzn8SfbWpi7yxKyief83V6Pdd88xanDnePNqE+zOaTNVEmLYSb0dZj
E8q3rdUjdJJtdSellmMJkvwTIAl3C4UjDcIGEEdHXGkX1KtqlAtstNsYFvkv+S6gVdpkvaFlu0Cs
XS+hZNWXdwO6g1+ZFIy+s4HsZt96kWJd0Pl6SX1cSuNUUCuG/t7oDVbF3Tx1vN6nTOn5RjikxAYW
p9VluphTDTkawKhf5yr+Z7RGvRBxqIdly6b7zSzOP84SSgKT/akSP/2Ab5N+jv7eL7080JvZn2kW
Bc8KKqChhsp3Kl/4pSGCaerD3TD79RdD7dONiZCyzskQD0ZNEIVu/WNiDH3QZxoKhZuPmQ6E87Pl
v7yySo4v/85Lr14J5ubp11/IFOMzSa1eH/RJLlkWl+rJ1RPc78OSTvMYA6YZ8XRNCKK+QFYIgtQW
Xm9V5x5ofHs6guHBiU7g1eL5+T+yBR6jTZiKI+j6UXh4qZYgiD+zA1oj/Nj/utMHUwG6EpBW+RDu
PpSB4yADoi+iVU75/FMymD5hUVxBXx37j+mhDDi4GtbDn5FCa4wfUjCwRgA58U9r+Rx/8oZ0tiGv
Wj6d0wJEMI3qpSpY9LNi/gtKUFf7UGkJpD4GlHhaSpBNoOPOOUSDKilUWrdDupAEpGBildoEutkH
pg3jdX0THElhwFEpzctBJYXOKUO+nrQQuO+I++HE1zdC60CI3ooCO6fhf1XPP6QTW2f5x7VIjzjp
82D0RYSVW79Wetjvh0qRnDBqwRAoIZrgVeflH7kYfioEnH/OsNxxQPMTmbU0sDz7L30ohIGJ0sAV
E6nx8umcaqSfsbQQjD6rI4IG3KB80HyHQqCfKH4iIFJIUMunc0KApteSlYKhQ7dIEJtIUiUFNN+h
FFRN6SMB6myqmTp0MVTRL7mDgH1IZakJL2T1jVlkY/UKF4dogmdVyrdDq+c+F4kiqeVrdh+OX0Ih
Irl8uG6bvU+Yl3JbUeDB073l88Eqe1XCNsICNHAADee0bWTrfWJEoJIJ6nRTCrppi8ocqU0guFM5
3uaAPF35tG/EUgMgKMWoxNQ5RQBgTJE9CjrGEf2fB/b+RmyfCLxlAYGkcUi1F4jrIfYuKQTY22VN
RJwlHGKFDHkdE2jdiapqIAaK4wmjdm/9hCRlz4LSJy6M12WKBtc8rfXbTp+0EwQPz9ukg1Kwpc+C
0ydq5IjOMfXTuh2sPvYzzblpI1Q+nQscYNzbqDE5vagROMBjpLauWmXLXXJ0fEbw9uCPq593TyPQ
Llz2dtBtLAEwuQQIqlW2LCTHRmMQRiLQVO2VSuxd0oukyWX1ok4Oyub2o2jk5IlwVHwJCj5IyFc/
796JEBe45IkgpEzDVGgQBDysYS6aKAQ2CAGWji6fbKSow5FTCEQGAMjRFKPeAy0pQE8P1BS1SPSg
fDpnNGO+SKtFFAKUHKIKqLkHBlYfunpiK/tocgdXT+JPdg9ofXImuASUKZZPSx2yB8DIEESr5dwh
PajDwFhdURIeE9FiVk/kqL75MTUOFUEZPaMWHNBU525D2FUEu5KcCiBmxLd3yChVR7ylAmyTlCKJ
cmplq593Two4MdKHQOG2I7NYe8VHOYXBoA8nCvyA1LGXD1Lqlq8kKtFlrWTD6gO7EFiSWg4tVeAY
fTpd60Rpqpk6pApwmKWXzz2gWwNio3VUQHjgh6pAhE8pyhO+UlePgkpRu6xCII8swJgUrFX3AWfr
UAqqQtzAQNqUC3TtEJBdFKxKUgpRJ3wM6wg1gnUIrbV+W6gK4mdcDF3dBZptSe8CLD+AFOJirHZB
+yw4fbwHkWHtbCoBPSWdWsM4MCGDhBToWe03zoJqETyCmQOc/t526ti1IO5uyRNBQoXaFvzEPeqo
dSKElyAMKIIrz3ula1IAtCkrBQJplIU6oBOfV3m4FwbEEYm1gg+ttoro8tU5KUjnV3SjL6qngVjV
eqG1F6ja66vgDkBZV3GaLtkIuiqfXNRILtJNVGAKyqe1fvLMhNQVTkudjO+euUyhavVpJJwmcohw
KAiytGqzc7gaZ4GgMjBe2t7Wu6SLUhA1c1KWgkgzgURip9dwq1b8AD0B6EBAM/YqoXMagea+svaS
wSKBFOA4nMbkkXjFacJm7qwUoNaSjqSJQCKtnqkeq1OOLTd6YPeFdwkbVL0XOpdsErZz5dX+fb1A
sg2SBpJNYJ3Lp6UXxIlgx+Fj1gLv0O0AC0ONmv776weUZ4PtcwgnV+tv7QLwaLBYEG0+uD27ZSMI
TkDZXYAfDSaP7Dux01O7AA+K0mDYbaiP2d+hXZNCWZwudztgD3IvoFvqO7J1O5B4JfEAVgUuor8q
hT9xbJ5rHy49P3gaigIFf5acKo742S/sUf/HP68R/wLWLzDdjV8UxVjV3BXIUfz/vxrIvxJhcPDD
PeKgnKf+6/UCj6duzLVf1f4Px/4snsaPXl7+IK9f8910SenEv4Pp9+lyeojFZvdhvf14k19/abzn
gXVwZuBk0RpXcMdKjxv7RRQ2By7BovIDL6ZhMk32ryg+YwU+lB35chr4f0SwwTTeuqr8kB47CqJ4
+hQdvnUFl5MfOQxnj6n/uEkbg5flOrKDX82CKW0vZ4cjV3BX6ZHr6oI30R9vKHHbLL83xV7VmsjO
co3U/afG96xherIjj2ZR7DZfGWSmQMDJjjxG4r6/H6fc3pRq44LIDnzzNPUaG1CtAErS41JIHdIR
Y/+G5SuT3OYilh46fPKnLS0iOkq8wshR1twWFUBF9oXvjnVThfmQHpgBNo+LfL/yUsgVhEB26N+i
jZ8cibkCaciO/dPe8j8vOXw2W166tt5O4zyYhk+H4qiT6fKvnCTTR2+TzNK0sacF3fQr3Lhv/UeI
AafN2rIqFSr96j53QRKljZ1dp9bkx04Sn38hzGoIvYJ6vsbo0Nq0hxZJMemhoxDenJZIykST7Mjv
Zt9j2gc3h66yF/JDb6fNewvHUyQE5AfO3oyny1Xi+c1rnfFFqP01xr+dxcmsoak0iPVeafC3s53/
2LjGGFwEhl/jzf8TxYv9SELDMrSIuUoPHdHN8c3lNI64KZvbpQpnvs4EV9NF++zjEL+CSfIe4s29
FEqxVIE32bd+vwiwSJpeTV1cKD10PHPb5btlbY7swB9mIZ3Cg+205SbAgSNgHLLDf/Sip9mbm+To
bqvgcrLDf6Lz6OmNWOeeX2eC441Yh+dkh/+M9GdJMms4JHXoS37sXdOrrKt9Zcf9kk69/cYQh6eG
fckO+3UW0+Oi4fPV1dnSI/t4Nq3tXQeZZYd+mHLvhG7aPJp10Yz04LMkffP11MtXUUHp8f3kMQoT
v2G56VYZa5Me++ckPi9ayqciTc9FMMfxpz0hxqm/1gyuid94DGbT+F//BQAA//8=</cx:binary>
              </cx:geoCache>
            </cx:geography>
          </cx:layoutPr>
          <cx:valueColors>
            <cx:minColor>
              <a:schemeClr val="accent6">
                <a:lumMod val="40000"/>
                <a:lumOff val="60000"/>
              </a:schemeClr>
            </cx:minColor>
            <cx:midColor>
              <a:schemeClr val="accent6">
                <a:lumMod val="75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pPr>
          <a:endParaRPr lang="en-US" sz="900" b="1" i="0" u="none" strike="noStrike" baseline="0">
            <a:solidFill>
              <a:schemeClr val="bg2"/>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8">
  <a:schemeClr val="accent5"/>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2.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image" Target="../media/image4.emf"/><Relationship Id="rId11" Type="http://schemas.openxmlformats.org/officeDocument/2006/relationships/chart" Target="../charts/chart14.xml"/><Relationship Id="rId5" Type="http://schemas.openxmlformats.org/officeDocument/2006/relationships/chart" Target="../charts/chart11.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8</xdr:col>
      <xdr:colOff>251460</xdr:colOff>
      <xdr:row>4</xdr:row>
      <xdr:rowOff>68580</xdr:rowOff>
    </xdr:from>
    <xdr:to>
      <xdr:col>17</xdr:col>
      <xdr:colOff>0</xdr:colOff>
      <xdr:row>19</xdr:row>
      <xdr:rowOff>91440</xdr:rowOff>
    </xdr:to>
    <xdr:graphicFrame macro="">
      <xdr:nvGraphicFramePr>
        <xdr:cNvPr id="2" name="Chart 1">
          <a:extLst>
            <a:ext uri="{FF2B5EF4-FFF2-40B4-BE49-F238E27FC236}">
              <a16:creationId xmlns:a16="http://schemas.microsoft.com/office/drawing/2014/main" id="{AD8EFE87-7713-CAF6-DAE7-8DD68597D2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15240</xdr:colOff>
      <xdr:row>0</xdr:row>
      <xdr:rowOff>171450</xdr:rowOff>
    </xdr:from>
    <xdr:to>
      <xdr:col>13</xdr:col>
      <xdr:colOff>320040</xdr:colOff>
      <xdr:row>15</xdr:row>
      <xdr:rowOff>171450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51971B8-9F17-9ACE-8046-DA315A3E63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55820" y="1714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15</xdr:col>
      <xdr:colOff>30480</xdr:colOff>
      <xdr:row>4</xdr:row>
      <xdr:rowOff>152400</xdr:rowOff>
    </xdr:from>
    <xdr:to>
      <xdr:col>18</xdr:col>
      <xdr:colOff>30480</xdr:colOff>
      <xdr:row>18</xdr:row>
      <xdr:rowOff>59055</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3F04238B-1DD1-6166-203F-F7092EB8297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180320" y="8839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7620</xdr:colOff>
      <xdr:row>4</xdr:row>
      <xdr:rowOff>137160</xdr:rowOff>
    </xdr:from>
    <xdr:to>
      <xdr:col>21</xdr:col>
      <xdr:colOff>7620</xdr:colOff>
      <xdr:row>18</xdr:row>
      <xdr:rowOff>43815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8712AFF3-FBD2-669B-1F25-9469E5FCE71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1986260" y="8686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45720</xdr:colOff>
      <xdr:row>18</xdr:row>
      <xdr:rowOff>38100</xdr:rowOff>
    </xdr:from>
    <xdr:to>
      <xdr:col>18</xdr:col>
      <xdr:colOff>45720</xdr:colOff>
      <xdr:row>31</xdr:row>
      <xdr:rowOff>127635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85627BA2-F5B8-17FF-535D-D806965A89B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195560" y="33299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167640</xdr:colOff>
      <xdr:row>10</xdr:row>
      <xdr:rowOff>133350</xdr:rowOff>
    </xdr:from>
    <xdr:to>
      <xdr:col>12</xdr:col>
      <xdr:colOff>472440</xdr:colOff>
      <xdr:row>25</xdr:row>
      <xdr:rowOff>133350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F919F637-0C15-8B3A-BB8F-F624EDA6AA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57700" y="19621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12</xdr:col>
      <xdr:colOff>541020</xdr:colOff>
      <xdr:row>10</xdr:row>
      <xdr:rowOff>160020</xdr:rowOff>
    </xdr:from>
    <xdr:to>
      <xdr:col>15</xdr:col>
      <xdr:colOff>541020</xdr:colOff>
      <xdr:row>24</xdr:row>
      <xdr:rowOff>66675</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597346DD-CBF3-2585-5396-9D9D5C9076A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212580" y="19888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281940</xdr:colOff>
      <xdr:row>2</xdr:row>
      <xdr:rowOff>30480</xdr:rowOff>
    </xdr:from>
    <xdr:to>
      <xdr:col>10</xdr:col>
      <xdr:colOff>586740</xdr:colOff>
      <xdr:row>17</xdr:row>
      <xdr:rowOff>30480</xdr:rowOff>
    </xdr:to>
    <xdr:graphicFrame macro="">
      <xdr:nvGraphicFramePr>
        <xdr:cNvPr id="3" name="Chart 2">
          <a:extLst>
            <a:ext uri="{FF2B5EF4-FFF2-40B4-BE49-F238E27FC236}">
              <a16:creationId xmlns:a16="http://schemas.microsoft.com/office/drawing/2014/main" id="{9E9E9270-01B4-88C1-EB45-19164B939A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601980</xdr:colOff>
      <xdr:row>2</xdr:row>
      <xdr:rowOff>0</xdr:rowOff>
    </xdr:from>
    <xdr:to>
      <xdr:col>10</xdr:col>
      <xdr:colOff>297180</xdr:colOff>
      <xdr:row>17</xdr:row>
      <xdr:rowOff>0</xdr:rowOff>
    </xdr:to>
    <xdr:graphicFrame macro="">
      <xdr:nvGraphicFramePr>
        <xdr:cNvPr id="2" name="Chart 1">
          <a:extLst>
            <a:ext uri="{FF2B5EF4-FFF2-40B4-BE49-F238E27FC236}">
              <a16:creationId xmlns:a16="http://schemas.microsoft.com/office/drawing/2014/main" id="{150094FD-AD85-E42D-D5BB-C235B22261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91440</xdr:colOff>
      <xdr:row>18</xdr:row>
      <xdr:rowOff>38100</xdr:rowOff>
    </xdr:from>
    <xdr:to>
      <xdr:col>1</xdr:col>
      <xdr:colOff>525780</xdr:colOff>
      <xdr:row>20</xdr:row>
      <xdr:rowOff>60960</xdr:rowOff>
    </xdr:to>
    <xdr:graphicFrame macro="">
      <xdr:nvGraphicFramePr>
        <xdr:cNvPr id="2" name="Chart 1">
          <a:extLst>
            <a:ext uri="{FF2B5EF4-FFF2-40B4-BE49-F238E27FC236}">
              <a16:creationId xmlns:a16="http://schemas.microsoft.com/office/drawing/2014/main" id="{660AD5B6-3E0E-DE02-5766-C74A354354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342900</xdr:colOff>
      <xdr:row>18</xdr:row>
      <xdr:rowOff>30480</xdr:rowOff>
    </xdr:from>
    <xdr:to>
      <xdr:col>4</xdr:col>
      <xdr:colOff>792480</xdr:colOff>
      <xdr:row>20</xdr:row>
      <xdr:rowOff>76200</xdr:rowOff>
    </xdr:to>
    <xdr:graphicFrame macro="">
      <xdr:nvGraphicFramePr>
        <xdr:cNvPr id="3" name="Chart 2">
          <a:extLst>
            <a:ext uri="{FF2B5EF4-FFF2-40B4-BE49-F238E27FC236}">
              <a16:creationId xmlns:a16="http://schemas.microsoft.com/office/drawing/2014/main" id="{49BD3D85-2040-0291-EBAA-A662E98B63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15240</xdr:colOff>
      <xdr:row>18</xdr:row>
      <xdr:rowOff>0</xdr:rowOff>
    </xdr:from>
    <xdr:to>
      <xdr:col>8</xdr:col>
      <xdr:colOff>0</xdr:colOff>
      <xdr:row>21</xdr:row>
      <xdr:rowOff>15240</xdr:rowOff>
    </xdr:to>
    <xdr:graphicFrame macro="">
      <xdr:nvGraphicFramePr>
        <xdr:cNvPr id="4" name="Chart 3">
          <a:extLst>
            <a:ext uri="{FF2B5EF4-FFF2-40B4-BE49-F238E27FC236}">
              <a16:creationId xmlns:a16="http://schemas.microsoft.com/office/drawing/2014/main" id="{09094E99-5273-5B7F-6B03-B6D1895E6C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601980</xdr:colOff>
      <xdr:row>18</xdr:row>
      <xdr:rowOff>0</xdr:rowOff>
    </xdr:from>
    <xdr:to>
      <xdr:col>10</xdr:col>
      <xdr:colOff>1036320</xdr:colOff>
      <xdr:row>21</xdr:row>
      <xdr:rowOff>95250</xdr:rowOff>
    </xdr:to>
    <xdr:graphicFrame macro="">
      <xdr:nvGraphicFramePr>
        <xdr:cNvPr id="5" name="Chart 4">
          <a:extLst>
            <a:ext uri="{FF2B5EF4-FFF2-40B4-BE49-F238E27FC236}">
              <a16:creationId xmlns:a16="http://schemas.microsoft.com/office/drawing/2014/main" id="{05075C88-FEDF-7D21-F2CE-E690D94B92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266700</xdr:colOff>
      <xdr:row>18</xdr:row>
      <xdr:rowOff>0</xdr:rowOff>
    </xdr:from>
    <xdr:to>
      <xdr:col>13</xdr:col>
      <xdr:colOff>1211580</xdr:colOff>
      <xdr:row>21</xdr:row>
      <xdr:rowOff>15240</xdr:rowOff>
    </xdr:to>
    <xdr:graphicFrame macro="">
      <xdr:nvGraphicFramePr>
        <xdr:cNvPr id="6" name="Chart 5">
          <a:extLst>
            <a:ext uri="{FF2B5EF4-FFF2-40B4-BE49-F238E27FC236}">
              <a16:creationId xmlns:a16="http://schemas.microsoft.com/office/drawing/2014/main" id="{1CC0C997-6B45-CD6B-D7E5-5D007814F8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246382</xdr:colOff>
      <xdr:row>29</xdr:row>
      <xdr:rowOff>134938</xdr:rowOff>
    </xdr:from>
    <xdr:to>
      <xdr:col>23</xdr:col>
      <xdr:colOff>246380</xdr:colOff>
      <xdr:row>41</xdr:row>
      <xdr:rowOff>137160</xdr:rowOff>
    </xdr:to>
    <xdr:grpSp>
      <xdr:nvGrpSpPr>
        <xdr:cNvPr id="101" name="Group 100">
          <a:extLst>
            <a:ext uri="{FF2B5EF4-FFF2-40B4-BE49-F238E27FC236}">
              <a16:creationId xmlns:a16="http://schemas.microsoft.com/office/drawing/2014/main" id="{2CB197A5-E648-E30E-C246-EA2CD539B889}"/>
            </a:ext>
          </a:extLst>
        </xdr:cNvPr>
        <xdr:cNvGrpSpPr/>
      </xdr:nvGrpSpPr>
      <xdr:grpSpPr>
        <a:xfrm>
          <a:off x="246382" y="5496152"/>
          <a:ext cx="14151427" cy="2179365"/>
          <a:chOff x="285751" y="5214938"/>
          <a:chExt cx="14544644" cy="2246312"/>
        </a:xfrm>
      </xdr:grpSpPr>
      <xdr:sp macro="" textlink="">
        <xdr:nvSpPr>
          <xdr:cNvPr id="79" name="Rectangle: Rounded Corners 78">
            <a:extLst>
              <a:ext uri="{FF2B5EF4-FFF2-40B4-BE49-F238E27FC236}">
                <a16:creationId xmlns:a16="http://schemas.microsoft.com/office/drawing/2014/main" id="{EFDA14C8-CC30-B11A-8172-ED35E800FCD0}"/>
              </a:ext>
            </a:extLst>
          </xdr:cNvPr>
          <xdr:cNvSpPr/>
        </xdr:nvSpPr>
        <xdr:spPr>
          <a:xfrm>
            <a:off x="285751" y="5214938"/>
            <a:ext cx="5865812" cy="2230437"/>
          </a:xfrm>
          <a:prstGeom prst="roundRect">
            <a:avLst>
              <a:gd name="adj" fmla="val 7251"/>
            </a:avLst>
          </a:prstGeom>
          <a:gradFill>
            <a:gsLst>
              <a:gs pos="0">
                <a:schemeClr val="tx1">
                  <a:lumMod val="85000"/>
                  <a:lumOff val="15000"/>
                  <a:alpha val="80000"/>
                </a:schemeClr>
              </a:gs>
              <a:gs pos="100000">
                <a:schemeClr val="tx2">
                  <a:lumMod val="75000"/>
                  <a:lumOff val="25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p>
        </xdr:txBody>
      </xdr:sp>
      <xdr:sp macro="" textlink="">
        <xdr:nvSpPr>
          <xdr:cNvPr id="80" name="Rectangle: Rounded Corners 79">
            <a:extLst>
              <a:ext uri="{FF2B5EF4-FFF2-40B4-BE49-F238E27FC236}">
                <a16:creationId xmlns:a16="http://schemas.microsoft.com/office/drawing/2014/main" id="{8A92BD25-11A5-47A1-35FE-35D00C8E84B5}"/>
              </a:ext>
            </a:extLst>
          </xdr:cNvPr>
          <xdr:cNvSpPr/>
        </xdr:nvSpPr>
        <xdr:spPr>
          <a:xfrm>
            <a:off x="6238875" y="5222875"/>
            <a:ext cx="4008438" cy="2230437"/>
          </a:xfrm>
          <a:prstGeom prst="roundRect">
            <a:avLst>
              <a:gd name="adj" fmla="val 7251"/>
            </a:avLst>
          </a:prstGeom>
          <a:gradFill>
            <a:gsLst>
              <a:gs pos="0">
                <a:schemeClr val="tx1">
                  <a:lumMod val="85000"/>
                  <a:lumOff val="15000"/>
                  <a:alpha val="80000"/>
                </a:schemeClr>
              </a:gs>
              <a:gs pos="100000">
                <a:schemeClr val="tx2">
                  <a:lumMod val="75000"/>
                  <a:lumOff val="25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p>
        </xdr:txBody>
      </xdr:sp>
      <xdr:sp macro="" textlink="">
        <xdr:nvSpPr>
          <xdr:cNvPr id="82" name="Rectangle: Rounded Corners 81">
            <a:extLst>
              <a:ext uri="{FF2B5EF4-FFF2-40B4-BE49-F238E27FC236}">
                <a16:creationId xmlns:a16="http://schemas.microsoft.com/office/drawing/2014/main" id="{3C5C9D2A-E191-2C97-E658-50E92B3FD22B}"/>
              </a:ext>
            </a:extLst>
          </xdr:cNvPr>
          <xdr:cNvSpPr/>
        </xdr:nvSpPr>
        <xdr:spPr>
          <a:xfrm>
            <a:off x="10374313" y="5230813"/>
            <a:ext cx="4456082" cy="2230437"/>
          </a:xfrm>
          <a:prstGeom prst="roundRect">
            <a:avLst>
              <a:gd name="adj" fmla="val 7251"/>
            </a:avLst>
          </a:prstGeom>
          <a:gradFill>
            <a:gsLst>
              <a:gs pos="0">
                <a:schemeClr val="tx1">
                  <a:lumMod val="85000"/>
                  <a:lumOff val="15000"/>
                  <a:alpha val="80000"/>
                </a:schemeClr>
              </a:gs>
              <a:gs pos="100000">
                <a:schemeClr val="tx2">
                  <a:lumMod val="75000"/>
                  <a:lumOff val="25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p>
        </xdr:txBody>
      </xdr:sp>
    </xdr:grpSp>
    <xdr:clientData/>
  </xdr:twoCellAnchor>
  <xdr:twoCellAnchor>
    <xdr:from>
      <xdr:col>0</xdr:col>
      <xdr:colOff>300037</xdr:colOff>
      <xdr:row>3</xdr:row>
      <xdr:rowOff>140337</xdr:rowOff>
    </xdr:from>
    <xdr:to>
      <xdr:col>23</xdr:col>
      <xdr:colOff>395942</xdr:colOff>
      <xdr:row>14</xdr:row>
      <xdr:rowOff>99441</xdr:rowOff>
    </xdr:to>
    <xdr:grpSp>
      <xdr:nvGrpSpPr>
        <xdr:cNvPr id="72" name="Group 71">
          <a:extLst>
            <a:ext uri="{FF2B5EF4-FFF2-40B4-BE49-F238E27FC236}">
              <a16:creationId xmlns:a16="http://schemas.microsoft.com/office/drawing/2014/main" id="{1246C899-A697-01BE-B931-6F5FC9636266}"/>
            </a:ext>
          </a:extLst>
        </xdr:cNvPr>
        <xdr:cNvGrpSpPr/>
      </xdr:nvGrpSpPr>
      <xdr:grpSpPr>
        <a:xfrm>
          <a:off x="300037" y="684623"/>
          <a:ext cx="14247334" cy="1954818"/>
          <a:chOff x="300037" y="688025"/>
          <a:chExt cx="14741525" cy="1967291"/>
        </a:xfrm>
      </xdr:grpSpPr>
      <xdr:grpSp>
        <xdr:nvGrpSpPr>
          <xdr:cNvPr id="17" name="Group 16">
            <a:extLst>
              <a:ext uri="{FF2B5EF4-FFF2-40B4-BE49-F238E27FC236}">
                <a16:creationId xmlns:a16="http://schemas.microsoft.com/office/drawing/2014/main" id="{6D8F207C-52CA-7B27-225A-4EB86C2AE65E}"/>
              </a:ext>
            </a:extLst>
          </xdr:cNvPr>
          <xdr:cNvGrpSpPr/>
        </xdr:nvGrpSpPr>
        <xdr:grpSpPr>
          <a:xfrm>
            <a:off x="300037" y="719775"/>
            <a:ext cx="2847600" cy="1935541"/>
            <a:chOff x="76200" y="613412"/>
            <a:chExt cx="2700000" cy="1919666"/>
          </a:xfrm>
        </xdr:grpSpPr>
        <xdr:sp macro="" textlink="">
          <xdr:nvSpPr>
            <xdr:cNvPr id="3" name="Rectangle: Rounded Corners 2">
              <a:extLst>
                <a:ext uri="{FF2B5EF4-FFF2-40B4-BE49-F238E27FC236}">
                  <a16:creationId xmlns:a16="http://schemas.microsoft.com/office/drawing/2014/main" id="{F2DF0B9A-C8D2-BAE7-BB43-FFB8F927F499}"/>
                </a:ext>
              </a:extLst>
            </xdr:cNvPr>
            <xdr:cNvSpPr/>
          </xdr:nvSpPr>
          <xdr:spPr>
            <a:xfrm>
              <a:off x="123823" y="613412"/>
              <a:ext cx="2592000" cy="360000"/>
            </a:xfrm>
            <a:prstGeom prst="roundRect">
              <a:avLst/>
            </a:prstGeom>
            <a:gradFill>
              <a:gsLst>
                <a:gs pos="0">
                  <a:schemeClr val="tx1">
                    <a:lumMod val="85000"/>
                    <a:lumOff val="15000"/>
                    <a:alpha val="80000"/>
                  </a:schemeClr>
                </a:gs>
                <a:gs pos="100000">
                  <a:schemeClr val="tx1">
                    <a:alpha val="75000"/>
                    <a:lumMod val="74000"/>
                    <a:lumOff val="26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IN" sz="1600">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
          <xdr:nvSpPr>
            <xdr:cNvPr id="4" name="Rectangle: Rounded Corners 3">
              <a:extLst>
                <a:ext uri="{FF2B5EF4-FFF2-40B4-BE49-F238E27FC236}">
                  <a16:creationId xmlns:a16="http://schemas.microsoft.com/office/drawing/2014/main" id="{5EE76BDE-1A67-AB06-DE13-070EAD1BCB3E}"/>
                </a:ext>
              </a:extLst>
            </xdr:cNvPr>
            <xdr:cNvSpPr/>
          </xdr:nvSpPr>
          <xdr:spPr>
            <a:xfrm>
              <a:off x="76200" y="1021078"/>
              <a:ext cx="2700000" cy="1512000"/>
            </a:xfrm>
            <a:prstGeom prst="roundRect">
              <a:avLst/>
            </a:prstGeom>
            <a:gradFill>
              <a:gsLst>
                <a:gs pos="0">
                  <a:schemeClr val="tx1">
                    <a:lumMod val="85000"/>
                    <a:lumOff val="15000"/>
                    <a:alpha val="80000"/>
                  </a:schemeClr>
                </a:gs>
                <a:gs pos="100000">
                  <a:schemeClr val="tx1">
                    <a:alpha val="75000"/>
                    <a:lumMod val="74000"/>
                    <a:lumOff val="26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p>
          </xdr:txBody>
        </xdr:sp>
        <xdr:sp macro="" textlink="KPI!B17">
          <xdr:nvSpPr>
            <xdr:cNvPr id="5" name="Rectangle: Rounded Corners 4">
              <a:extLst>
                <a:ext uri="{FF2B5EF4-FFF2-40B4-BE49-F238E27FC236}">
                  <a16:creationId xmlns:a16="http://schemas.microsoft.com/office/drawing/2014/main" id="{9D57E1EA-2E5D-D169-B8DD-0DEC734AC930}"/>
                </a:ext>
              </a:extLst>
            </xdr:cNvPr>
            <xdr:cNvSpPr/>
          </xdr:nvSpPr>
          <xdr:spPr>
            <a:xfrm>
              <a:off x="171449" y="1085850"/>
              <a:ext cx="2484000" cy="360000"/>
            </a:xfrm>
            <a:prstGeom prst="roundRect">
              <a:avLst/>
            </a:prstGeom>
            <a:gradFill>
              <a:gsLst>
                <a:gs pos="0">
                  <a:schemeClr val="tx1">
                    <a:lumMod val="85000"/>
                    <a:lumOff val="15000"/>
                    <a:alpha val="80000"/>
                  </a:schemeClr>
                </a:gs>
                <a:gs pos="100000">
                  <a:schemeClr val="tx1">
                    <a:alpha val="75000"/>
                    <a:lumMod val="74000"/>
                    <a:lumOff val="26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ctr"/>
              <a:fld id="{BD532EEB-4385-4746-9D63-A70AAC44404B}" type="TxLink">
                <a:rPr lang="en-US" sz="1600" b="0" i="0" u="none" strike="noStrike">
                  <a:solidFill>
                    <a:schemeClr val="bg2">
                      <a:lumMod val="95000"/>
                    </a:schemeClr>
                  </a:solidFill>
                  <a:latin typeface="Lato Black" panose="020F0502020204030203" pitchFamily="34" charset="0"/>
                  <a:ea typeface="Lato Black" panose="020F0502020204030203" pitchFamily="34" charset="0"/>
                  <a:cs typeface="Lato Black" panose="020F0502020204030203" pitchFamily="34" charset="0"/>
                </a:rPr>
                <a:pPr algn="ctr"/>
                <a:t>$7,33,947.02</a:t>
              </a:fld>
              <a:endParaRPr lang="en-IN" sz="1400">
                <a:solidFill>
                  <a:schemeClr val="bg2">
                    <a:lumMod val="9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6" name="Chart 5">
              <a:extLst>
                <a:ext uri="{FF2B5EF4-FFF2-40B4-BE49-F238E27FC236}">
                  <a16:creationId xmlns:a16="http://schemas.microsoft.com/office/drawing/2014/main" id="{8A8C83B7-F7CB-4AFB-AA80-4FD9DA8507E6}"/>
                </a:ext>
              </a:extLst>
            </xdr:cNvPr>
            <xdr:cNvGraphicFramePr>
              <a:graphicFrameLocks/>
            </xdr:cNvGraphicFramePr>
          </xdr:nvGraphicFramePr>
          <xdr:xfrm>
            <a:off x="238125" y="1564004"/>
            <a:ext cx="2171699" cy="550546"/>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7" name="Rectangle: Rounded Corners 6">
              <a:extLst>
                <a:ext uri="{FF2B5EF4-FFF2-40B4-BE49-F238E27FC236}">
                  <a16:creationId xmlns:a16="http://schemas.microsoft.com/office/drawing/2014/main" id="{821860A8-211F-215E-0E0A-77CAE52D0318}"/>
                </a:ext>
              </a:extLst>
            </xdr:cNvPr>
            <xdr:cNvSpPr/>
          </xdr:nvSpPr>
          <xdr:spPr>
            <a:xfrm>
              <a:off x="161925" y="2105025"/>
              <a:ext cx="2352675" cy="381000"/>
            </a:xfrm>
            <a:prstGeom prst="roundRect">
              <a:avLst/>
            </a:prstGeom>
            <a:gradFill>
              <a:gsLst>
                <a:gs pos="0">
                  <a:schemeClr val="tx1">
                    <a:lumMod val="85000"/>
                    <a:lumOff val="15000"/>
                    <a:alpha val="80000"/>
                  </a:schemeClr>
                </a:gs>
                <a:gs pos="100000">
                  <a:schemeClr val="tx1">
                    <a:alpha val="75000"/>
                    <a:lumMod val="74000"/>
                    <a:lumOff val="26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r>
                <a:rPr lang="en-US" sz="14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YOY</a:t>
              </a:r>
              <a:r>
                <a:rPr lang="en-US" sz="1400" b="0" i="0" u="none" strike="noStrike" baseline="0">
                  <a:solidFill>
                    <a:schemeClr val="bg2"/>
                  </a:solidFill>
                  <a:latin typeface="Lato Black" panose="020F0502020204030203" pitchFamily="34" charset="0"/>
                  <a:ea typeface="Lato Black" panose="020F0502020204030203" pitchFamily="34" charset="0"/>
                  <a:cs typeface="Lato Black" panose="020F0502020204030203" pitchFamily="34" charset="0"/>
                </a:rPr>
                <a:t> </a:t>
              </a:r>
              <a:r>
                <a:rPr lang="en-US" sz="1400" b="0" i="0" u="none" strike="noStrike" baseline="0">
                  <a:solidFill>
                    <a:schemeClr val="bg2">
                      <a:lumMod val="95000"/>
                    </a:schemeClr>
                  </a:solidFill>
                  <a:latin typeface="Lato Black" panose="020F0502020204030203" pitchFamily="34" charset="0"/>
                  <a:ea typeface="Lato Black" panose="020F0502020204030203" pitchFamily="34" charset="0"/>
                  <a:cs typeface="Lato Black" panose="020F0502020204030203" pitchFamily="34" charset="0"/>
                </a:rPr>
                <a:t>GROWTH</a:t>
              </a:r>
              <a:endParaRPr lang="en-US" sz="1400" b="0" i="0" u="none" strike="noStrike">
                <a:solidFill>
                  <a:schemeClr val="bg2">
                    <a:lumMod val="9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30" name="Group 29">
            <a:extLst>
              <a:ext uri="{FF2B5EF4-FFF2-40B4-BE49-F238E27FC236}">
                <a16:creationId xmlns:a16="http://schemas.microsoft.com/office/drawing/2014/main" id="{8DD7E175-AAFD-ACFD-13C4-4F462CDB9048}"/>
              </a:ext>
            </a:extLst>
          </xdr:cNvPr>
          <xdr:cNvGrpSpPr/>
        </xdr:nvGrpSpPr>
        <xdr:grpSpPr>
          <a:xfrm>
            <a:off x="3230562" y="707075"/>
            <a:ext cx="2847600" cy="1937128"/>
            <a:chOff x="76200" y="613412"/>
            <a:chExt cx="2700000" cy="1919666"/>
          </a:xfrm>
        </xdr:grpSpPr>
        <xdr:sp macro="" textlink="">
          <xdr:nvSpPr>
            <xdr:cNvPr id="31" name="Rectangle: Rounded Corners 30">
              <a:extLst>
                <a:ext uri="{FF2B5EF4-FFF2-40B4-BE49-F238E27FC236}">
                  <a16:creationId xmlns:a16="http://schemas.microsoft.com/office/drawing/2014/main" id="{1FD2A96B-5B26-0E49-18E3-C1A78A2008F9}"/>
                </a:ext>
              </a:extLst>
            </xdr:cNvPr>
            <xdr:cNvSpPr/>
          </xdr:nvSpPr>
          <xdr:spPr>
            <a:xfrm>
              <a:off x="123823" y="613412"/>
              <a:ext cx="2592000" cy="360000"/>
            </a:xfrm>
            <a:prstGeom prst="roundRect">
              <a:avLst/>
            </a:prstGeom>
            <a:gradFill>
              <a:gsLst>
                <a:gs pos="0">
                  <a:schemeClr val="tx1">
                    <a:lumMod val="85000"/>
                    <a:lumOff val="15000"/>
                    <a:alpha val="80000"/>
                  </a:schemeClr>
                </a:gs>
                <a:gs pos="100000">
                  <a:schemeClr val="tx1">
                    <a:alpha val="75000"/>
                    <a:lumMod val="74000"/>
                    <a:lumOff val="26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IN" sz="1600">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32" name="Rectangle: Rounded Corners 31">
              <a:extLst>
                <a:ext uri="{FF2B5EF4-FFF2-40B4-BE49-F238E27FC236}">
                  <a16:creationId xmlns:a16="http://schemas.microsoft.com/office/drawing/2014/main" id="{63338909-6800-C1EF-BEEB-3362CEE12743}"/>
                </a:ext>
              </a:extLst>
            </xdr:cNvPr>
            <xdr:cNvSpPr/>
          </xdr:nvSpPr>
          <xdr:spPr>
            <a:xfrm>
              <a:off x="76200" y="1021078"/>
              <a:ext cx="2700000" cy="1512000"/>
            </a:xfrm>
            <a:prstGeom prst="roundRect">
              <a:avLst/>
            </a:prstGeom>
            <a:gradFill>
              <a:gsLst>
                <a:gs pos="0">
                  <a:schemeClr val="tx1">
                    <a:lumMod val="85000"/>
                    <a:lumOff val="15000"/>
                    <a:alpha val="80000"/>
                  </a:schemeClr>
                </a:gs>
                <a:gs pos="100000">
                  <a:schemeClr val="tx1">
                    <a:alpha val="75000"/>
                    <a:lumMod val="74000"/>
                    <a:lumOff val="26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p>
          </xdr:txBody>
        </xdr:sp>
        <xdr:sp macro="" textlink="KPI!E17">
          <xdr:nvSpPr>
            <xdr:cNvPr id="33" name="Rectangle: Rounded Corners 32">
              <a:extLst>
                <a:ext uri="{FF2B5EF4-FFF2-40B4-BE49-F238E27FC236}">
                  <a16:creationId xmlns:a16="http://schemas.microsoft.com/office/drawing/2014/main" id="{9CB4D5D0-E2A8-B7C9-7E86-1D4D73ACDD86}"/>
                </a:ext>
              </a:extLst>
            </xdr:cNvPr>
            <xdr:cNvSpPr/>
          </xdr:nvSpPr>
          <xdr:spPr>
            <a:xfrm>
              <a:off x="171449" y="1085850"/>
              <a:ext cx="2484000" cy="360000"/>
            </a:xfrm>
            <a:prstGeom prst="roundRect">
              <a:avLst/>
            </a:prstGeom>
            <a:gradFill>
              <a:gsLst>
                <a:gs pos="0">
                  <a:schemeClr val="tx1">
                    <a:lumMod val="85000"/>
                    <a:lumOff val="15000"/>
                    <a:alpha val="80000"/>
                  </a:schemeClr>
                </a:gs>
                <a:gs pos="100000">
                  <a:schemeClr val="tx1">
                    <a:alpha val="75000"/>
                    <a:lumMod val="74000"/>
                    <a:lumOff val="26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ctr"/>
              <a:fld id="{B5B0A1AA-3D49-4185-851D-DF9DCD7EF1B3}" type="TxLink">
                <a:rPr lang="en-US" sz="16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$93,507.51</a:t>
              </a:fld>
              <a:endParaRPr lang="en-IN" sz="14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5" name="Rectangle: Rounded Corners 34">
              <a:extLst>
                <a:ext uri="{FF2B5EF4-FFF2-40B4-BE49-F238E27FC236}">
                  <a16:creationId xmlns:a16="http://schemas.microsoft.com/office/drawing/2014/main" id="{EE956E83-72E9-7014-9C82-18B847BF3417}"/>
                </a:ext>
              </a:extLst>
            </xdr:cNvPr>
            <xdr:cNvSpPr/>
          </xdr:nvSpPr>
          <xdr:spPr>
            <a:xfrm>
              <a:off x="161925" y="2105025"/>
              <a:ext cx="2352675" cy="381000"/>
            </a:xfrm>
            <a:prstGeom prst="roundRect">
              <a:avLst/>
            </a:prstGeom>
            <a:gradFill>
              <a:gsLst>
                <a:gs pos="0">
                  <a:schemeClr val="tx1">
                    <a:lumMod val="85000"/>
                    <a:lumOff val="15000"/>
                    <a:alpha val="80000"/>
                  </a:schemeClr>
                </a:gs>
                <a:gs pos="100000">
                  <a:schemeClr val="tx1">
                    <a:alpha val="75000"/>
                    <a:lumMod val="74000"/>
                    <a:lumOff val="26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r>
                <a:rPr lang="en-US" sz="14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YOY</a:t>
              </a:r>
              <a:r>
                <a:rPr lang="en-US" sz="1400" b="0" i="0" u="none" strike="noStrike" baseline="0">
                  <a:solidFill>
                    <a:schemeClr val="bg2"/>
                  </a:solidFill>
                  <a:latin typeface="Lato Black" panose="020F0502020204030203" pitchFamily="34" charset="0"/>
                  <a:ea typeface="Lato Black" panose="020F0502020204030203" pitchFamily="34" charset="0"/>
                  <a:cs typeface="Lato Black" panose="020F0502020204030203" pitchFamily="34" charset="0"/>
                </a:rPr>
                <a:t> </a:t>
              </a:r>
              <a:r>
                <a:rPr lang="en-US" sz="1400" b="0" i="0" u="none" strike="noStrike" baseline="0">
                  <a:solidFill>
                    <a:schemeClr val="bg2">
                      <a:lumMod val="95000"/>
                    </a:schemeClr>
                  </a:solidFill>
                  <a:latin typeface="Lato Black" panose="020F0502020204030203" pitchFamily="34" charset="0"/>
                  <a:ea typeface="Lato Black" panose="020F0502020204030203" pitchFamily="34" charset="0"/>
                  <a:cs typeface="Lato Black" panose="020F0502020204030203" pitchFamily="34" charset="0"/>
                </a:rPr>
                <a:t>GROWTH</a:t>
              </a:r>
              <a:endParaRPr lang="en-US" sz="1400" b="0" i="0" u="none" strike="noStrike">
                <a:solidFill>
                  <a:schemeClr val="bg2">
                    <a:lumMod val="9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36" name="Group 35">
            <a:extLst>
              <a:ext uri="{FF2B5EF4-FFF2-40B4-BE49-F238E27FC236}">
                <a16:creationId xmlns:a16="http://schemas.microsoft.com/office/drawing/2014/main" id="{1EA8C3EC-671F-888B-6908-FBC071B68536}"/>
              </a:ext>
            </a:extLst>
          </xdr:cNvPr>
          <xdr:cNvGrpSpPr/>
        </xdr:nvGrpSpPr>
        <xdr:grpSpPr>
          <a:xfrm>
            <a:off x="6169025" y="708663"/>
            <a:ext cx="2847975" cy="1937128"/>
            <a:chOff x="76200" y="613412"/>
            <a:chExt cx="2700000" cy="1919666"/>
          </a:xfrm>
        </xdr:grpSpPr>
        <xdr:sp macro="" textlink="">
          <xdr:nvSpPr>
            <xdr:cNvPr id="37" name="Rectangle: Rounded Corners 36">
              <a:extLst>
                <a:ext uri="{FF2B5EF4-FFF2-40B4-BE49-F238E27FC236}">
                  <a16:creationId xmlns:a16="http://schemas.microsoft.com/office/drawing/2014/main" id="{8438638C-1F88-4B62-2D4A-75931CC71467}"/>
                </a:ext>
              </a:extLst>
            </xdr:cNvPr>
            <xdr:cNvSpPr/>
          </xdr:nvSpPr>
          <xdr:spPr>
            <a:xfrm>
              <a:off x="123823" y="613412"/>
              <a:ext cx="2592000" cy="360000"/>
            </a:xfrm>
            <a:prstGeom prst="roundRect">
              <a:avLst/>
            </a:prstGeom>
            <a:gradFill>
              <a:gsLst>
                <a:gs pos="0">
                  <a:schemeClr val="tx1">
                    <a:lumMod val="85000"/>
                    <a:lumOff val="15000"/>
                    <a:alpha val="80000"/>
                  </a:schemeClr>
                </a:gs>
                <a:gs pos="100000">
                  <a:schemeClr val="tx1">
                    <a:alpha val="75000"/>
                    <a:lumMod val="74000"/>
                    <a:lumOff val="26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IN" sz="1600">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38" name="Rectangle: Rounded Corners 37">
              <a:extLst>
                <a:ext uri="{FF2B5EF4-FFF2-40B4-BE49-F238E27FC236}">
                  <a16:creationId xmlns:a16="http://schemas.microsoft.com/office/drawing/2014/main" id="{8A9B17EE-92D3-1C63-4B4F-88DC4683621D}"/>
                </a:ext>
              </a:extLst>
            </xdr:cNvPr>
            <xdr:cNvSpPr/>
          </xdr:nvSpPr>
          <xdr:spPr>
            <a:xfrm>
              <a:off x="76200" y="1021078"/>
              <a:ext cx="2700000" cy="1512000"/>
            </a:xfrm>
            <a:prstGeom prst="roundRect">
              <a:avLst/>
            </a:prstGeom>
            <a:gradFill>
              <a:gsLst>
                <a:gs pos="0">
                  <a:schemeClr val="tx1">
                    <a:lumMod val="85000"/>
                    <a:lumOff val="15000"/>
                    <a:alpha val="80000"/>
                  </a:schemeClr>
                </a:gs>
                <a:gs pos="100000">
                  <a:schemeClr val="tx1">
                    <a:alpha val="75000"/>
                    <a:lumMod val="74000"/>
                    <a:lumOff val="26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p>
          </xdr:txBody>
        </xdr:sp>
        <xdr:sp macro="" textlink="KPI!H17">
          <xdr:nvSpPr>
            <xdr:cNvPr id="39" name="Rectangle: Rounded Corners 38">
              <a:extLst>
                <a:ext uri="{FF2B5EF4-FFF2-40B4-BE49-F238E27FC236}">
                  <a16:creationId xmlns:a16="http://schemas.microsoft.com/office/drawing/2014/main" id="{F2B047CD-DBC3-D0ED-864A-AB7D01B77B01}"/>
                </a:ext>
              </a:extLst>
            </xdr:cNvPr>
            <xdr:cNvSpPr/>
          </xdr:nvSpPr>
          <xdr:spPr>
            <a:xfrm>
              <a:off x="171449" y="1085850"/>
              <a:ext cx="2484000" cy="360000"/>
            </a:xfrm>
            <a:prstGeom prst="roundRect">
              <a:avLst/>
            </a:prstGeom>
            <a:gradFill>
              <a:gsLst>
                <a:gs pos="0">
                  <a:schemeClr val="tx1">
                    <a:lumMod val="85000"/>
                    <a:lumOff val="15000"/>
                    <a:alpha val="80000"/>
                  </a:schemeClr>
                </a:gs>
                <a:gs pos="100000">
                  <a:schemeClr val="tx1">
                    <a:alpha val="75000"/>
                    <a:lumMod val="74000"/>
                    <a:lumOff val="26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ctr"/>
              <a:fld id="{0E18C7E5-8264-410D-A3C8-EDE21F160419}" type="TxLink">
                <a:rPr lang="en-US" sz="16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 12503</a:t>
              </a:fld>
              <a:endParaRPr lang="en-IN" sz="14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1" name="Rectangle: Rounded Corners 40">
              <a:extLst>
                <a:ext uri="{FF2B5EF4-FFF2-40B4-BE49-F238E27FC236}">
                  <a16:creationId xmlns:a16="http://schemas.microsoft.com/office/drawing/2014/main" id="{75BD7ED9-8E93-CA16-C378-471408ABFAA6}"/>
                </a:ext>
              </a:extLst>
            </xdr:cNvPr>
            <xdr:cNvSpPr/>
          </xdr:nvSpPr>
          <xdr:spPr>
            <a:xfrm>
              <a:off x="161925" y="2105025"/>
              <a:ext cx="2352675" cy="381000"/>
            </a:xfrm>
            <a:prstGeom prst="roundRect">
              <a:avLst/>
            </a:prstGeom>
            <a:gradFill>
              <a:gsLst>
                <a:gs pos="0">
                  <a:schemeClr val="tx1">
                    <a:lumMod val="85000"/>
                    <a:lumOff val="15000"/>
                    <a:alpha val="80000"/>
                  </a:schemeClr>
                </a:gs>
                <a:gs pos="100000">
                  <a:schemeClr val="tx1">
                    <a:alpha val="75000"/>
                    <a:lumMod val="74000"/>
                    <a:lumOff val="26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r>
                <a:rPr lang="en-US" sz="14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YOY</a:t>
              </a:r>
              <a:r>
                <a:rPr lang="en-US" sz="1400" b="0" i="0" u="none" strike="noStrike" baseline="0">
                  <a:solidFill>
                    <a:schemeClr val="bg2"/>
                  </a:solidFill>
                  <a:latin typeface="Lato Black" panose="020F0502020204030203" pitchFamily="34" charset="0"/>
                  <a:ea typeface="Lato Black" panose="020F0502020204030203" pitchFamily="34" charset="0"/>
                  <a:cs typeface="Lato Black" panose="020F0502020204030203" pitchFamily="34" charset="0"/>
                </a:rPr>
                <a:t> </a:t>
              </a:r>
              <a:r>
                <a:rPr lang="en-US" sz="1400" b="0" i="0" u="none" strike="noStrike" baseline="0">
                  <a:solidFill>
                    <a:schemeClr val="bg2">
                      <a:lumMod val="95000"/>
                    </a:schemeClr>
                  </a:solidFill>
                  <a:latin typeface="Lato Black" panose="020F0502020204030203" pitchFamily="34" charset="0"/>
                  <a:ea typeface="Lato Black" panose="020F0502020204030203" pitchFamily="34" charset="0"/>
                  <a:cs typeface="Lato Black" panose="020F0502020204030203" pitchFamily="34" charset="0"/>
                </a:rPr>
                <a:t>GROWTH</a:t>
              </a:r>
              <a:endParaRPr lang="en-US" sz="1400" b="0" i="0" u="none" strike="noStrike">
                <a:solidFill>
                  <a:schemeClr val="bg2">
                    <a:lumMod val="9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42" name="Group 41">
            <a:extLst>
              <a:ext uri="{FF2B5EF4-FFF2-40B4-BE49-F238E27FC236}">
                <a16:creationId xmlns:a16="http://schemas.microsoft.com/office/drawing/2014/main" id="{1D1AC0E7-2C04-9837-678A-D2A6C0C094A0}"/>
              </a:ext>
            </a:extLst>
          </xdr:cNvPr>
          <xdr:cNvGrpSpPr/>
        </xdr:nvGrpSpPr>
        <xdr:grpSpPr>
          <a:xfrm>
            <a:off x="9077326" y="688025"/>
            <a:ext cx="2924175" cy="1937128"/>
            <a:chOff x="76200" y="613412"/>
            <a:chExt cx="2700000" cy="1919666"/>
          </a:xfrm>
        </xdr:grpSpPr>
        <xdr:sp macro="" textlink="">
          <xdr:nvSpPr>
            <xdr:cNvPr id="43" name="Rectangle: Rounded Corners 42">
              <a:extLst>
                <a:ext uri="{FF2B5EF4-FFF2-40B4-BE49-F238E27FC236}">
                  <a16:creationId xmlns:a16="http://schemas.microsoft.com/office/drawing/2014/main" id="{EEF73C53-97E6-62ED-D2C0-93A932D40766}"/>
                </a:ext>
              </a:extLst>
            </xdr:cNvPr>
            <xdr:cNvSpPr/>
          </xdr:nvSpPr>
          <xdr:spPr>
            <a:xfrm>
              <a:off x="123823" y="613412"/>
              <a:ext cx="2592000" cy="360000"/>
            </a:xfrm>
            <a:prstGeom prst="roundRect">
              <a:avLst/>
            </a:prstGeom>
            <a:gradFill>
              <a:gsLst>
                <a:gs pos="0">
                  <a:schemeClr val="tx1">
                    <a:lumMod val="85000"/>
                    <a:lumOff val="15000"/>
                    <a:alpha val="80000"/>
                  </a:schemeClr>
                </a:gs>
                <a:gs pos="100000">
                  <a:schemeClr val="tx1">
                    <a:alpha val="75000"/>
                    <a:lumMod val="74000"/>
                    <a:lumOff val="26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IN" sz="1600">
                  <a:latin typeface="Lato Black" panose="020F0502020204030203" pitchFamily="34" charset="0"/>
                  <a:ea typeface="Lato Black" panose="020F0502020204030203" pitchFamily="34" charset="0"/>
                  <a:cs typeface="Lato Black" panose="020F0502020204030203" pitchFamily="34" charset="0"/>
                </a:rPr>
                <a:t>NO.</a:t>
              </a:r>
              <a:r>
                <a:rPr lang="en-IN" sz="1600" baseline="0">
                  <a:latin typeface="Lato Black" panose="020F0502020204030203" pitchFamily="34" charset="0"/>
                  <a:ea typeface="Lato Black" panose="020F0502020204030203" pitchFamily="34" charset="0"/>
                  <a:cs typeface="Lato Black" panose="020F0502020204030203" pitchFamily="34" charset="0"/>
                </a:rPr>
                <a:t> OF ORDERS</a:t>
              </a:r>
              <a:endParaRPr lang="en-IN" sz="16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4" name="Rectangle: Rounded Corners 43">
              <a:extLst>
                <a:ext uri="{FF2B5EF4-FFF2-40B4-BE49-F238E27FC236}">
                  <a16:creationId xmlns:a16="http://schemas.microsoft.com/office/drawing/2014/main" id="{69A292E7-3FE8-699E-D242-D2E676D24A25}"/>
                </a:ext>
              </a:extLst>
            </xdr:cNvPr>
            <xdr:cNvSpPr/>
          </xdr:nvSpPr>
          <xdr:spPr>
            <a:xfrm>
              <a:off x="76200" y="1021078"/>
              <a:ext cx="2700000" cy="1512000"/>
            </a:xfrm>
            <a:prstGeom prst="roundRect">
              <a:avLst/>
            </a:prstGeom>
            <a:gradFill>
              <a:gsLst>
                <a:gs pos="0">
                  <a:schemeClr val="tx1">
                    <a:lumMod val="85000"/>
                    <a:lumOff val="15000"/>
                    <a:alpha val="80000"/>
                  </a:schemeClr>
                </a:gs>
                <a:gs pos="100000">
                  <a:schemeClr val="tx1">
                    <a:alpha val="75000"/>
                    <a:lumMod val="74000"/>
                    <a:lumOff val="26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p>
          </xdr:txBody>
        </xdr:sp>
        <xdr:sp macro="" textlink="KPI!K17">
          <xdr:nvSpPr>
            <xdr:cNvPr id="45" name="Rectangle: Rounded Corners 44">
              <a:extLst>
                <a:ext uri="{FF2B5EF4-FFF2-40B4-BE49-F238E27FC236}">
                  <a16:creationId xmlns:a16="http://schemas.microsoft.com/office/drawing/2014/main" id="{4F2A8032-87C2-568A-88D2-5E13F5708994}"/>
                </a:ext>
              </a:extLst>
            </xdr:cNvPr>
            <xdr:cNvSpPr/>
          </xdr:nvSpPr>
          <xdr:spPr>
            <a:xfrm>
              <a:off x="171449" y="1085850"/>
              <a:ext cx="2484000" cy="360000"/>
            </a:xfrm>
            <a:prstGeom prst="roundRect">
              <a:avLst/>
            </a:prstGeom>
            <a:gradFill>
              <a:gsLst>
                <a:gs pos="0">
                  <a:schemeClr val="tx1">
                    <a:lumMod val="85000"/>
                    <a:lumOff val="15000"/>
                    <a:alpha val="80000"/>
                  </a:schemeClr>
                </a:gs>
                <a:gs pos="100000">
                  <a:schemeClr val="tx1">
                    <a:alpha val="75000"/>
                    <a:lumMod val="74000"/>
                    <a:lumOff val="26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ctr"/>
              <a:fld id="{0F776CEE-4BB4-45B7-BADA-3F225DB7A54B}" type="TxLink">
                <a:rPr lang="en-US" sz="16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 3319</a:t>
              </a:fld>
              <a:endParaRPr lang="en-IN" sz="14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7" name="Rectangle: Rounded Corners 46">
              <a:extLst>
                <a:ext uri="{FF2B5EF4-FFF2-40B4-BE49-F238E27FC236}">
                  <a16:creationId xmlns:a16="http://schemas.microsoft.com/office/drawing/2014/main" id="{3224F59D-306A-5264-DD09-C16E1DEFC04E}"/>
                </a:ext>
              </a:extLst>
            </xdr:cNvPr>
            <xdr:cNvSpPr/>
          </xdr:nvSpPr>
          <xdr:spPr>
            <a:xfrm>
              <a:off x="161925" y="2105025"/>
              <a:ext cx="2352675" cy="381000"/>
            </a:xfrm>
            <a:prstGeom prst="roundRect">
              <a:avLst/>
            </a:prstGeom>
            <a:gradFill>
              <a:gsLst>
                <a:gs pos="0">
                  <a:schemeClr val="tx1">
                    <a:lumMod val="85000"/>
                    <a:lumOff val="15000"/>
                    <a:alpha val="80000"/>
                  </a:schemeClr>
                </a:gs>
                <a:gs pos="100000">
                  <a:schemeClr val="tx1">
                    <a:alpha val="75000"/>
                    <a:lumMod val="74000"/>
                    <a:lumOff val="26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r>
                <a:rPr lang="en-US" sz="14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YOY</a:t>
              </a:r>
              <a:r>
                <a:rPr lang="en-US" sz="1400" b="0" i="0" u="none" strike="noStrike" baseline="0">
                  <a:solidFill>
                    <a:schemeClr val="bg2"/>
                  </a:solidFill>
                  <a:latin typeface="Lato Black" panose="020F0502020204030203" pitchFamily="34" charset="0"/>
                  <a:ea typeface="Lato Black" panose="020F0502020204030203" pitchFamily="34" charset="0"/>
                  <a:cs typeface="Lato Black" panose="020F0502020204030203" pitchFamily="34" charset="0"/>
                </a:rPr>
                <a:t> </a:t>
              </a:r>
              <a:r>
                <a:rPr lang="en-US" sz="1400" b="0" i="0" u="none" strike="noStrike" baseline="0">
                  <a:solidFill>
                    <a:schemeClr val="bg2">
                      <a:lumMod val="95000"/>
                    </a:schemeClr>
                  </a:solidFill>
                  <a:latin typeface="Lato Black" panose="020F0502020204030203" pitchFamily="34" charset="0"/>
                  <a:ea typeface="Lato Black" panose="020F0502020204030203" pitchFamily="34" charset="0"/>
                  <a:cs typeface="Lato Black" panose="020F0502020204030203" pitchFamily="34" charset="0"/>
                </a:rPr>
                <a:t>GROWTH</a:t>
              </a:r>
              <a:endParaRPr lang="en-US" sz="1400" b="0" i="0" u="none" strike="noStrike">
                <a:solidFill>
                  <a:schemeClr val="bg2">
                    <a:lumMod val="9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54" name="Group 53">
            <a:extLst>
              <a:ext uri="{FF2B5EF4-FFF2-40B4-BE49-F238E27FC236}">
                <a16:creationId xmlns:a16="http://schemas.microsoft.com/office/drawing/2014/main" id="{5984788D-F7E0-F6E5-7A9F-9267E7FD70CA}"/>
              </a:ext>
            </a:extLst>
          </xdr:cNvPr>
          <xdr:cNvGrpSpPr/>
        </xdr:nvGrpSpPr>
        <xdr:grpSpPr>
          <a:xfrm>
            <a:off x="12066587" y="705488"/>
            <a:ext cx="2974975" cy="1937128"/>
            <a:chOff x="76200" y="613412"/>
            <a:chExt cx="2700000" cy="1919666"/>
          </a:xfrm>
        </xdr:grpSpPr>
        <xdr:sp macro="" textlink="">
          <xdr:nvSpPr>
            <xdr:cNvPr id="55" name="Rectangle: Rounded Corners 54">
              <a:extLst>
                <a:ext uri="{FF2B5EF4-FFF2-40B4-BE49-F238E27FC236}">
                  <a16:creationId xmlns:a16="http://schemas.microsoft.com/office/drawing/2014/main" id="{D4EFCA85-9437-8613-0D69-1487D9EDE439}"/>
                </a:ext>
              </a:extLst>
            </xdr:cNvPr>
            <xdr:cNvSpPr/>
          </xdr:nvSpPr>
          <xdr:spPr>
            <a:xfrm>
              <a:off x="123823" y="613412"/>
              <a:ext cx="2592000" cy="360000"/>
            </a:xfrm>
            <a:prstGeom prst="roundRect">
              <a:avLst/>
            </a:prstGeom>
            <a:gradFill>
              <a:gsLst>
                <a:gs pos="0">
                  <a:schemeClr val="tx1">
                    <a:lumMod val="85000"/>
                    <a:lumOff val="15000"/>
                    <a:alpha val="80000"/>
                  </a:schemeClr>
                </a:gs>
                <a:gs pos="100000">
                  <a:schemeClr val="tx1">
                    <a:alpha val="75000"/>
                    <a:lumMod val="74000"/>
                    <a:lumOff val="26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IN" sz="1600">
                  <a:latin typeface="Lato Black" panose="020F0502020204030203" pitchFamily="34" charset="0"/>
                  <a:ea typeface="Lato Black" panose="020F0502020204030203" pitchFamily="34" charset="0"/>
                  <a:cs typeface="Lato Black" panose="020F0502020204030203" pitchFamily="34" charset="0"/>
                </a:rPr>
                <a:t>PROFIT</a:t>
              </a:r>
              <a:r>
                <a:rPr lang="en-IN" sz="1600" baseline="0">
                  <a:latin typeface="Lato Black" panose="020F0502020204030203" pitchFamily="34" charset="0"/>
                  <a:ea typeface="Lato Black" panose="020F0502020204030203" pitchFamily="34" charset="0"/>
                  <a:cs typeface="Lato Black" panose="020F0502020204030203" pitchFamily="34" charset="0"/>
                </a:rPr>
                <a:t> MARGIN</a:t>
              </a:r>
              <a:endParaRPr lang="en-IN" sz="16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6" name="Rectangle: Rounded Corners 55">
              <a:extLst>
                <a:ext uri="{FF2B5EF4-FFF2-40B4-BE49-F238E27FC236}">
                  <a16:creationId xmlns:a16="http://schemas.microsoft.com/office/drawing/2014/main" id="{7B4DBABF-F66A-E319-7363-785BCC0A3785}"/>
                </a:ext>
              </a:extLst>
            </xdr:cNvPr>
            <xdr:cNvSpPr/>
          </xdr:nvSpPr>
          <xdr:spPr>
            <a:xfrm>
              <a:off x="76200" y="1021078"/>
              <a:ext cx="2700000" cy="1512000"/>
            </a:xfrm>
            <a:prstGeom prst="roundRect">
              <a:avLst/>
            </a:prstGeom>
            <a:gradFill>
              <a:gsLst>
                <a:gs pos="0">
                  <a:schemeClr val="tx1">
                    <a:lumMod val="85000"/>
                    <a:lumOff val="15000"/>
                    <a:alpha val="80000"/>
                  </a:schemeClr>
                </a:gs>
                <a:gs pos="100000">
                  <a:schemeClr val="tx1">
                    <a:alpha val="75000"/>
                    <a:lumMod val="74000"/>
                    <a:lumOff val="26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p>
          </xdr:txBody>
        </xdr:sp>
        <xdr:sp macro="" textlink="KPI!N17">
          <xdr:nvSpPr>
            <xdr:cNvPr id="57" name="Rectangle: Rounded Corners 56">
              <a:extLst>
                <a:ext uri="{FF2B5EF4-FFF2-40B4-BE49-F238E27FC236}">
                  <a16:creationId xmlns:a16="http://schemas.microsoft.com/office/drawing/2014/main" id="{291D01B8-0536-ADC8-A2D6-B77E22AF91DE}"/>
                </a:ext>
              </a:extLst>
            </xdr:cNvPr>
            <xdr:cNvSpPr/>
          </xdr:nvSpPr>
          <xdr:spPr>
            <a:xfrm>
              <a:off x="171449" y="1085850"/>
              <a:ext cx="2484000" cy="360000"/>
            </a:xfrm>
            <a:prstGeom prst="roundRect">
              <a:avLst/>
            </a:prstGeom>
            <a:gradFill>
              <a:gsLst>
                <a:gs pos="0">
                  <a:schemeClr val="tx1">
                    <a:lumMod val="85000"/>
                    <a:lumOff val="15000"/>
                    <a:alpha val="80000"/>
                  </a:schemeClr>
                </a:gs>
                <a:gs pos="100000">
                  <a:schemeClr val="tx1">
                    <a:alpha val="75000"/>
                    <a:lumMod val="74000"/>
                    <a:lumOff val="26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ctr"/>
              <a:fld id="{D7E3A1AE-58BF-406F-939F-3230F3A3C43E}" type="TxLink">
                <a:rPr lang="en-US" sz="16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12.74%</a:t>
              </a:fld>
              <a:endParaRPr lang="en-IN" sz="14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9" name="Rectangle: Rounded Corners 58">
              <a:extLst>
                <a:ext uri="{FF2B5EF4-FFF2-40B4-BE49-F238E27FC236}">
                  <a16:creationId xmlns:a16="http://schemas.microsoft.com/office/drawing/2014/main" id="{2D41E368-624F-CE8F-54E2-80D2584761CE}"/>
                </a:ext>
              </a:extLst>
            </xdr:cNvPr>
            <xdr:cNvSpPr/>
          </xdr:nvSpPr>
          <xdr:spPr>
            <a:xfrm>
              <a:off x="161925" y="2105025"/>
              <a:ext cx="2352675" cy="381000"/>
            </a:xfrm>
            <a:prstGeom prst="roundRect">
              <a:avLst/>
            </a:prstGeom>
            <a:gradFill>
              <a:gsLst>
                <a:gs pos="0">
                  <a:schemeClr val="tx1">
                    <a:lumMod val="85000"/>
                    <a:lumOff val="15000"/>
                    <a:alpha val="80000"/>
                  </a:schemeClr>
                </a:gs>
                <a:gs pos="100000">
                  <a:schemeClr val="tx1">
                    <a:alpha val="75000"/>
                    <a:lumMod val="74000"/>
                    <a:lumOff val="26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r>
                <a:rPr lang="en-US" sz="14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YOY</a:t>
              </a:r>
              <a:r>
                <a:rPr lang="en-US" sz="1400" b="0" i="0" u="none" strike="noStrike" baseline="0">
                  <a:solidFill>
                    <a:schemeClr val="bg2"/>
                  </a:solidFill>
                  <a:latin typeface="Lato Black" panose="020F0502020204030203" pitchFamily="34" charset="0"/>
                  <a:ea typeface="Lato Black" panose="020F0502020204030203" pitchFamily="34" charset="0"/>
                  <a:cs typeface="Lato Black" panose="020F0502020204030203" pitchFamily="34" charset="0"/>
                </a:rPr>
                <a:t> </a:t>
              </a:r>
              <a:r>
                <a:rPr lang="en-US" sz="1400" b="0" i="0" u="none" strike="noStrike" baseline="0">
                  <a:solidFill>
                    <a:schemeClr val="bg2">
                      <a:lumMod val="95000"/>
                    </a:schemeClr>
                  </a:solidFill>
                  <a:latin typeface="Lato Black" panose="020F0502020204030203" pitchFamily="34" charset="0"/>
                  <a:ea typeface="Lato Black" panose="020F0502020204030203" pitchFamily="34" charset="0"/>
                  <a:cs typeface="Lato Black" panose="020F0502020204030203" pitchFamily="34" charset="0"/>
                </a:rPr>
                <a:t>GROWTH</a:t>
              </a:r>
              <a:endParaRPr lang="en-US" sz="1400" b="0" i="0" u="none" strike="noStrike">
                <a:solidFill>
                  <a:schemeClr val="bg2">
                    <a:lumMod val="9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clientData/>
  </xdr:twoCellAnchor>
  <xdr:twoCellAnchor>
    <xdr:from>
      <xdr:col>0</xdr:col>
      <xdr:colOff>53314</xdr:colOff>
      <xdr:row>0</xdr:row>
      <xdr:rowOff>99156</xdr:rowOff>
    </xdr:from>
    <xdr:to>
      <xdr:col>23</xdr:col>
      <xdr:colOff>209177</xdr:colOff>
      <xdr:row>3</xdr:row>
      <xdr:rowOff>34214</xdr:rowOff>
    </xdr:to>
    <xdr:sp macro="" textlink="">
      <xdr:nvSpPr>
        <xdr:cNvPr id="11" name="Rectangle: Rounded Corners 10">
          <a:extLst>
            <a:ext uri="{FF2B5EF4-FFF2-40B4-BE49-F238E27FC236}">
              <a16:creationId xmlns:a16="http://schemas.microsoft.com/office/drawing/2014/main" id="{F1E054B0-415D-0121-4D07-6F9C8A8D2A0F}"/>
            </a:ext>
          </a:extLst>
        </xdr:cNvPr>
        <xdr:cNvSpPr/>
      </xdr:nvSpPr>
      <xdr:spPr>
        <a:xfrm>
          <a:off x="53314" y="99156"/>
          <a:ext cx="14409745" cy="472940"/>
        </a:xfrm>
        <a:prstGeom prst="roundRect">
          <a:avLst>
            <a:gd name="adj" fmla="val 50000"/>
          </a:avLst>
        </a:prstGeom>
        <a:solidFill>
          <a:schemeClr val="tx1">
            <a:lumMod val="75000"/>
            <a:lumOff val="25000"/>
            <a:alpha val="75000"/>
          </a:schemeClr>
        </a:soli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IN" sz="2400">
              <a:latin typeface="Lato Black" panose="020F0502020204030203" pitchFamily="34" charset="0"/>
              <a:ea typeface="Lato Black" panose="020F0502020204030203" pitchFamily="34" charset="0"/>
              <a:cs typeface="Lato Black" panose="020F0502020204030203" pitchFamily="34" charset="0"/>
            </a:rPr>
            <a:t>   ECOMMERCE</a:t>
          </a:r>
          <a:r>
            <a:rPr lang="en-IN" sz="2400" baseline="0">
              <a:latin typeface="Lato Black" panose="020F0502020204030203" pitchFamily="34" charset="0"/>
              <a:ea typeface="Lato Black" panose="020F0502020204030203" pitchFamily="34" charset="0"/>
              <a:cs typeface="Lato Black" panose="020F0502020204030203" pitchFamily="34" charset="0"/>
            </a:rPr>
            <a:t> SALES ANALYSIS DASHBOARD</a:t>
          </a:r>
          <a:endParaRPr lang="en-IN" sz="24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2</xdr:col>
          <xdr:colOff>576263</xdr:colOff>
          <xdr:row>12</xdr:row>
          <xdr:rowOff>73026</xdr:rowOff>
        </xdr:from>
        <xdr:to>
          <xdr:col>4</xdr:col>
          <xdr:colOff>17313</xdr:colOff>
          <xdr:row>13</xdr:row>
          <xdr:rowOff>175671</xdr:rowOff>
        </xdr:to>
        <xdr:pic>
          <xdr:nvPicPr>
            <xdr:cNvPr id="16" name="Picture 15">
              <a:extLst>
                <a:ext uri="{FF2B5EF4-FFF2-40B4-BE49-F238E27FC236}">
                  <a16:creationId xmlns:a16="http://schemas.microsoft.com/office/drawing/2014/main" id="{BD09EFAC-072A-DBAD-17CF-9318A88BB942}"/>
                </a:ext>
              </a:extLst>
            </xdr:cNvPr>
            <xdr:cNvPicPr>
              <a:picLocks noChangeAspect="1" noChangeArrowheads="1"/>
              <a:extLst>
                <a:ext uri="{84589F7E-364E-4C9E-8A38-B11213B215E9}">
                  <a14:cameraTool cellRange="'KPI YOY'!$H$8" spid="_x0000_s9737"/>
                </a:ext>
              </a:extLst>
            </xdr:cNvPicPr>
          </xdr:nvPicPr>
          <xdr:blipFill>
            <a:blip xmlns:r="http://schemas.openxmlformats.org/officeDocument/2006/relationships" r:embed="rId2"/>
            <a:srcRect/>
            <a:stretch>
              <a:fillRect/>
            </a:stretch>
          </xdr:blipFill>
          <xdr:spPr bwMode="auto">
            <a:xfrm>
              <a:off x="1801439" y="2224555"/>
              <a:ext cx="830580" cy="281940"/>
            </a:xfrm>
            <a:prstGeom prst="rect">
              <a:avLst/>
            </a:prstGeom>
            <a:noFill/>
          </xdr:spPr>
        </xdr:pic>
        <xdr:clientData/>
      </xdr:twoCellAnchor>
    </mc:Choice>
    <mc:Fallback/>
  </mc:AlternateContent>
  <xdr:twoCellAnchor>
    <xdr:from>
      <xdr:col>5</xdr:col>
      <xdr:colOff>301625</xdr:colOff>
      <xdr:row>8</xdr:row>
      <xdr:rowOff>151449</xdr:rowOff>
    </xdr:from>
    <xdr:to>
      <xdr:col>8</xdr:col>
      <xdr:colOff>531812</xdr:colOff>
      <xdr:row>11</xdr:row>
      <xdr:rowOff>134936</xdr:rowOff>
    </xdr:to>
    <xdr:graphicFrame macro="">
      <xdr:nvGraphicFramePr>
        <xdr:cNvPr id="60" name="Chart 59">
          <a:extLst>
            <a:ext uri="{FF2B5EF4-FFF2-40B4-BE49-F238E27FC236}">
              <a16:creationId xmlns:a16="http://schemas.microsoft.com/office/drawing/2014/main" id="{C4B249B7-F7D3-4E14-9038-07AD4C0B4E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388938</xdr:colOff>
          <xdr:row>12</xdr:row>
          <xdr:rowOff>79375</xdr:rowOff>
        </xdr:from>
        <xdr:to>
          <xdr:col>9</xdr:col>
          <xdr:colOff>78162</xdr:colOff>
          <xdr:row>14</xdr:row>
          <xdr:rowOff>2726</xdr:rowOff>
        </xdr:to>
        <xdr:pic>
          <xdr:nvPicPr>
            <xdr:cNvPr id="62" name="Picture 61">
              <a:extLst>
                <a:ext uri="{FF2B5EF4-FFF2-40B4-BE49-F238E27FC236}">
                  <a16:creationId xmlns:a16="http://schemas.microsoft.com/office/drawing/2014/main" id="{DE805E06-AE1D-79A7-55EA-CE6010699BA2}"/>
                </a:ext>
              </a:extLst>
            </xdr:cNvPr>
            <xdr:cNvPicPr>
              <a:picLocks noChangeAspect="1" noChangeArrowheads="1"/>
              <a:extLst>
                <a:ext uri="{84589F7E-364E-4C9E-8A38-B11213B215E9}">
                  <a14:cameraTool cellRange="'KPI YOY'!$I$8" spid="_x0000_s9738"/>
                </a:ext>
              </a:extLst>
            </xdr:cNvPicPr>
          </xdr:nvPicPr>
          <xdr:blipFill>
            <a:blip xmlns:r="http://schemas.openxmlformats.org/officeDocument/2006/relationships" r:embed="rId4"/>
            <a:srcRect/>
            <a:stretch>
              <a:fillRect/>
            </a:stretch>
          </xdr:blipFill>
          <xdr:spPr bwMode="auto">
            <a:xfrm>
              <a:off x="4841409" y="2230904"/>
              <a:ext cx="914400" cy="28194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10</xdr:col>
      <xdr:colOff>10438</xdr:colOff>
      <xdr:row>8</xdr:row>
      <xdr:rowOff>31315</xdr:rowOff>
    </xdr:from>
    <xdr:to>
      <xdr:col>13</xdr:col>
      <xdr:colOff>446349</xdr:colOff>
      <xdr:row>11</xdr:row>
      <xdr:rowOff>76003</xdr:rowOff>
    </xdr:to>
    <xdr:graphicFrame macro="">
      <xdr:nvGraphicFramePr>
        <xdr:cNvPr id="63" name="Chart 62">
          <a:extLst>
            <a:ext uri="{FF2B5EF4-FFF2-40B4-BE49-F238E27FC236}">
              <a16:creationId xmlns:a16="http://schemas.microsoft.com/office/drawing/2014/main" id="{3806E6B7-D1BB-4F31-8669-2ADFB2F5AC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142875</xdr:colOff>
          <xdr:row>12</xdr:row>
          <xdr:rowOff>7938</xdr:rowOff>
        </xdr:from>
        <xdr:to>
          <xdr:col>13</xdr:col>
          <xdr:colOff>528507</xdr:colOff>
          <xdr:row>13</xdr:row>
          <xdr:rowOff>110583</xdr:rowOff>
        </xdr:to>
        <xdr:pic>
          <xdr:nvPicPr>
            <xdr:cNvPr id="65" name="Picture 64">
              <a:extLst>
                <a:ext uri="{FF2B5EF4-FFF2-40B4-BE49-F238E27FC236}">
                  <a16:creationId xmlns:a16="http://schemas.microsoft.com/office/drawing/2014/main" id="{DEBEBE8B-70A3-3B5F-61C1-AAD47736B51B}"/>
                </a:ext>
              </a:extLst>
            </xdr:cNvPr>
            <xdr:cNvPicPr>
              <a:picLocks noChangeAspect="1" noChangeArrowheads="1"/>
              <a:extLst>
                <a:ext uri="{84589F7E-364E-4C9E-8A38-B11213B215E9}">
                  <a14:cameraTool cellRange="'KPI YOY'!$J$8" spid="_x0000_s9739"/>
                </a:ext>
              </a:extLst>
            </xdr:cNvPicPr>
          </xdr:nvPicPr>
          <xdr:blipFill>
            <a:blip xmlns:r="http://schemas.openxmlformats.org/officeDocument/2006/relationships" r:embed="rId6"/>
            <a:srcRect/>
            <a:stretch>
              <a:fillRect/>
            </a:stretch>
          </xdr:blipFill>
          <xdr:spPr bwMode="auto">
            <a:xfrm>
              <a:off x="7658287" y="2159467"/>
              <a:ext cx="998220" cy="28194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14</xdr:col>
      <xdr:colOff>402529</xdr:colOff>
      <xdr:row>8</xdr:row>
      <xdr:rowOff>16708</xdr:rowOff>
    </xdr:from>
    <xdr:to>
      <xdr:col>18</xdr:col>
      <xdr:colOff>193978</xdr:colOff>
      <xdr:row>11</xdr:row>
      <xdr:rowOff>112910</xdr:rowOff>
    </xdr:to>
    <xdr:graphicFrame macro="">
      <xdr:nvGraphicFramePr>
        <xdr:cNvPr id="66" name="Chart 65">
          <a:extLst>
            <a:ext uri="{FF2B5EF4-FFF2-40B4-BE49-F238E27FC236}">
              <a16:creationId xmlns:a16="http://schemas.microsoft.com/office/drawing/2014/main" id="{F50F2F38-875A-4E40-AE5E-049B67C1B9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277269</xdr:colOff>
      <xdr:row>8</xdr:row>
      <xdr:rowOff>78425</xdr:rowOff>
    </xdr:from>
    <xdr:to>
      <xdr:col>23</xdr:col>
      <xdr:colOff>140157</xdr:colOff>
      <xdr:row>11</xdr:row>
      <xdr:rowOff>94617</xdr:rowOff>
    </xdr:to>
    <xdr:graphicFrame macro="">
      <xdr:nvGraphicFramePr>
        <xdr:cNvPr id="67" name="Chart 66">
          <a:extLst>
            <a:ext uri="{FF2B5EF4-FFF2-40B4-BE49-F238E27FC236}">
              <a16:creationId xmlns:a16="http://schemas.microsoft.com/office/drawing/2014/main" id="{017EC42C-2D10-4E4D-AE2E-BFC5B8CF7F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mc:AlternateContent xmlns:mc="http://schemas.openxmlformats.org/markup-compatibility/2006">
    <mc:Choice xmlns:a14="http://schemas.microsoft.com/office/drawing/2010/main" Requires="a14">
      <xdr:twoCellAnchor editAs="oneCell">
        <xdr:from>
          <xdr:col>17</xdr:col>
          <xdr:colOff>55563</xdr:colOff>
          <xdr:row>12</xdr:row>
          <xdr:rowOff>31750</xdr:rowOff>
        </xdr:from>
        <xdr:to>
          <xdr:col>18</xdr:col>
          <xdr:colOff>281175</xdr:colOff>
          <xdr:row>13</xdr:row>
          <xdr:rowOff>134395</xdr:rowOff>
        </xdr:to>
        <xdr:pic>
          <xdr:nvPicPr>
            <xdr:cNvPr id="69" name="Picture 68">
              <a:extLst>
                <a:ext uri="{FF2B5EF4-FFF2-40B4-BE49-F238E27FC236}">
                  <a16:creationId xmlns:a16="http://schemas.microsoft.com/office/drawing/2014/main" id="{95E47EA8-183A-F1C4-6D8E-4C2594556B55}"/>
                </a:ext>
              </a:extLst>
            </xdr:cNvPr>
            <xdr:cNvPicPr>
              <a:picLocks noChangeAspect="1" noChangeArrowheads="1"/>
              <a:extLst>
                <a:ext uri="{84589F7E-364E-4C9E-8A38-B11213B215E9}">
                  <a14:cameraTool cellRange="'KPI YOY'!$K$8" spid="_x0000_s9740"/>
                </a:ext>
              </a:extLst>
            </xdr:cNvPicPr>
          </xdr:nvPicPr>
          <xdr:blipFill>
            <a:blip xmlns:r="http://schemas.openxmlformats.org/officeDocument/2006/relationships" r:embed="rId9"/>
            <a:srcRect/>
            <a:stretch>
              <a:fillRect/>
            </a:stretch>
          </xdr:blipFill>
          <xdr:spPr bwMode="auto">
            <a:xfrm>
              <a:off x="10633916" y="2183279"/>
              <a:ext cx="838200" cy="28194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31750</xdr:colOff>
          <xdr:row>12</xdr:row>
          <xdr:rowOff>22225</xdr:rowOff>
        </xdr:from>
        <xdr:to>
          <xdr:col>23</xdr:col>
          <xdr:colOff>371662</xdr:colOff>
          <xdr:row>13</xdr:row>
          <xdr:rowOff>124870</xdr:rowOff>
        </xdr:to>
        <xdr:pic>
          <xdr:nvPicPr>
            <xdr:cNvPr id="71" name="Picture 70">
              <a:extLst>
                <a:ext uri="{FF2B5EF4-FFF2-40B4-BE49-F238E27FC236}">
                  <a16:creationId xmlns:a16="http://schemas.microsoft.com/office/drawing/2014/main" id="{4C01AC37-6A52-C153-AEF1-207C3CD24EB0}"/>
                </a:ext>
              </a:extLst>
            </xdr:cNvPr>
            <xdr:cNvPicPr>
              <a:picLocks noChangeAspect="1" noChangeArrowheads="1"/>
              <a:extLst>
                <a:ext uri="{84589F7E-364E-4C9E-8A38-B11213B215E9}">
                  <a14:cameraTool cellRange="'KPI YOY'!$L$8" spid="_x0000_s9741"/>
                </a:ext>
              </a:extLst>
            </xdr:cNvPicPr>
          </xdr:nvPicPr>
          <xdr:blipFill>
            <a:blip xmlns:r="http://schemas.openxmlformats.org/officeDocument/2006/relationships" r:embed="rId10"/>
            <a:srcRect/>
            <a:stretch>
              <a:fillRect/>
            </a:stretch>
          </xdr:blipFill>
          <xdr:spPr bwMode="auto">
            <a:xfrm>
              <a:off x="13673044" y="2173754"/>
              <a:ext cx="952500" cy="28194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269877</xdr:colOff>
      <xdr:row>14</xdr:row>
      <xdr:rowOff>159583</xdr:rowOff>
    </xdr:from>
    <xdr:to>
      <xdr:col>23</xdr:col>
      <xdr:colOff>254000</xdr:colOff>
      <xdr:row>29</xdr:row>
      <xdr:rowOff>23445</xdr:rowOff>
    </xdr:to>
    <xdr:grpSp>
      <xdr:nvGrpSpPr>
        <xdr:cNvPr id="100" name="Group 99">
          <a:extLst>
            <a:ext uri="{FF2B5EF4-FFF2-40B4-BE49-F238E27FC236}">
              <a16:creationId xmlns:a16="http://schemas.microsoft.com/office/drawing/2014/main" id="{1284EE51-43C4-27C9-BDCC-2F5A35E10541}"/>
            </a:ext>
          </a:extLst>
        </xdr:cNvPr>
        <xdr:cNvGrpSpPr/>
      </xdr:nvGrpSpPr>
      <xdr:grpSpPr>
        <a:xfrm>
          <a:off x="269877" y="2699583"/>
          <a:ext cx="14135552" cy="2685076"/>
          <a:chOff x="269877" y="2720822"/>
          <a:chExt cx="14577865" cy="2456494"/>
        </a:xfrm>
      </xdr:grpSpPr>
      <xdr:sp macro="" textlink="">
        <xdr:nvSpPr>
          <xdr:cNvPr id="75" name="Rectangle: Rounded Corners 74">
            <a:extLst>
              <a:ext uri="{FF2B5EF4-FFF2-40B4-BE49-F238E27FC236}">
                <a16:creationId xmlns:a16="http://schemas.microsoft.com/office/drawing/2014/main" id="{D588436E-48F8-E3D6-FEA0-41CFE7144297}"/>
              </a:ext>
            </a:extLst>
          </xdr:cNvPr>
          <xdr:cNvSpPr/>
        </xdr:nvSpPr>
        <xdr:spPr>
          <a:xfrm>
            <a:off x="269877" y="2746375"/>
            <a:ext cx="5761569" cy="2405063"/>
          </a:xfrm>
          <a:prstGeom prst="roundRect">
            <a:avLst>
              <a:gd name="adj" fmla="val 7251"/>
            </a:avLst>
          </a:prstGeom>
          <a:gradFill>
            <a:gsLst>
              <a:gs pos="0">
                <a:schemeClr val="tx1">
                  <a:lumMod val="85000"/>
                  <a:lumOff val="15000"/>
                  <a:alpha val="80000"/>
                </a:schemeClr>
              </a:gs>
              <a:gs pos="100000">
                <a:schemeClr val="tx2">
                  <a:lumMod val="75000"/>
                  <a:lumOff val="25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p>
        </xdr:txBody>
      </xdr:sp>
      <xdr:sp macro="" textlink="">
        <xdr:nvSpPr>
          <xdr:cNvPr id="76" name="Rectangle: Rounded Corners 75">
            <a:extLst>
              <a:ext uri="{FF2B5EF4-FFF2-40B4-BE49-F238E27FC236}">
                <a16:creationId xmlns:a16="http://schemas.microsoft.com/office/drawing/2014/main" id="{E4090F1C-4D40-60D2-22CD-790DC5B343FB}"/>
              </a:ext>
            </a:extLst>
          </xdr:cNvPr>
          <xdr:cNvSpPr/>
        </xdr:nvSpPr>
        <xdr:spPr>
          <a:xfrm>
            <a:off x="6124719" y="2732566"/>
            <a:ext cx="4833937" cy="2444750"/>
          </a:xfrm>
          <a:prstGeom prst="roundRect">
            <a:avLst>
              <a:gd name="adj" fmla="val 7251"/>
            </a:avLst>
          </a:prstGeom>
          <a:gradFill>
            <a:gsLst>
              <a:gs pos="0">
                <a:schemeClr val="tx1">
                  <a:lumMod val="85000"/>
                  <a:lumOff val="15000"/>
                  <a:alpha val="80000"/>
                </a:schemeClr>
              </a:gs>
              <a:gs pos="100000">
                <a:schemeClr val="tx2">
                  <a:lumMod val="75000"/>
                  <a:lumOff val="25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p>
        </xdr:txBody>
      </xdr:sp>
      <xdr:sp macro="" textlink="">
        <xdr:nvSpPr>
          <xdr:cNvPr id="78" name="Rectangle: Rounded Corners 77">
            <a:extLst>
              <a:ext uri="{FF2B5EF4-FFF2-40B4-BE49-F238E27FC236}">
                <a16:creationId xmlns:a16="http://schemas.microsoft.com/office/drawing/2014/main" id="{202DAE76-2ECF-B16E-CB01-156D8496DE77}"/>
              </a:ext>
            </a:extLst>
          </xdr:cNvPr>
          <xdr:cNvSpPr/>
        </xdr:nvSpPr>
        <xdr:spPr>
          <a:xfrm>
            <a:off x="11045682" y="2720822"/>
            <a:ext cx="3802060" cy="2444750"/>
          </a:xfrm>
          <a:prstGeom prst="roundRect">
            <a:avLst>
              <a:gd name="adj" fmla="val 7251"/>
            </a:avLst>
          </a:prstGeom>
          <a:gradFill>
            <a:gsLst>
              <a:gs pos="0">
                <a:schemeClr val="tx1">
                  <a:lumMod val="85000"/>
                  <a:lumOff val="15000"/>
                  <a:alpha val="80000"/>
                </a:schemeClr>
              </a:gs>
              <a:gs pos="100000">
                <a:schemeClr val="tx2">
                  <a:lumMod val="75000"/>
                  <a:lumOff val="25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p>
        </xdr:txBody>
      </xdr:sp>
    </xdr:grpSp>
    <xdr:clientData/>
  </xdr:twoCellAnchor>
  <xdr:twoCellAnchor>
    <xdr:from>
      <xdr:col>0</xdr:col>
      <xdr:colOff>357189</xdr:colOff>
      <xdr:row>15</xdr:row>
      <xdr:rowOff>71439</xdr:rowOff>
    </xdr:from>
    <xdr:to>
      <xdr:col>6</xdr:col>
      <xdr:colOff>175261</xdr:colOff>
      <xdr:row>17</xdr:row>
      <xdr:rowOff>76201</xdr:rowOff>
    </xdr:to>
    <xdr:sp macro="" textlink="">
      <xdr:nvSpPr>
        <xdr:cNvPr id="83" name="Rectangle: Rounded Corners 82">
          <a:extLst>
            <a:ext uri="{FF2B5EF4-FFF2-40B4-BE49-F238E27FC236}">
              <a16:creationId xmlns:a16="http://schemas.microsoft.com/office/drawing/2014/main" id="{C302F0F1-5A9F-D355-706D-95938A748D6E}"/>
            </a:ext>
          </a:extLst>
        </xdr:cNvPr>
        <xdr:cNvSpPr/>
      </xdr:nvSpPr>
      <xdr:spPr>
        <a:xfrm>
          <a:off x="357189" y="2814639"/>
          <a:ext cx="3643312" cy="370522"/>
        </a:xfrm>
        <a:prstGeom prst="roundRect">
          <a:avLst/>
        </a:prstGeom>
        <a:gradFill>
          <a:gsLst>
            <a:gs pos="0">
              <a:schemeClr val="tx1">
                <a:lumMod val="85000"/>
                <a:lumOff val="15000"/>
                <a:alpha val="80000"/>
              </a:schemeClr>
            </a:gs>
            <a:gs pos="100000">
              <a:schemeClr val="tx2">
                <a:lumMod val="50000"/>
                <a:lumOff val="50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algn="l"/>
          <a:r>
            <a:rPr lang="en-IN" sz="1100">
              <a:latin typeface="Lato Black" panose="020F0502020204030203" pitchFamily="34" charset="0"/>
              <a:ea typeface="Lato Black" panose="020F0502020204030203" pitchFamily="34" charset="0"/>
              <a:cs typeface="Lato Black" panose="020F0502020204030203" pitchFamily="34" charset="0"/>
            </a:rPr>
            <a:t>SALES AND PROFIT ANALYSIS</a:t>
          </a:r>
        </a:p>
      </xdr:txBody>
    </xdr:sp>
    <xdr:clientData/>
  </xdr:twoCellAnchor>
  <xdr:twoCellAnchor>
    <xdr:from>
      <xdr:col>9</xdr:col>
      <xdr:colOff>460020</xdr:colOff>
      <xdr:row>15</xdr:row>
      <xdr:rowOff>118261</xdr:rowOff>
    </xdr:from>
    <xdr:to>
      <xdr:col>15</xdr:col>
      <xdr:colOff>239357</xdr:colOff>
      <xdr:row>17</xdr:row>
      <xdr:rowOff>99061</xdr:rowOff>
    </xdr:to>
    <xdr:sp macro="" textlink="">
      <xdr:nvSpPr>
        <xdr:cNvPr id="84" name="Rectangle: Rounded Corners 83">
          <a:extLst>
            <a:ext uri="{FF2B5EF4-FFF2-40B4-BE49-F238E27FC236}">
              <a16:creationId xmlns:a16="http://schemas.microsoft.com/office/drawing/2014/main" id="{6B0314DE-B3BC-66E7-E522-9886CDAC2436}"/>
            </a:ext>
          </a:extLst>
        </xdr:cNvPr>
        <xdr:cNvSpPr/>
      </xdr:nvSpPr>
      <xdr:spPr>
        <a:xfrm>
          <a:off x="6114060" y="2861461"/>
          <a:ext cx="3436937" cy="346560"/>
        </a:xfrm>
        <a:prstGeom prst="roundRect">
          <a:avLst/>
        </a:prstGeom>
        <a:gradFill>
          <a:gsLst>
            <a:gs pos="0">
              <a:schemeClr val="tx1">
                <a:lumMod val="85000"/>
                <a:lumOff val="15000"/>
                <a:alpha val="80000"/>
              </a:schemeClr>
            </a:gs>
            <a:gs pos="100000">
              <a:schemeClr val="tx2">
                <a:lumMod val="50000"/>
                <a:lumOff val="50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r>
            <a:rPr lang="en-IN" sz="1100">
              <a:latin typeface="Lato Black" panose="020F0502020204030203" pitchFamily="34" charset="0"/>
              <a:ea typeface="Lato Black" panose="020F0502020204030203" pitchFamily="34" charset="0"/>
              <a:cs typeface="Lato Black" panose="020F0502020204030203" pitchFamily="34" charset="0"/>
            </a:rPr>
            <a:t>CATEGORYWISE</a:t>
          </a:r>
          <a:r>
            <a:rPr lang="en-IN" sz="1200" baseline="0">
              <a:latin typeface="Lato Black" panose="020F0502020204030203" pitchFamily="34" charset="0"/>
              <a:ea typeface="Lato Black" panose="020F0502020204030203" pitchFamily="34" charset="0"/>
              <a:cs typeface="Lato Black" panose="020F0502020204030203" pitchFamily="34" charset="0"/>
            </a:rPr>
            <a:t> </a:t>
          </a:r>
          <a:r>
            <a:rPr lang="en-IN" sz="1100" baseline="0">
              <a:latin typeface="Lato Black" panose="020F0502020204030203" pitchFamily="34" charset="0"/>
              <a:ea typeface="Lato Black" panose="020F0502020204030203" pitchFamily="34" charset="0"/>
              <a:cs typeface="Lato Black" panose="020F0502020204030203" pitchFamily="34" charset="0"/>
            </a:rPr>
            <a:t>PROFIT</a:t>
          </a:r>
          <a:endParaRPr lang="en-IN" sz="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17</xdr:col>
      <xdr:colOff>303492</xdr:colOff>
      <xdr:row>15</xdr:row>
      <xdr:rowOff>118093</xdr:rowOff>
    </xdr:from>
    <xdr:to>
      <xdr:col>22</xdr:col>
      <xdr:colOff>287617</xdr:colOff>
      <xdr:row>17</xdr:row>
      <xdr:rowOff>114301</xdr:rowOff>
    </xdr:to>
    <xdr:sp macro="" textlink="">
      <xdr:nvSpPr>
        <xdr:cNvPr id="85" name="Rectangle: Rounded Corners 84">
          <a:extLst>
            <a:ext uri="{FF2B5EF4-FFF2-40B4-BE49-F238E27FC236}">
              <a16:creationId xmlns:a16="http://schemas.microsoft.com/office/drawing/2014/main" id="{AA8F82F9-F8A7-0B06-DEF0-2605BED5B5B2}"/>
            </a:ext>
          </a:extLst>
        </xdr:cNvPr>
        <xdr:cNvSpPr/>
      </xdr:nvSpPr>
      <xdr:spPr>
        <a:xfrm>
          <a:off x="10834332" y="2861293"/>
          <a:ext cx="3032125" cy="361968"/>
        </a:xfrm>
        <a:prstGeom prst="roundRect">
          <a:avLst/>
        </a:prstGeom>
        <a:gradFill>
          <a:gsLst>
            <a:gs pos="0">
              <a:schemeClr val="tx1">
                <a:lumMod val="85000"/>
                <a:lumOff val="15000"/>
                <a:alpha val="80000"/>
              </a:schemeClr>
            </a:gs>
            <a:gs pos="100000">
              <a:schemeClr val="tx2">
                <a:lumMod val="50000"/>
                <a:lumOff val="50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r>
            <a:rPr lang="en-IN" sz="1100">
              <a:latin typeface="Lato Black" panose="020F0502020204030203" pitchFamily="34" charset="0"/>
              <a:ea typeface="Lato Black" panose="020F0502020204030203" pitchFamily="34" charset="0"/>
              <a:cs typeface="Lato Black" panose="020F0502020204030203" pitchFamily="34" charset="0"/>
            </a:rPr>
            <a:t>CATEGORY WISE SALES</a:t>
          </a:r>
          <a:r>
            <a:rPr lang="en-IN" sz="1100" baseline="0">
              <a:latin typeface="Lato Black" panose="020F0502020204030203" pitchFamily="34" charset="0"/>
              <a:ea typeface="Lato Black" panose="020F0502020204030203" pitchFamily="34" charset="0"/>
              <a:cs typeface="Lato Black" panose="020F0502020204030203" pitchFamily="34" charset="0"/>
            </a:rPr>
            <a:t> SHARE %</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373063</xdr:colOff>
      <xdr:row>30</xdr:row>
      <xdr:rowOff>39689</xdr:rowOff>
    </xdr:from>
    <xdr:to>
      <xdr:col>5</xdr:col>
      <xdr:colOff>594360</xdr:colOff>
      <xdr:row>31</xdr:row>
      <xdr:rowOff>160021</xdr:rowOff>
    </xdr:to>
    <xdr:sp macro="" textlink="">
      <xdr:nvSpPr>
        <xdr:cNvPr id="88" name="Rectangle: Rounded Corners 87">
          <a:extLst>
            <a:ext uri="{FF2B5EF4-FFF2-40B4-BE49-F238E27FC236}">
              <a16:creationId xmlns:a16="http://schemas.microsoft.com/office/drawing/2014/main" id="{714F547B-04FF-6314-9A2D-A2C30C86067D}"/>
            </a:ext>
          </a:extLst>
        </xdr:cNvPr>
        <xdr:cNvSpPr/>
      </xdr:nvSpPr>
      <xdr:spPr>
        <a:xfrm>
          <a:off x="373063" y="5625149"/>
          <a:ext cx="3436937" cy="303212"/>
        </a:xfrm>
        <a:prstGeom prst="roundRect">
          <a:avLst/>
        </a:prstGeom>
        <a:gradFill>
          <a:gsLst>
            <a:gs pos="0">
              <a:schemeClr val="tx1">
                <a:lumMod val="85000"/>
                <a:lumOff val="15000"/>
                <a:alpha val="80000"/>
              </a:schemeClr>
            </a:gs>
            <a:gs pos="100000">
              <a:schemeClr val="tx2">
                <a:lumMod val="50000"/>
                <a:lumOff val="50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r>
            <a:rPr lang="en-IN" sz="1100">
              <a:latin typeface="Lato Black" panose="020F0502020204030203" pitchFamily="34" charset="0"/>
              <a:ea typeface="Lato Black" panose="020F0502020204030203" pitchFamily="34" charset="0"/>
              <a:cs typeface="Lato Black" panose="020F0502020204030203" pitchFamily="34" charset="0"/>
            </a:rPr>
            <a:t>SALES BY STATE </a:t>
          </a:r>
        </a:p>
      </xdr:txBody>
    </xdr:sp>
    <xdr:clientData/>
  </xdr:twoCellAnchor>
  <xdr:twoCellAnchor>
    <xdr:from>
      <xdr:col>9</xdr:col>
      <xdr:colOff>559118</xdr:colOff>
      <xdr:row>30</xdr:row>
      <xdr:rowOff>62549</xdr:rowOff>
    </xdr:from>
    <xdr:to>
      <xdr:col>14</xdr:col>
      <xdr:colOff>495618</xdr:colOff>
      <xdr:row>32</xdr:row>
      <xdr:rowOff>7620</xdr:rowOff>
    </xdr:to>
    <xdr:sp macro="" textlink="">
      <xdr:nvSpPr>
        <xdr:cNvPr id="91" name="Rectangle: Rounded Corners 90">
          <a:extLst>
            <a:ext uri="{FF2B5EF4-FFF2-40B4-BE49-F238E27FC236}">
              <a16:creationId xmlns:a16="http://schemas.microsoft.com/office/drawing/2014/main" id="{DFE13F31-2B8D-BDDC-0704-6F0777B274EB}"/>
            </a:ext>
          </a:extLst>
        </xdr:cNvPr>
        <xdr:cNvSpPr/>
      </xdr:nvSpPr>
      <xdr:spPr>
        <a:xfrm>
          <a:off x="6213158" y="5648009"/>
          <a:ext cx="2984500" cy="310831"/>
        </a:xfrm>
        <a:prstGeom prst="roundRect">
          <a:avLst/>
        </a:prstGeom>
        <a:gradFill>
          <a:gsLst>
            <a:gs pos="0">
              <a:schemeClr val="tx1">
                <a:lumMod val="85000"/>
                <a:lumOff val="15000"/>
                <a:alpha val="80000"/>
              </a:schemeClr>
            </a:gs>
            <a:gs pos="100000">
              <a:schemeClr val="tx2">
                <a:lumMod val="50000"/>
                <a:lumOff val="50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r>
            <a:rPr lang="en-IN" sz="1100">
              <a:latin typeface="Lato Black" panose="020F0502020204030203" pitchFamily="34" charset="0"/>
              <a:ea typeface="Lato Black" panose="020F0502020204030203" pitchFamily="34" charset="0"/>
              <a:cs typeface="Lato Black" panose="020F0502020204030203" pitchFamily="34" charset="0"/>
            </a:rPr>
            <a:t>TOP</a:t>
          </a:r>
          <a:r>
            <a:rPr lang="en-IN" sz="1100" baseline="0">
              <a:latin typeface="Lato Black" panose="020F0502020204030203" pitchFamily="34" charset="0"/>
              <a:ea typeface="Lato Black" panose="020F0502020204030203" pitchFamily="34" charset="0"/>
              <a:cs typeface="Lato Black" panose="020F0502020204030203" pitchFamily="34" charset="0"/>
            </a:rPr>
            <a:t> 10 SUBCATEGORIES</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16</xdr:col>
      <xdr:colOff>303027</xdr:colOff>
      <xdr:row>30</xdr:row>
      <xdr:rowOff>71907</xdr:rowOff>
    </xdr:from>
    <xdr:to>
      <xdr:col>21</xdr:col>
      <xdr:colOff>239527</xdr:colOff>
      <xdr:row>32</xdr:row>
      <xdr:rowOff>53340</xdr:rowOff>
    </xdr:to>
    <xdr:sp macro="" textlink="">
      <xdr:nvSpPr>
        <xdr:cNvPr id="92" name="Rectangle: Rounded Corners 91">
          <a:extLst>
            <a:ext uri="{FF2B5EF4-FFF2-40B4-BE49-F238E27FC236}">
              <a16:creationId xmlns:a16="http://schemas.microsoft.com/office/drawing/2014/main" id="{73863299-ADD7-01A3-AED0-42D70A82768A}"/>
            </a:ext>
          </a:extLst>
        </xdr:cNvPr>
        <xdr:cNvSpPr/>
      </xdr:nvSpPr>
      <xdr:spPr>
        <a:xfrm>
          <a:off x="10224267" y="5657367"/>
          <a:ext cx="2984500" cy="347193"/>
        </a:xfrm>
        <a:prstGeom prst="roundRect">
          <a:avLst/>
        </a:prstGeom>
        <a:gradFill>
          <a:gsLst>
            <a:gs pos="0">
              <a:schemeClr val="tx1">
                <a:lumMod val="85000"/>
                <a:lumOff val="15000"/>
                <a:alpha val="80000"/>
              </a:schemeClr>
            </a:gs>
            <a:gs pos="100000">
              <a:schemeClr val="tx2">
                <a:lumMod val="50000"/>
                <a:lumOff val="50000"/>
              </a:schemeClr>
            </a:gs>
          </a:gsLst>
          <a:lin ang="1200000" scaled="0"/>
        </a:gra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r>
            <a:rPr lang="en-IN" sz="1100">
              <a:latin typeface="Lato Black" panose="020F0502020204030203" pitchFamily="34" charset="0"/>
              <a:ea typeface="Lato Black" panose="020F0502020204030203" pitchFamily="34" charset="0"/>
              <a:cs typeface="Lato Black" panose="020F0502020204030203" pitchFamily="34" charset="0"/>
            </a:rPr>
            <a:t>FILTERS</a:t>
          </a:r>
        </a:p>
      </xdr:txBody>
    </xdr:sp>
    <xdr:clientData/>
  </xdr:twoCellAnchor>
  <xdr:twoCellAnchor>
    <xdr:from>
      <xdr:col>0</xdr:col>
      <xdr:colOff>356238</xdr:colOff>
      <xdr:row>17</xdr:row>
      <xdr:rowOff>150811</xdr:rowOff>
    </xdr:from>
    <xdr:to>
      <xdr:col>9</xdr:col>
      <xdr:colOff>127449</xdr:colOff>
      <xdr:row>28</xdr:row>
      <xdr:rowOff>111125</xdr:rowOff>
    </xdr:to>
    <xdr:graphicFrame macro="">
      <xdr:nvGraphicFramePr>
        <xdr:cNvPr id="102" name="Chart 101">
          <a:extLst>
            <a:ext uri="{FF2B5EF4-FFF2-40B4-BE49-F238E27FC236}">
              <a16:creationId xmlns:a16="http://schemas.microsoft.com/office/drawing/2014/main" id="{EE703E54-2ED5-4682-991F-DFA4B48323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254001</xdr:colOff>
      <xdr:row>18</xdr:row>
      <xdr:rowOff>1</xdr:rowOff>
    </xdr:from>
    <xdr:to>
      <xdr:col>17</xdr:col>
      <xdr:colOff>37353</xdr:colOff>
      <xdr:row>27</xdr:row>
      <xdr:rowOff>149413</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C79FC3C-59D9-4B28-BD3D-603A33C769D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908041" y="3291841"/>
              <a:ext cx="4660152" cy="189439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254000</xdr:colOff>
      <xdr:row>18</xdr:row>
      <xdr:rowOff>14941</xdr:rowOff>
    </xdr:from>
    <xdr:to>
      <xdr:col>23</xdr:col>
      <xdr:colOff>112059</xdr:colOff>
      <xdr:row>28</xdr:row>
      <xdr:rowOff>151371</xdr:rowOff>
    </xdr:to>
    <xdr:graphicFrame macro="">
      <xdr:nvGraphicFramePr>
        <xdr:cNvPr id="8" name="Chart 7">
          <a:extLst>
            <a:ext uri="{FF2B5EF4-FFF2-40B4-BE49-F238E27FC236}">
              <a16:creationId xmlns:a16="http://schemas.microsoft.com/office/drawing/2014/main" id="{A7CC31AD-F9C1-47F6-869B-B0BE40C23D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176008</xdr:colOff>
      <xdr:row>31</xdr:row>
      <xdr:rowOff>151203</xdr:rowOff>
    </xdr:from>
    <xdr:to>
      <xdr:col>8</xdr:col>
      <xdr:colOff>176007</xdr:colOff>
      <xdr:row>41</xdr:row>
      <xdr:rowOff>158675</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D4B8D9E2-9974-459A-AE88-E3AA6E44E7F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76008" y="5919543"/>
              <a:ext cx="5044439" cy="183627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474982</xdr:colOff>
      <xdr:row>31</xdr:row>
      <xdr:rowOff>180658</xdr:rowOff>
    </xdr:from>
    <xdr:to>
      <xdr:col>15</xdr:col>
      <xdr:colOff>594360</xdr:colOff>
      <xdr:row>41</xdr:row>
      <xdr:rowOff>114300</xdr:rowOff>
    </xdr:to>
    <xdr:graphicFrame macro="">
      <xdr:nvGraphicFramePr>
        <xdr:cNvPr id="10" name="Chart 9">
          <a:extLst>
            <a:ext uri="{FF2B5EF4-FFF2-40B4-BE49-F238E27FC236}">
              <a16:creationId xmlns:a16="http://schemas.microsoft.com/office/drawing/2014/main" id="{FA93ED02-B417-4AA6-B03B-311D27A0DC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16</xdr:col>
      <xdr:colOff>259080</xdr:colOff>
      <xdr:row>33</xdr:row>
      <xdr:rowOff>76199</xdr:rowOff>
    </xdr:from>
    <xdr:to>
      <xdr:col>18</xdr:col>
      <xdr:colOff>198120</xdr:colOff>
      <xdr:row>41</xdr:row>
      <xdr:rowOff>15240</xdr:rowOff>
    </xdr:to>
    <mc:AlternateContent xmlns:mc="http://schemas.openxmlformats.org/markup-compatibility/2006" xmlns:a14="http://schemas.microsoft.com/office/drawing/2010/main">
      <mc:Choice Requires="a14">
        <xdr:graphicFrame macro="">
          <xdr:nvGraphicFramePr>
            <xdr:cNvPr id="13" name="Year 2">
              <a:extLst>
                <a:ext uri="{FF2B5EF4-FFF2-40B4-BE49-F238E27FC236}">
                  <a16:creationId xmlns:a16="http://schemas.microsoft.com/office/drawing/2014/main" id="{5DDDD35E-C337-4A4A-A48C-788F749CD19D}"/>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0180320" y="6210299"/>
              <a:ext cx="1158240" cy="14020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411480</xdr:colOff>
      <xdr:row>33</xdr:row>
      <xdr:rowOff>53341</xdr:rowOff>
    </xdr:from>
    <xdr:to>
      <xdr:col>23</xdr:col>
      <xdr:colOff>99060</xdr:colOff>
      <xdr:row>41</xdr:row>
      <xdr:rowOff>0</xdr:rowOff>
    </xdr:to>
    <mc:AlternateContent xmlns:mc="http://schemas.openxmlformats.org/markup-compatibility/2006" xmlns:a14="http://schemas.microsoft.com/office/drawing/2010/main">
      <mc:Choice Requires="a14">
        <xdr:graphicFrame macro="">
          <xdr:nvGraphicFramePr>
            <xdr:cNvPr id="14" name="Segment 1">
              <a:extLst>
                <a:ext uri="{FF2B5EF4-FFF2-40B4-BE49-F238E27FC236}">
                  <a16:creationId xmlns:a16="http://schemas.microsoft.com/office/drawing/2014/main" id="{FADC2720-8B5B-43FF-BCDA-CB2DFBB4017E}"/>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771120" y="6187441"/>
              <a:ext cx="1516380" cy="14096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251460</xdr:colOff>
      <xdr:row>33</xdr:row>
      <xdr:rowOff>60961</xdr:rowOff>
    </xdr:from>
    <xdr:to>
      <xdr:col>20</xdr:col>
      <xdr:colOff>350520</xdr:colOff>
      <xdr:row>41</xdr:row>
      <xdr:rowOff>1</xdr:rowOff>
    </xdr:to>
    <mc:AlternateContent xmlns:mc="http://schemas.openxmlformats.org/markup-compatibility/2006" xmlns:a14="http://schemas.microsoft.com/office/drawing/2010/main">
      <mc:Choice Requires="a14">
        <xdr:graphicFrame macro="">
          <xdr:nvGraphicFramePr>
            <xdr:cNvPr id="15" name="Region 1">
              <a:extLst>
                <a:ext uri="{FF2B5EF4-FFF2-40B4-BE49-F238E27FC236}">
                  <a16:creationId xmlns:a16="http://schemas.microsoft.com/office/drawing/2014/main" id="{722E2214-18A6-4840-8BED-0D6409A302B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391900" y="6195061"/>
              <a:ext cx="1318260" cy="14020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priy" refreshedDate="45749.439896875003" createdVersion="8" refreshedVersion="8" minRefreshableVersion="3" recordCount="9994" xr:uid="{6C07E833-7BF3-4CD6-98B2-5CDA9849EC48}">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4938005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2DA92D4-C30F-4568-8604-1BC91A8533F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16" firstHeaderRow="0" firstDataRow="1" firstDataCol="1"/>
  <pivotFields count="26">
    <pivotField showAll="0"/>
    <pivotField showAll="0"/>
    <pivotField showAll="0">
      <items count="5">
        <item h="1" x="2"/>
        <item h="1" x="1"/>
        <item h="1"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0">
      <pivotArea collapsedLevelsAreSubtotals="1" fieldPosition="0">
        <references count="1">
          <reference field="22" count="1">
            <x v="1"/>
          </reference>
        </references>
      </pivotArea>
    </format>
    <format dxfId="1">
      <pivotArea collapsedLevelsAreSubtotals="1" fieldPosition="0">
        <references count="1">
          <reference field="22" count="1">
            <x v="2"/>
          </reference>
        </references>
      </pivotArea>
    </format>
    <format dxfId="2">
      <pivotArea collapsedLevelsAreSubtotals="1" fieldPosition="0">
        <references count="1">
          <reference field="22" count="1">
            <x v="3"/>
          </reference>
        </references>
      </pivotArea>
    </format>
    <format dxfId="3">
      <pivotArea collapsedLevelsAreSubtotals="1" fieldPosition="0">
        <references count="1">
          <reference field="22" count="1">
            <x v="4"/>
          </reference>
        </references>
      </pivotArea>
    </format>
    <format dxfId="4">
      <pivotArea collapsedLevelsAreSubtotals="1" fieldPosition="0">
        <references count="1">
          <reference field="22" count="1">
            <x v="5"/>
          </reference>
        </references>
      </pivotArea>
    </format>
    <format dxfId="5">
      <pivotArea collapsedLevelsAreSubtotals="1" fieldPosition="0">
        <references count="1">
          <reference field="22" count="1">
            <x v="6"/>
          </reference>
        </references>
      </pivotArea>
    </format>
    <format dxfId="6">
      <pivotArea collapsedLevelsAreSubtotals="1" fieldPosition="0">
        <references count="1">
          <reference field="22" count="1">
            <x v="7"/>
          </reference>
        </references>
      </pivotArea>
    </format>
    <format dxfId="7">
      <pivotArea collapsedLevelsAreSubtotals="1" fieldPosition="0">
        <references count="1">
          <reference field="22" count="1">
            <x v="8"/>
          </reference>
        </references>
      </pivotArea>
    </format>
    <format dxfId="8">
      <pivotArea collapsedLevelsAreSubtotals="1" fieldPosition="0">
        <references count="1">
          <reference field="22" count="1">
            <x v="9"/>
          </reference>
        </references>
      </pivotArea>
    </format>
    <format dxfId="9">
      <pivotArea collapsedLevelsAreSubtotals="1" fieldPosition="0">
        <references count="1">
          <reference field="22" count="1">
            <x v="10"/>
          </reference>
        </references>
      </pivotArea>
    </format>
    <format dxfId="10">
      <pivotArea collapsedLevelsAreSubtotals="1" fieldPosition="0">
        <references count="1">
          <reference field="22" count="1">
            <x v="11"/>
          </reference>
        </references>
      </pivotArea>
    </format>
    <format dxfId="11">
      <pivotArea collapsedLevelsAreSubtotals="1" fieldPosition="0">
        <references count="1">
          <reference field="22" count="1">
            <x v="12"/>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1"/>
          </reference>
        </references>
      </pivotArea>
    </chartFormat>
    <chartFormat chart="2"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85B9B21-C8CE-41E6-A1C0-0BAE72D63DB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C594052-8198-44E3-B10A-FA4181C24C2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1"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48">
    <i>
      <x/>
    </i>
    <i>
      <x v="1"/>
    </i>
    <i>
      <x v="2"/>
    </i>
    <i>
      <x v="3"/>
    </i>
    <i>
      <x v="4"/>
    </i>
    <i>
      <x v="5"/>
    </i>
    <i>
      <x v="6"/>
    </i>
    <i>
      <x v="7"/>
    </i>
    <i>
      <x v="8"/>
    </i>
    <i>
      <x v="9"/>
    </i>
    <i>
      <x v="10"/>
    </i>
    <i>
      <x v="11"/>
    </i>
    <i>
      <x v="12"/>
    </i>
    <i>
      <x v="13"/>
    </i>
    <i>
      <x v="14"/>
    </i>
    <i>
      <x v="15"/>
    </i>
    <i>
      <x v="16"/>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92F08E4-56A3-44C5-9C1B-63B2CECAB62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5" count="1" selected="0">
            <x v="0"/>
          </reference>
        </references>
      </pivotArea>
    </chartFormat>
    <chartFormat chart="2" format="2">
      <pivotArea type="data" outline="0" fieldPosition="0">
        <references count="2">
          <reference field="4294967294" count="1" selected="0">
            <x v="0"/>
          </reference>
          <reference field="15" count="1" selected="0">
            <x v="1"/>
          </reference>
        </references>
      </pivotArea>
    </chartFormat>
    <chartFormat chart="2" format="3">
      <pivotArea type="data" outline="0" fieldPosition="0">
        <references count="2">
          <reference field="4294967294" count="1" selected="0">
            <x v="0"/>
          </reference>
          <reference field="15"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5" count="1" selected="0">
            <x v="0"/>
          </reference>
        </references>
      </pivotArea>
    </chartFormat>
    <chartFormat chart="6" format="10">
      <pivotArea type="data" outline="0" fieldPosition="0">
        <references count="2">
          <reference field="4294967294" count="1" selected="0">
            <x v="0"/>
          </reference>
          <reference field="15" count="1" selected="0">
            <x v="1"/>
          </reference>
        </references>
      </pivotArea>
    </chartFormat>
    <chartFormat chart="6"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0E32616-9661-46C6-8D59-3491D24104C9}"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6"/>
    </i>
    <i>
      <x v="14"/>
    </i>
    <i>
      <x v="3"/>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DB0E7D7-8938-4653-88E5-810D50C36ABC}" name="PivotTable4"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19">
  <location ref="M3:N16" firstHeaderRow="1" firstDataRow="1" firstDataCol="1"/>
  <pivotFields count="26">
    <pivotField showAll="0"/>
    <pivotField showAll="0"/>
    <pivotField showAll="0">
      <items count="5">
        <item h="1" x="2"/>
        <item h="1" x="1"/>
        <item h="1"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13"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A6160D3-1E16-48E2-BD31-21DB85BA567E}" name="PivotTable3"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16">
  <location ref="J3:K16" firstHeaderRow="1" firstDataRow="1" firstDataCol="1"/>
  <pivotFields count="26">
    <pivotField showAll="0"/>
    <pivotField dataField="1" showAll="0"/>
    <pivotField showAll="0">
      <items count="5">
        <item h="1" x="2"/>
        <item h="1" x="1"/>
        <item h="1"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22" baseItem="1"/>
  </dataFields>
  <chartFormats count="2">
    <chartFormat chart="11"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98B1F49-7BF6-4DA9-BBF4-28B3F6A05D3D}" name="PivotTable2"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14">
  <location ref="G3:H16" firstHeaderRow="1" firstDataRow="1" firstDataCol="1"/>
  <pivotFields count="26">
    <pivotField showAll="0"/>
    <pivotField showAll="0"/>
    <pivotField showAll="0">
      <items count="5">
        <item h="1" x="2"/>
        <item h="1" x="1"/>
        <item h="1"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9"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C03F7DC-D396-48AC-BCF3-0EF25DE71F6D}" name="PivotTable1"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12">
  <location ref="D3:E16" firstHeaderRow="1" firstDataRow="1" firstDataCol="1"/>
  <pivotFields count="26">
    <pivotField showAll="0"/>
    <pivotField showAll="0"/>
    <pivotField showAll="0">
      <items count="5">
        <item h="1" x="2"/>
        <item h="1" x="1"/>
        <item h="1"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7"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76E8427-9E12-4DC8-9BB8-4676156DE97F}" name="PivotTable8"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22">
  <location ref="A3:B16" firstHeaderRow="1" firstDataRow="1" firstDataCol="1"/>
  <pivotFields count="26">
    <pivotField showAll="0"/>
    <pivotField showAll="0"/>
    <pivotField showAll="0">
      <items count="5">
        <item h="1" x="2"/>
        <item h="1" x="1"/>
        <item h="1"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5">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5AB171F-7F08-4EDA-B609-63F8F3050E69}"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pivotField showAll="0"/>
    <pivotField axis="axisRow" showAll="0">
      <items count="8">
        <item x="0"/>
        <item x="1"/>
        <item x="2"/>
        <item x="3"/>
        <item x="4"/>
        <item x="5"/>
        <item x="6"/>
        <item t="default"/>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E43BDD05-4CB2-4A27-ADD7-8988E13D8B0F}" sourceName="Year">
  <pivotTables>
    <pivotTable tabId="4" name="PivotTable2"/>
    <pivotTable tabId="3" name="PivotTable1"/>
    <pivotTable tabId="8" name="PivotTable1"/>
    <pivotTable tabId="8" name="PivotTable2"/>
    <pivotTable tabId="8" name="PivotTable3"/>
    <pivotTable tabId="8" name="PivotTable4"/>
    <pivotTable tabId="8" name="PivotTable8"/>
    <pivotTable tabId="6" name="PivotTable4"/>
    <pivotTable tabId="5" name="PivotTable3"/>
    <pivotTable tabId="7" name="PivotTable7"/>
  </pivotTables>
  <data>
    <tabular pivotCacheId="493800535">
      <items count="4">
        <i x="2"/>
        <i x="1"/>
        <i x="0"/>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F722392-6505-4CF5-81FA-A89A7B6DA91A}" sourceName="Segment">
  <pivotTables>
    <pivotTable tabId="4" name="PivotTable2"/>
    <pivotTable tabId="3" name="PivotTable1"/>
    <pivotTable tabId="8" name="PivotTable1"/>
    <pivotTable tabId="8" name="PivotTable2"/>
    <pivotTable tabId="8" name="PivotTable3"/>
    <pivotTable tabId="8" name="PivotTable4"/>
    <pivotTable tabId="8" name="PivotTable8"/>
    <pivotTable tabId="10" name="PivotTable5"/>
    <pivotTable tabId="6" name="PivotTable4"/>
    <pivotTable tabId="5" name="PivotTable3"/>
    <pivotTable tabId="7" name="PivotTable7"/>
  </pivotTables>
  <data>
    <tabular pivotCacheId="49380053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7F3F9FE-12D9-4B7C-8020-83989F412399}" sourceName="Region">
  <pivotTables>
    <pivotTable tabId="4" name="PivotTable2"/>
    <pivotTable tabId="3" name="PivotTable1"/>
    <pivotTable tabId="8" name="PivotTable1"/>
    <pivotTable tabId="8" name="PivotTable2"/>
    <pivotTable tabId="8" name="PivotTable3"/>
    <pivotTable tabId="8" name="PivotTable4"/>
    <pivotTable tabId="8" name="PivotTable8"/>
    <pivotTable tabId="10" name="PivotTable5"/>
    <pivotTable tabId="6" name="PivotTable4"/>
    <pivotTable tabId="5" name="PivotTable3"/>
    <pivotTable tabId="7" name="PivotTable7"/>
  </pivotTables>
  <data>
    <tabular pivotCacheId="49380053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15D366C-A5D2-4B3C-A047-9E8F5F4C1C73}" cache="Slicer_Year1" caption="Year" rowHeight="234950"/>
  <slicer name="Segment" xr10:uid="{0ABAAF90-9664-43D1-AF26-18B5BBF62D31}" cache="Slicer_Segment" caption="Segment" rowHeight="234950"/>
  <slicer name="Region" xr10:uid="{9A2B6911-B6B6-453C-B35C-39CE915624E1}"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B51C42D-90E7-4B14-AF91-E78DF3B22BBD}" cache="Slicer_Year1" caption="Yea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69A60881-E506-452D-A711-703311DD094F}" cache="Slicer_Year1" caption="Year" style="AB" rowHeight="234950"/>
  <slicer name="Segment 1" xr10:uid="{58131741-C42C-4B0D-AD6B-ECDB1D17A938}" cache="Slicer_Segment" caption="Segment" style="AB" rowHeight="234950"/>
  <slicer name="Region 1" xr10:uid="{777E7569-7703-4C87-9E8C-7CC4EFC0F698}"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a:lstStyle/>
      <a:style>
        <a:lnRef idx="2">
          <a:schemeClr val="accent5">
            <a:shade val="15000"/>
          </a:schemeClr>
        </a:lnRef>
        <a:fillRef idx="1">
          <a:schemeClr val="accent5"/>
        </a:fillRef>
        <a:effectRef idx="0">
          <a:schemeClr val="accent5"/>
        </a:effectRef>
        <a:fontRef idx="minor">
          <a:schemeClr val="lt1"/>
        </a:fontRef>
      </a:style>
    </a:sp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FC48D-EC72-497A-9075-BDEFCF73439C}">
  <dimension ref="A3:C16"/>
  <sheetViews>
    <sheetView workbookViewId="0">
      <selection activeCell="T29" sqref="T29"/>
    </sheetView>
  </sheetViews>
  <sheetFormatPr defaultRowHeight="14.4" x14ac:dyDescent="0.3"/>
  <cols>
    <col min="1" max="1" width="12.44140625" bestFit="1" customWidth="1"/>
    <col min="2" max="2" width="12" bestFit="1" customWidth="1"/>
    <col min="3" max="3" width="11.6640625" bestFit="1" customWidth="1"/>
  </cols>
  <sheetData>
    <row r="3" spans="1:3" x14ac:dyDescent="0.3">
      <c r="A3" s="17" t="s">
        <v>10932</v>
      </c>
      <c r="B3" s="25" t="s">
        <v>10946</v>
      </c>
      <c r="C3" s="26" t="s">
        <v>10947</v>
      </c>
    </row>
    <row r="4" spans="1:3" x14ac:dyDescent="0.3">
      <c r="A4" s="19" t="s">
        <v>10934</v>
      </c>
      <c r="B4" s="29">
        <v>44703.141999999985</v>
      </c>
      <c r="C4" s="30">
        <v>7208.682600000001</v>
      </c>
    </row>
    <row r="5" spans="1:3" x14ac:dyDescent="0.3">
      <c r="A5" s="19" t="s">
        <v>10935</v>
      </c>
      <c r="B5" s="29">
        <v>20283.513399999993</v>
      </c>
      <c r="C5" s="30">
        <v>1605.6477999999991</v>
      </c>
    </row>
    <row r="6" spans="1:3" x14ac:dyDescent="0.3">
      <c r="A6" s="19" t="s">
        <v>10936</v>
      </c>
      <c r="B6" s="29">
        <v>53908.961999999985</v>
      </c>
      <c r="C6" s="30">
        <v>12957.899899999997</v>
      </c>
    </row>
    <row r="7" spans="1:3" x14ac:dyDescent="0.3">
      <c r="A7" s="19" t="s">
        <v>10937</v>
      </c>
      <c r="B7" s="29">
        <v>40112.420899999983</v>
      </c>
      <c r="C7" s="30">
        <v>2803.6307999999972</v>
      </c>
    </row>
    <row r="8" spans="1:3" x14ac:dyDescent="0.3">
      <c r="A8" s="19" t="s">
        <v>10938</v>
      </c>
      <c r="B8" s="29">
        <v>45651.236200000014</v>
      </c>
      <c r="C8" s="30">
        <v>6274.4577999999992</v>
      </c>
    </row>
    <row r="9" spans="1:3" x14ac:dyDescent="0.3">
      <c r="A9" s="19" t="s">
        <v>10939</v>
      </c>
      <c r="B9" s="29">
        <v>48259.748700000018</v>
      </c>
      <c r="C9" s="30">
        <v>8087.6683999999987</v>
      </c>
    </row>
    <row r="10" spans="1:3" x14ac:dyDescent="0.3">
      <c r="A10" s="19" t="s">
        <v>10940</v>
      </c>
      <c r="B10" s="29">
        <v>48428.365000000005</v>
      </c>
      <c r="C10" s="30">
        <v>6623.5570999999991</v>
      </c>
    </row>
    <row r="11" spans="1:3" x14ac:dyDescent="0.3">
      <c r="A11" s="19" t="s">
        <v>10941</v>
      </c>
      <c r="B11" s="29">
        <v>61516.085999999988</v>
      </c>
      <c r="C11" s="30">
        <v>8894.4486000000015</v>
      </c>
    </row>
    <row r="12" spans="1:3" x14ac:dyDescent="0.3">
      <c r="A12" s="19" t="s">
        <v>10942</v>
      </c>
      <c r="B12" s="29">
        <v>90488.72199999998</v>
      </c>
      <c r="C12" s="30">
        <v>11395.439400000005</v>
      </c>
    </row>
    <row r="13" spans="1:3" x14ac:dyDescent="0.3">
      <c r="A13" s="19" t="s">
        <v>10943</v>
      </c>
      <c r="B13" s="29">
        <v>77793.7552</v>
      </c>
      <c r="C13" s="30">
        <v>9440.6607999999978</v>
      </c>
    </row>
    <row r="14" spans="1:3" x14ac:dyDescent="0.3">
      <c r="A14" s="19" t="s">
        <v>10944</v>
      </c>
      <c r="B14" s="29">
        <v>112326.47100000005</v>
      </c>
      <c r="C14" s="30">
        <v>9682.5519000000058</v>
      </c>
    </row>
    <row r="15" spans="1:3" x14ac:dyDescent="0.3">
      <c r="A15" s="19" t="s">
        <v>10945</v>
      </c>
      <c r="B15" s="29">
        <v>90474.600799999986</v>
      </c>
      <c r="C15" s="30">
        <v>8532.8679999999968</v>
      </c>
    </row>
    <row r="16" spans="1:3" x14ac:dyDescent="0.3">
      <c r="A16" s="23" t="s">
        <v>10933</v>
      </c>
      <c r="B16" s="27">
        <v>733947.02320000005</v>
      </c>
      <c r="C16" s="28">
        <v>93507.513100000011</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B1CC0-75A1-461B-AA10-6D6FCBCC5931}">
  <dimension ref="A3:E7"/>
  <sheetViews>
    <sheetView workbookViewId="0">
      <selection activeCell="R46" sqref="R46"/>
    </sheetView>
  </sheetViews>
  <sheetFormatPr defaultRowHeight="14.4" x14ac:dyDescent="0.3"/>
  <cols>
    <col min="1" max="1" width="13.109375" bestFit="1" customWidth="1"/>
    <col min="2" max="2" width="11.6640625" bestFit="1" customWidth="1"/>
    <col min="4" max="4" width="13.109375" bestFit="1" customWidth="1"/>
    <col min="5" max="5" width="12" bestFit="1" customWidth="1"/>
  </cols>
  <sheetData>
    <row r="3" spans="1:5" x14ac:dyDescent="0.3">
      <c r="A3" s="17" t="s">
        <v>10932</v>
      </c>
      <c r="B3" s="18" t="s">
        <v>10947</v>
      </c>
      <c r="D3" s="5" t="s">
        <v>15</v>
      </c>
      <c r="E3" s="5" t="s">
        <v>21</v>
      </c>
    </row>
    <row r="4" spans="1:5" x14ac:dyDescent="0.3">
      <c r="A4" s="19" t="s">
        <v>71</v>
      </c>
      <c r="B4" s="20">
        <v>50706.934799999974</v>
      </c>
      <c r="D4" s="5" t="str">
        <f>A4</f>
        <v>Technology</v>
      </c>
      <c r="E4" s="6">
        <f>GETPIVOTDATA("Profit",$A$3,"Category",A4)</f>
        <v>50706.934799999974</v>
      </c>
    </row>
    <row r="5" spans="1:5" x14ac:dyDescent="0.3">
      <c r="A5" s="21" t="s">
        <v>46</v>
      </c>
      <c r="B5" s="22">
        <v>39782.186999999991</v>
      </c>
      <c r="D5" s="5" t="str">
        <f t="shared" ref="D5:D7" si="0">A5</f>
        <v>Office Supplies</v>
      </c>
      <c r="E5" s="6">
        <f t="shared" ref="E5:E6" si="1">GETPIVOTDATA("Profit",$A$3,"Category",A5)</f>
        <v>39782.186999999991</v>
      </c>
    </row>
    <row r="6" spans="1:5" x14ac:dyDescent="0.3">
      <c r="A6" s="21" t="s">
        <v>32</v>
      </c>
      <c r="B6" s="22">
        <v>3018.3912999999975</v>
      </c>
      <c r="D6" s="5" t="str">
        <f t="shared" si="0"/>
        <v>Furniture</v>
      </c>
      <c r="E6" s="6">
        <f t="shared" si="1"/>
        <v>3018.3912999999975</v>
      </c>
    </row>
    <row r="7" spans="1:5" x14ac:dyDescent="0.3">
      <c r="A7" s="23" t="s">
        <v>10933</v>
      </c>
      <c r="B7" s="24">
        <v>93507.513099999953</v>
      </c>
      <c r="D7" s="5" t="str">
        <f t="shared" si="0"/>
        <v>Grand Total</v>
      </c>
      <c r="E7" s="6">
        <f>GETPIVOTDATA("Profit",$A$3)</f>
        <v>93507.513099999953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F6A4E-2811-4BBD-A339-2424E5790E81}">
  <dimension ref="A3:E52"/>
  <sheetViews>
    <sheetView topLeftCell="A3" zoomScaleNormal="100" workbookViewId="0">
      <selection activeCell="L30" sqref="L30"/>
    </sheetView>
  </sheetViews>
  <sheetFormatPr defaultRowHeight="14.4" x14ac:dyDescent="0.3"/>
  <cols>
    <col min="1" max="1" width="17.33203125" bestFit="1" customWidth="1"/>
    <col min="2" max="2" width="12" bestFit="1" customWidth="1"/>
    <col min="4" max="4" width="17.33203125" bestFit="1" customWidth="1"/>
    <col min="5" max="5" width="12" bestFit="1" customWidth="1"/>
  </cols>
  <sheetData>
    <row r="3" spans="1:5" x14ac:dyDescent="0.3">
      <c r="A3" s="17" t="s">
        <v>10932</v>
      </c>
      <c r="B3" s="18" t="s">
        <v>10946</v>
      </c>
      <c r="D3" s="4" t="s">
        <v>11</v>
      </c>
      <c r="E3" s="4" t="s">
        <v>18</v>
      </c>
    </row>
    <row r="4" spans="1:5" x14ac:dyDescent="0.3">
      <c r="A4" s="19" t="s">
        <v>358</v>
      </c>
      <c r="B4" s="20">
        <v>1828.25</v>
      </c>
      <c r="D4" t="str">
        <f>A4</f>
        <v>Alabama</v>
      </c>
      <c r="E4" s="7">
        <f>GETPIVOTDATA("Sales",$A$3,"State",A4)</f>
        <v>1828.25</v>
      </c>
    </row>
    <row r="5" spans="1:5" x14ac:dyDescent="0.3">
      <c r="A5" s="21" t="s">
        <v>310</v>
      </c>
      <c r="B5" s="22">
        <v>11133.537</v>
      </c>
      <c r="D5" t="str">
        <f t="shared" ref="D5:D52" si="0">A5</f>
        <v>Arizona</v>
      </c>
      <c r="E5" s="7">
        <f t="shared" ref="E5:E52" si="1">GETPIVOTDATA("Sales",$A$3,"State",A5)</f>
        <v>11133.537</v>
      </c>
    </row>
    <row r="6" spans="1:5" x14ac:dyDescent="0.3">
      <c r="A6" s="21" t="s">
        <v>1707</v>
      </c>
      <c r="B6" s="22">
        <v>2707.6400000000003</v>
      </c>
      <c r="D6" t="str">
        <f t="shared" si="0"/>
        <v>Arkansas</v>
      </c>
      <c r="E6" s="7">
        <f t="shared" si="1"/>
        <v>2707.6400000000003</v>
      </c>
    </row>
    <row r="7" spans="1:5" x14ac:dyDescent="0.3">
      <c r="A7" s="21" t="s">
        <v>43</v>
      </c>
      <c r="B7" s="22">
        <v>146729.09649999964</v>
      </c>
      <c r="D7" t="str">
        <f t="shared" si="0"/>
        <v>California</v>
      </c>
      <c r="E7" s="7">
        <f t="shared" si="1"/>
        <v>146729.09649999964</v>
      </c>
    </row>
    <row r="8" spans="1:5" x14ac:dyDescent="0.3">
      <c r="A8" s="21" t="s">
        <v>457</v>
      </c>
      <c r="B8" s="22">
        <v>10299.813</v>
      </c>
      <c r="D8" t="str">
        <f t="shared" si="0"/>
        <v>Colorado</v>
      </c>
      <c r="E8" s="7">
        <f t="shared" si="1"/>
        <v>10299.813</v>
      </c>
    </row>
    <row r="9" spans="1:5" x14ac:dyDescent="0.3">
      <c r="A9" s="21" t="s">
        <v>747</v>
      </c>
      <c r="B9" s="22">
        <v>5307.21</v>
      </c>
      <c r="D9" t="str">
        <f t="shared" si="0"/>
        <v>Connecticut</v>
      </c>
      <c r="E9" s="7">
        <f t="shared" si="1"/>
        <v>5307.21</v>
      </c>
    </row>
    <row r="10" spans="1:5" x14ac:dyDescent="0.3">
      <c r="A10" s="21" t="s">
        <v>245</v>
      </c>
      <c r="B10" s="22">
        <v>13754.983</v>
      </c>
      <c r="D10" t="str">
        <f t="shared" si="0"/>
        <v>Delaware</v>
      </c>
      <c r="E10" s="7">
        <f t="shared" si="1"/>
        <v>13754.983</v>
      </c>
    </row>
    <row r="11" spans="1:5" x14ac:dyDescent="0.3">
      <c r="A11" s="21" t="s">
        <v>3034</v>
      </c>
      <c r="B11" s="22">
        <v>77.759999999999991</v>
      </c>
      <c r="D11" t="str">
        <f t="shared" si="0"/>
        <v>District of Columbia</v>
      </c>
      <c r="E11" s="7">
        <f t="shared" si="1"/>
        <v>77.759999999999991</v>
      </c>
    </row>
    <row r="12" spans="1:5" x14ac:dyDescent="0.3">
      <c r="A12" s="21" t="s">
        <v>54</v>
      </c>
      <c r="B12" s="22">
        <v>26515.811499999982</v>
      </c>
      <c r="D12" t="str">
        <f t="shared" si="0"/>
        <v>Florida</v>
      </c>
      <c r="E12" s="7">
        <f t="shared" si="1"/>
        <v>26515.811499999982</v>
      </c>
    </row>
    <row r="13" spans="1:5" x14ac:dyDescent="0.3">
      <c r="A13" s="21" t="s">
        <v>1272</v>
      </c>
      <c r="B13" s="22">
        <v>19160.02</v>
      </c>
      <c r="D13" t="str">
        <f t="shared" si="0"/>
        <v>Georgia</v>
      </c>
      <c r="E13" s="7">
        <f t="shared" si="1"/>
        <v>19160.02</v>
      </c>
    </row>
    <row r="14" spans="1:5" x14ac:dyDescent="0.3">
      <c r="A14" s="21" t="s">
        <v>6260</v>
      </c>
      <c r="B14" s="22">
        <v>1233.548</v>
      </c>
      <c r="D14" t="str">
        <f t="shared" si="0"/>
        <v>Idaho</v>
      </c>
      <c r="E14" s="7">
        <f t="shared" si="1"/>
        <v>1233.548</v>
      </c>
    </row>
    <row r="15" spans="1:5" x14ac:dyDescent="0.3">
      <c r="A15" s="21" t="s">
        <v>211</v>
      </c>
      <c r="B15" s="22">
        <v>24351.611000000004</v>
      </c>
      <c r="D15" t="str">
        <f t="shared" si="0"/>
        <v>Illinois</v>
      </c>
      <c r="E15" s="7">
        <f t="shared" si="1"/>
        <v>24351.611000000004</v>
      </c>
    </row>
    <row r="16" spans="1:5" x14ac:dyDescent="0.3">
      <c r="A16" s="21" t="s">
        <v>254</v>
      </c>
      <c r="B16" s="22">
        <v>18516.449999999993</v>
      </c>
      <c r="D16" t="str">
        <f t="shared" si="0"/>
        <v>Indiana</v>
      </c>
      <c r="E16" s="7">
        <f t="shared" si="1"/>
        <v>18516.449999999993</v>
      </c>
    </row>
    <row r="17" spans="1:5" x14ac:dyDescent="0.3">
      <c r="A17" s="21" t="s">
        <v>489</v>
      </c>
      <c r="B17" s="22">
        <v>716.41000000000008</v>
      </c>
      <c r="D17" t="str">
        <f t="shared" si="0"/>
        <v>Iowa</v>
      </c>
      <c r="E17" s="7">
        <f t="shared" si="1"/>
        <v>716.41000000000008</v>
      </c>
    </row>
    <row r="18" spans="1:5" x14ac:dyDescent="0.3">
      <c r="A18" s="21" t="s">
        <v>4530</v>
      </c>
      <c r="B18" s="22">
        <v>733.15</v>
      </c>
      <c r="D18" t="str">
        <f t="shared" si="0"/>
        <v>Kansas</v>
      </c>
      <c r="E18" s="7">
        <f t="shared" si="1"/>
        <v>733.15</v>
      </c>
    </row>
    <row r="19" spans="1:5" x14ac:dyDescent="0.3">
      <c r="A19" s="21" t="s">
        <v>29</v>
      </c>
      <c r="B19" s="22">
        <v>15534.839999999998</v>
      </c>
      <c r="D19" t="str">
        <f t="shared" si="0"/>
        <v>Kentucky</v>
      </c>
      <c r="E19" s="7">
        <f t="shared" si="1"/>
        <v>15534.839999999998</v>
      </c>
    </row>
    <row r="20" spans="1:5" x14ac:dyDescent="0.3">
      <c r="A20" s="21" t="s">
        <v>736</v>
      </c>
      <c r="B20" s="22">
        <v>5501.55</v>
      </c>
      <c r="D20" t="str">
        <f t="shared" si="0"/>
        <v>Louisiana</v>
      </c>
      <c r="E20" s="7">
        <f t="shared" si="1"/>
        <v>5501.55</v>
      </c>
    </row>
    <row r="21" spans="1:5" x14ac:dyDescent="0.3">
      <c r="A21" s="21" t="s">
        <v>2735</v>
      </c>
      <c r="B21" s="22">
        <v>9451.5999999999985</v>
      </c>
      <c r="D21" t="str">
        <f t="shared" si="0"/>
        <v>Maryland</v>
      </c>
      <c r="E21" s="7">
        <f t="shared" si="1"/>
        <v>9451.5999999999985</v>
      </c>
    </row>
    <row r="22" spans="1:5" x14ac:dyDescent="0.3">
      <c r="A22" s="21" t="s">
        <v>1245</v>
      </c>
      <c r="B22" s="22">
        <v>8143.0759999999982</v>
      </c>
      <c r="D22" t="str">
        <f t="shared" si="0"/>
        <v>Massachusetts</v>
      </c>
      <c r="E22" s="7">
        <f t="shared" si="1"/>
        <v>8143.0759999999982</v>
      </c>
    </row>
    <row r="23" spans="1:5" x14ac:dyDescent="0.3">
      <c r="A23" s="21" t="s">
        <v>238</v>
      </c>
      <c r="B23" s="22">
        <v>25833.649000000009</v>
      </c>
      <c r="D23" t="str">
        <f t="shared" si="0"/>
        <v>Michigan</v>
      </c>
      <c r="E23" s="7">
        <f t="shared" si="1"/>
        <v>25833.649000000009</v>
      </c>
    </row>
    <row r="24" spans="1:5" x14ac:dyDescent="0.3">
      <c r="A24" s="21" t="s">
        <v>229</v>
      </c>
      <c r="B24" s="22">
        <v>6728.2499999999982</v>
      </c>
      <c r="D24" t="str">
        <f t="shared" si="0"/>
        <v>Minnesota</v>
      </c>
      <c r="E24" s="7">
        <f t="shared" si="1"/>
        <v>6728.2499999999982</v>
      </c>
    </row>
    <row r="25" spans="1:5" x14ac:dyDescent="0.3">
      <c r="A25" s="21" t="s">
        <v>1487</v>
      </c>
      <c r="B25" s="22">
        <v>2997.24</v>
      </c>
      <c r="D25" t="str">
        <f t="shared" si="0"/>
        <v>Mississippi</v>
      </c>
      <c r="E25" s="7">
        <f t="shared" si="1"/>
        <v>2997.24</v>
      </c>
    </row>
    <row r="26" spans="1:5" x14ac:dyDescent="0.3">
      <c r="A26" s="21" t="s">
        <v>596</v>
      </c>
      <c r="B26" s="22">
        <v>9350.7999999999975</v>
      </c>
      <c r="D26" t="str">
        <f t="shared" si="0"/>
        <v>Missouri</v>
      </c>
      <c r="E26" s="7">
        <f t="shared" si="1"/>
        <v>9350.7999999999975</v>
      </c>
    </row>
    <row r="27" spans="1:5" x14ac:dyDescent="0.3">
      <c r="A27" s="21" t="s">
        <v>1762</v>
      </c>
      <c r="B27" s="22">
        <v>4229.2799999999988</v>
      </c>
      <c r="D27" t="str">
        <f t="shared" si="0"/>
        <v>Montana</v>
      </c>
      <c r="E27" s="7">
        <f t="shared" si="1"/>
        <v>4229.2799999999988</v>
      </c>
    </row>
    <row r="28" spans="1:5" x14ac:dyDescent="0.3">
      <c r="A28" s="21" t="s">
        <v>138</v>
      </c>
      <c r="B28" s="22">
        <v>3579.35</v>
      </c>
      <c r="D28" t="str">
        <f t="shared" si="0"/>
        <v>Nebraska</v>
      </c>
      <c r="E28" s="7">
        <f t="shared" si="1"/>
        <v>3579.35</v>
      </c>
    </row>
    <row r="29" spans="1:5" x14ac:dyDescent="0.3">
      <c r="A29" s="21" t="s">
        <v>1392</v>
      </c>
      <c r="B29" s="22">
        <v>3301.5659999999998</v>
      </c>
      <c r="D29" t="str">
        <f t="shared" si="0"/>
        <v>Nevada</v>
      </c>
      <c r="E29" s="7">
        <f t="shared" si="1"/>
        <v>3301.5659999999998</v>
      </c>
    </row>
    <row r="30" spans="1:5" x14ac:dyDescent="0.3">
      <c r="A30" s="21" t="s">
        <v>2694</v>
      </c>
      <c r="B30" s="22">
        <v>1509.4300000000003</v>
      </c>
      <c r="D30" t="str">
        <f t="shared" si="0"/>
        <v>New Hampshire</v>
      </c>
      <c r="E30" s="7">
        <f t="shared" si="1"/>
        <v>1509.4300000000003</v>
      </c>
    </row>
    <row r="31" spans="1:5" x14ac:dyDescent="0.3">
      <c r="A31" s="21" t="s">
        <v>788</v>
      </c>
      <c r="B31" s="22">
        <v>9483.5499999999975</v>
      </c>
      <c r="D31" t="str">
        <f t="shared" si="0"/>
        <v>New Jersey</v>
      </c>
      <c r="E31" s="7">
        <f t="shared" si="1"/>
        <v>9483.5499999999975</v>
      </c>
    </row>
    <row r="32" spans="1:5" x14ac:dyDescent="0.3">
      <c r="A32" s="21" t="s">
        <v>668</v>
      </c>
      <c r="B32" s="22">
        <v>2818.558</v>
      </c>
      <c r="D32" t="str">
        <f t="shared" si="0"/>
        <v>New Mexico</v>
      </c>
      <c r="E32" s="7">
        <f t="shared" si="1"/>
        <v>2818.558</v>
      </c>
    </row>
    <row r="33" spans="1:5" x14ac:dyDescent="0.3">
      <c r="A33" s="21" t="s">
        <v>267</v>
      </c>
      <c r="B33" s="22">
        <v>93922.994999999981</v>
      </c>
      <c r="D33" t="str">
        <f t="shared" si="0"/>
        <v>New York</v>
      </c>
      <c r="E33" s="7">
        <f t="shared" si="1"/>
        <v>93922.994999999981</v>
      </c>
    </row>
    <row r="34" spans="1:5" x14ac:dyDescent="0.3">
      <c r="A34" s="21" t="s">
        <v>88</v>
      </c>
      <c r="B34" s="22">
        <v>23456.828999999998</v>
      </c>
      <c r="D34" t="str">
        <f t="shared" si="0"/>
        <v>North Carolina</v>
      </c>
      <c r="E34" s="7">
        <f t="shared" si="1"/>
        <v>23456.828999999998</v>
      </c>
    </row>
    <row r="35" spans="1:5" x14ac:dyDescent="0.3">
      <c r="A35" s="21" t="s">
        <v>7449</v>
      </c>
      <c r="B35" s="22">
        <v>919.90999999999985</v>
      </c>
      <c r="D35" t="str">
        <f t="shared" si="0"/>
        <v>North Dakota</v>
      </c>
      <c r="E35" s="7">
        <f t="shared" si="1"/>
        <v>919.90999999999985</v>
      </c>
    </row>
    <row r="36" spans="1:5" x14ac:dyDescent="0.3">
      <c r="A36" s="21" t="s">
        <v>498</v>
      </c>
      <c r="B36" s="22">
        <v>23421.361999999997</v>
      </c>
      <c r="D36" t="str">
        <f t="shared" si="0"/>
        <v>Ohio</v>
      </c>
      <c r="E36" s="7">
        <f t="shared" si="1"/>
        <v>23421.361999999997</v>
      </c>
    </row>
    <row r="37" spans="1:5" x14ac:dyDescent="0.3">
      <c r="A37" s="21" t="s">
        <v>649</v>
      </c>
      <c r="B37" s="22">
        <v>6225.9100000000008</v>
      </c>
      <c r="D37" t="str">
        <f t="shared" si="0"/>
        <v>Oklahoma</v>
      </c>
      <c r="E37" s="7">
        <f t="shared" si="1"/>
        <v>6225.9100000000008</v>
      </c>
    </row>
    <row r="38" spans="1:5" x14ac:dyDescent="0.3">
      <c r="A38" s="21" t="s">
        <v>420</v>
      </c>
      <c r="B38" s="22">
        <v>2886.5930000000003</v>
      </c>
      <c r="D38" t="str">
        <f t="shared" si="0"/>
        <v>Oregon</v>
      </c>
      <c r="E38" s="7">
        <f t="shared" si="1"/>
        <v>2886.5930000000003</v>
      </c>
    </row>
    <row r="39" spans="1:5" x14ac:dyDescent="0.3">
      <c r="A39" s="21" t="s">
        <v>147</v>
      </c>
      <c r="B39" s="22">
        <v>42688.306000000011</v>
      </c>
      <c r="D39" t="str">
        <f t="shared" si="0"/>
        <v>Pennsylvania</v>
      </c>
      <c r="E39" s="7">
        <f t="shared" si="1"/>
        <v>42688.306000000011</v>
      </c>
    </row>
    <row r="40" spans="1:5" x14ac:dyDescent="0.3">
      <c r="A40" s="21" t="s">
        <v>1399</v>
      </c>
      <c r="B40" s="22">
        <v>3427.11</v>
      </c>
      <c r="D40" t="str">
        <f t="shared" si="0"/>
        <v>Rhode Island</v>
      </c>
      <c r="E40" s="7">
        <f t="shared" si="1"/>
        <v>3427.11</v>
      </c>
    </row>
    <row r="41" spans="1:5" x14ac:dyDescent="0.3">
      <c r="A41" s="21" t="s">
        <v>383</v>
      </c>
      <c r="B41" s="22">
        <v>1560.75</v>
      </c>
      <c r="D41" t="str">
        <f t="shared" si="0"/>
        <v>South Carolina</v>
      </c>
      <c r="E41" s="7">
        <f t="shared" si="1"/>
        <v>1560.75</v>
      </c>
    </row>
    <row r="42" spans="1:5" x14ac:dyDescent="0.3">
      <c r="A42" s="21" t="s">
        <v>5326</v>
      </c>
      <c r="B42" s="22">
        <v>1153.4100000000001</v>
      </c>
      <c r="D42" t="str">
        <f t="shared" si="0"/>
        <v>South Dakota</v>
      </c>
      <c r="E42" s="7">
        <f t="shared" si="1"/>
        <v>1153.4100000000001</v>
      </c>
    </row>
    <row r="43" spans="1:5" x14ac:dyDescent="0.3">
      <c r="A43" s="21" t="s">
        <v>335</v>
      </c>
      <c r="B43" s="22">
        <v>16113.823000000008</v>
      </c>
      <c r="D43" t="str">
        <f t="shared" si="0"/>
        <v>Tennessee</v>
      </c>
      <c r="E43" s="7">
        <f t="shared" si="1"/>
        <v>16113.823000000008</v>
      </c>
    </row>
    <row r="44" spans="1:5" x14ac:dyDescent="0.3">
      <c r="A44" s="21" t="s">
        <v>104</v>
      </c>
      <c r="B44" s="22">
        <v>43421.758199999997</v>
      </c>
      <c r="D44" t="str">
        <f t="shared" si="0"/>
        <v>Texas</v>
      </c>
      <c r="E44" s="7">
        <f t="shared" si="1"/>
        <v>43421.758199999997</v>
      </c>
    </row>
    <row r="45" spans="1:5" x14ac:dyDescent="0.3">
      <c r="A45" s="21" t="s">
        <v>121</v>
      </c>
      <c r="B45" s="22">
        <v>2460.6379999999995</v>
      </c>
      <c r="D45" t="str">
        <f t="shared" si="0"/>
        <v>Utah</v>
      </c>
      <c r="E45" s="7">
        <f t="shared" si="1"/>
        <v>2460.6379999999995</v>
      </c>
    </row>
    <row r="46" spans="1:5" x14ac:dyDescent="0.3">
      <c r="A46" s="21" t="s">
        <v>5203</v>
      </c>
      <c r="B46" s="22">
        <v>842.20999999999981</v>
      </c>
      <c r="D46" t="str">
        <f t="shared" si="0"/>
        <v>Vermont</v>
      </c>
      <c r="E46" s="7">
        <f t="shared" si="1"/>
        <v>842.20999999999981</v>
      </c>
    </row>
    <row r="47" spans="1:5" x14ac:dyDescent="0.3">
      <c r="A47" s="21" t="s">
        <v>319</v>
      </c>
      <c r="B47" s="22">
        <v>7600.2</v>
      </c>
      <c r="D47" t="str">
        <f t="shared" si="0"/>
        <v>Virginia</v>
      </c>
      <c r="E47" s="7">
        <f t="shared" si="1"/>
        <v>7600.2</v>
      </c>
    </row>
    <row r="48" spans="1:5" x14ac:dyDescent="0.3">
      <c r="A48" s="21" t="s">
        <v>96</v>
      </c>
      <c r="B48" s="22">
        <v>65539.896000000008</v>
      </c>
      <c r="D48" t="str">
        <f t="shared" si="0"/>
        <v>Washington</v>
      </c>
      <c r="E48" s="7">
        <f t="shared" si="1"/>
        <v>65539.896000000008</v>
      </c>
    </row>
    <row r="49" spans="1:5" x14ac:dyDescent="0.3">
      <c r="A49" s="21" t="s">
        <v>9726</v>
      </c>
      <c r="B49" s="22">
        <v>1209.8240000000001</v>
      </c>
      <c r="D49" t="str">
        <f t="shared" si="0"/>
        <v>West Virginia</v>
      </c>
      <c r="E49" s="7">
        <f t="shared" si="1"/>
        <v>1209.8240000000001</v>
      </c>
    </row>
    <row r="50" spans="1:5" x14ac:dyDescent="0.3">
      <c r="A50" s="21" t="s">
        <v>114</v>
      </c>
      <c r="B50" s="22">
        <v>5567.47</v>
      </c>
      <c r="D50" t="str">
        <f t="shared" si="0"/>
        <v>Wisconsin</v>
      </c>
      <c r="E50" s="7">
        <f t="shared" si="1"/>
        <v>5567.47</v>
      </c>
    </row>
    <row r="51" spans="1:5" x14ac:dyDescent="0.3">
      <c r="A51" s="23" t="s">
        <v>10933</v>
      </c>
      <c r="B51" s="24">
        <v>733947.02319999947</v>
      </c>
      <c r="D51" t="str">
        <f t="shared" si="0"/>
        <v>Grand Total</v>
      </c>
      <c r="E51" s="7" t="e">
        <f t="shared" si="1"/>
        <v>#REF!</v>
      </c>
    </row>
    <row r="52" spans="1:5" x14ac:dyDescent="0.3">
      <c r="D52">
        <f t="shared" si="0"/>
        <v>0</v>
      </c>
      <c r="E52" s="7" t="e">
        <f t="shared" si="1"/>
        <v>#REF!</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A11BA-0489-4475-A1D8-D895719B279B}">
  <dimension ref="A3:B7"/>
  <sheetViews>
    <sheetView workbookViewId="0">
      <selection activeCell="P13" sqref="P13"/>
    </sheetView>
  </sheetViews>
  <sheetFormatPr defaultRowHeight="14.4" x14ac:dyDescent="0.3"/>
  <cols>
    <col min="1" max="1" width="13.109375" bestFit="1" customWidth="1"/>
    <col min="2" max="2" width="11.21875" bestFit="1" customWidth="1"/>
  </cols>
  <sheetData>
    <row r="3" spans="1:2" x14ac:dyDescent="0.3">
      <c r="A3" s="17" t="s">
        <v>10932</v>
      </c>
      <c r="B3" s="18" t="s">
        <v>10946</v>
      </c>
    </row>
    <row r="4" spans="1:2" x14ac:dyDescent="0.3">
      <c r="A4" s="19" t="s">
        <v>32</v>
      </c>
      <c r="B4" s="32">
        <v>0.29346432697678143</v>
      </c>
    </row>
    <row r="5" spans="1:2" x14ac:dyDescent="0.3">
      <c r="A5" s="21" t="s">
        <v>46</v>
      </c>
      <c r="B5" s="33">
        <v>0.33589150062241141</v>
      </c>
    </row>
    <row r="6" spans="1:2" x14ac:dyDescent="0.3">
      <c r="A6" s="21" t="s">
        <v>71</v>
      </c>
      <c r="B6" s="33">
        <v>0.37064417240080716</v>
      </c>
    </row>
    <row r="7" spans="1:2" x14ac:dyDescent="0.3">
      <c r="A7" s="23" t="s">
        <v>10933</v>
      </c>
      <c r="B7" s="34">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3142A-9EF3-44F3-9A7F-035E2306207F}">
  <dimension ref="A3:B9"/>
  <sheetViews>
    <sheetView workbookViewId="0">
      <selection activeCell="L20" sqref="L20"/>
    </sheetView>
  </sheetViews>
  <sheetFormatPr defaultRowHeight="14.4" x14ac:dyDescent="0.3"/>
  <cols>
    <col min="1" max="1" width="12.44140625" bestFit="1" customWidth="1"/>
    <col min="2" max="2" width="11.21875" bestFit="1" customWidth="1"/>
  </cols>
  <sheetData>
    <row r="3" spans="1:2" x14ac:dyDescent="0.3">
      <c r="A3" s="17" t="s">
        <v>10932</v>
      </c>
      <c r="B3" s="18" t="s">
        <v>10946</v>
      </c>
    </row>
    <row r="4" spans="1:2" x14ac:dyDescent="0.3">
      <c r="A4" s="19" t="s">
        <v>1216</v>
      </c>
      <c r="B4" s="20">
        <v>62899.387999999984</v>
      </c>
    </row>
    <row r="5" spans="1:2" x14ac:dyDescent="0.3">
      <c r="A5" s="21" t="s">
        <v>59</v>
      </c>
      <c r="B5" s="22">
        <v>69834.12999999999</v>
      </c>
    </row>
    <row r="6" spans="1:2" x14ac:dyDescent="0.3">
      <c r="A6" s="21" t="s">
        <v>75</v>
      </c>
      <c r="B6" s="22">
        <v>72986.189000000028</v>
      </c>
    </row>
    <row r="7" spans="1:2" x14ac:dyDescent="0.3">
      <c r="A7" s="21" t="s">
        <v>36</v>
      </c>
      <c r="B7" s="22">
        <v>95554.352999999988</v>
      </c>
    </row>
    <row r="8" spans="1:2" x14ac:dyDescent="0.3">
      <c r="A8" s="21" t="s">
        <v>72</v>
      </c>
      <c r="B8" s="22">
        <v>105642.89199999999</v>
      </c>
    </row>
    <row r="9" spans="1:2" x14ac:dyDescent="0.3">
      <c r="A9" s="23" t="s">
        <v>10933</v>
      </c>
      <c r="B9" s="24">
        <v>406916.95199999999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19246-F017-4547-A0C6-D2F97C167791}">
  <dimension ref="A3:N17"/>
  <sheetViews>
    <sheetView workbookViewId="0">
      <selection activeCell="K17" sqref="K17"/>
    </sheetView>
  </sheetViews>
  <sheetFormatPr defaultRowHeight="14.4" x14ac:dyDescent="0.3"/>
  <cols>
    <col min="1" max="1" width="12.44140625" bestFit="1" customWidth="1"/>
    <col min="2" max="2" width="12" bestFit="1" customWidth="1"/>
    <col min="4" max="4" width="12.44140625" bestFit="1" customWidth="1"/>
    <col min="5" max="5" width="11.6640625"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7.88671875" bestFit="1" customWidth="1"/>
  </cols>
  <sheetData>
    <row r="3" spans="1:14" x14ac:dyDescent="0.3">
      <c r="A3" s="17" t="s">
        <v>10932</v>
      </c>
      <c r="B3" s="18" t="s">
        <v>10946</v>
      </c>
      <c r="D3" s="17" t="s">
        <v>10932</v>
      </c>
      <c r="E3" s="18" t="s">
        <v>10947</v>
      </c>
      <c r="G3" s="17" t="s">
        <v>10932</v>
      </c>
      <c r="H3" s="18" t="s">
        <v>10948</v>
      </c>
      <c r="J3" s="17" t="s">
        <v>10932</v>
      </c>
      <c r="K3" s="18" t="s">
        <v>10949</v>
      </c>
      <c r="M3" s="17" t="s">
        <v>10932</v>
      </c>
      <c r="N3" s="18" t="s">
        <v>10950</v>
      </c>
    </row>
    <row r="4" spans="1:14" x14ac:dyDescent="0.3">
      <c r="A4" s="19" t="s">
        <v>10934</v>
      </c>
      <c r="B4" s="20">
        <v>44703.141999999985</v>
      </c>
      <c r="D4" s="19" t="s">
        <v>10934</v>
      </c>
      <c r="E4" s="20">
        <v>7208.682600000001</v>
      </c>
      <c r="G4" s="19" t="s">
        <v>10934</v>
      </c>
      <c r="H4" s="20">
        <v>624</v>
      </c>
      <c r="J4" s="19" t="s">
        <v>10934</v>
      </c>
      <c r="K4" s="20">
        <v>162</v>
      </c>
      <c r="M4" s="19" t="s">
        <v>10934</v>
      </c>
      <c r="N4" s="20">
        <v>0.1612567322449058</v>
      </c>
    </row>
    <row r="5" spans="1:14" x14ac:dyDescent="0.3">
      <c r="A5" s="19" t="s">
        <v>10935</v>
      </c>
      <c r="B5" s="20">
        <v>20283.513399999993</v>
      </c>
      <c r="D5" s="19" t="s">
        <v>10935</v>
      </c>
      <c r="E5" s="20">
        <v>1605.6477999999991</v>
      </c>
      <c r="G5" s="19" t="s">
        <v>10935</v>
      </c>
      <c r="H5" s="20">
        <v>360</v>
      </c>
      <c r="J5" s="19" t="s">
        <v>10935</v>
      </c>
      <c r="K5" s="20">
        <v>105</v>
      </c>
      <c r="M5" s="19" t="s">
        <v>10935</v>
      </c>
      <c r="N5" s="20">
        <v>7.9160240552802838E-2</v>
      </c>
    </row>
    <row r="6" spans="1:14" x14ac:dyDescent="0.3">
      <c r="A6" s="19" t="s">
        <v>10936</v>
      </c>
      <c r="B6" s="20">
        <v>53908.961999999985</v>
      </c>
      <c r="D6" s="19" t="s">
        <v>10936</v>
      </c>
      <c r="E6" s="20">
        <v>12957.899899999997</v>
      </c>
      <c r="G6" s="19" t="s">
        <v>10936</v>
      </c>
      <c r="H6" s="20">
        <v>825</v>
      </c>
      <c r="J6" s="19" t="s">
        <v>10936</v>
      </c>
      <c r="K6" s="20">
        <v>227</v>
      </c>
      <c r="M6" s="19" t="s">
        <v>10936</v>
      </c>
      <c r="N6" s="20">
        <v>0.2403663402014678</v>
      </c>
    </row>
    <row r="7" spans="1:14" x14ac:dyDescent="0.3">
      <c r="A7" s="19" t="s">
        <v>10937</v>
      </c>
      <c r="B7" s="20">
        <v>40112.420899999983</v>
      </c>
      <c r="D7" s="19" t="s">
        <v>10937</v>
      </c>
      <c r="E7" s="20">
        <v>2803.6307999999972</v>
      </c>
      <c r="G7" s="19" t="s">
        <v>10937</v>
      </c>
      <c r="H7" s="20">
        <v>728</v>
      </c>
      <c r="J7" s="19" t="s">
        <v>10937</v>
      </c>
      <c r="K7" s="20">
        <v>198</v>
      </c>
      <c r="M7" s="19" t="s">
        <v>10937</v>
      </c>
      <c r="N7" s="20">
        <v>6.9894330411755287E-2</v>
      </c>
    </row>
    <row r="8" spans="1:14" x14ac:dyDescent="0.3">
      <c r="A8" s="19" t="s">
        <v>10938</v>
      </c>
      <c r="B8" s="20">
        <v>45651.236200000014</v>
      </c>
      <c r="D8" s="19" t="s">
        <v>10938</v>
      </c>
      <c r="E8" s="20">
        <v>6274.4577999999992</v>
      </c>
      <c r="G8" s="19" t="s">
        <v>10938</v>
      </c>
      <c r="H8" s="20">
        <v>955</v>
      </c>
      <c r="J8" s="19" t="s">
        <v>10938</v>
      </c>
      <c r="K8" s="20">
        <v>260</v>
      </c>
      <c r="M8" s="19" t="s">
        <v>10938</v>
      </c>
      <c r="N8" s="20">
        <v>0.13744332732877881</v>
      </c>
    </row>
    <row r="9" spans="1:14" x14ac:dyDescent="0.3">
      <c r="A9" s="19" t="s">
        <v>10939</v>
      </c>
      <c r="B9" s="20">
        <v>48259.748700000018</v>
      </c>
      <c r="D9" s="19" t="s">
        <v>10939</v>
      </c>
      <c r="E9" s="20">
        <v>8087.6683999999987</v>
      </c>
      <c r="G9" s="19" t="s">
        <v>10939</v>
      </c>
      <c r="H9" s="20">
        <v>891</v>
      </c>
      <c r="J9" s="19" t="s">
        <v>10939</v>
      </c>
      <c r="K9" s="20">
        <v>234</v>
      </c>
      <c r="M9" s="19" t="s">
        <v>10939</v>
      </c>
      <c r="N9" s="20">
        <v>0.16758621041058167</v>
      </c>
    </row>
    <row r="10" spans="1:14" x14ac:dyDescent="0.3">
      <c r="A10" s="19" t="s">
        <v>10940</v>
      </c>
      <c r="B10" s="20">
        <v>48428.365000000005</v>
      </c>
      <c r="D10" s="19" t="s">
        <v>10940</v>
      </c>
      <c r="E10" s="20">
        <v>6623.5570999999991</v>
      </c>
      <c r="G10" s="19" t="s">
        <v>10940</v>
      </c>
      <c r="H10" s="20">
        <v>842</v>
      </c>
      <c r="J10" s="19" t="s">
        <v>10940</v>
      </c>
      <c r="K10" s="20">
        <v>226</v>
      </c>
      <c r="M10" s="19" t="s">
        <v>10940</v>
      </c>
      <c r="N10" s="20">
        <v>0.13677019862223302</v>
      </c>
    </row>
    <row r="11" spans="1:14" x14ac:dyDescent="0.3">
      <c r="A11" s="19" t="s">
        <v>10941</v>
      </c>
      <c r="B11" s="20">
        <v>61516.085999999988</v>
      </c>
      <c r="D11" s="19" t="s">
        <v>10941</v>
      </c>
      <c r="E11" s="20">
        <v>8894.4486000000015</v>
      </c>
      <c r="G11" s="19" t="s">
        <v>10941</v>
      </c>
      <c r="H11" s="20">
        <v>879</v>
      </c>
      <c r="J11" s="19" t="s">
        <v>10941</v>
      </c>
      <c r="K11" s="20">
        <v>218</v>
      </c>
      <c r="M11" s="19" t="s">
        <v>10941</v>
      </c>
      <c r="N11" s="20">
        <v>0.14458736207631942</v>
      </c>
    </row>
    <row r="12" spans="1:14" x14ac:dyDescent="0.3">
      <c r="A12" s="19" t="s">
        <v>10942</v>
      </c>
      <c r="B12" s="20">
        <v>90488.72199999998</v>
      </c>
      <c r="D12" s="19" t="s">
        <v>10942</v>
      </c>
      <c r="E12" s="20">
        <v>11395.439400000005</v>
      </c>
      <c r="G12" s="19" t="s">
        <v>10942</v>
      </c>
      <c r="H12" s="20">
        <v>1676</v>
      </c>
      <c r="J12" s="19" t="s">
        <v>10942</v>
      </c>
      <c r="K12" s="20">
        <v>463</v>
      </c>
      <c r="M12" s="19" t="s">
        <v>10942</v>
      </c>
      <c r="N12" s="20">
        <v>0.12593215097015081</v>
      </c>
    </row>
    <row r="13" spans="1:14" x14ac:dyDescent="0.3">
      <c r="A13" s="19" t="s">
        <v>10943</v>
      </c>
      <c r="B13" s="20">
        <v>77793.7552</v>
      </c>
      <c r="D13" s="19" t="s">
        <v>10943</v>
      </c>
      <c r="E13" s="20">
        <v>9440.6607999999978</v>
      </c>
      <c r="G13" s="19" t="s">
        <v>10943</v>
      </c>
      <c r="H13" s="20">
        <v>1151</v>
      </c>
      <c r="J13" s="19" t="s">
        <v>10943</v>
      </c>
      <c r="K13" s="20">
        <v>302</v>
      </c>
      <c r="M13" s="19" t="s">
        <v>10943</v>
      </c>
      <c r="N13" s="20">
        <v>0.12135499534286523</v>
      </c>
    </row>
    <row r="14" spans="1:14" x14ac:dyDescent="0.3">
      <c r="A14" s="19" t="s">
        <v>10944</v>
      </c>
      <c r="B14" s="20">
        <v>112326.47100000005</v>
      </c>
      <c r="D14" s="19" t="s">
        <v>10944</v>
      </c>
      <c r="E14" s="20">
        <v>9682.5519000000058</v>
      </c>
      <c r="G14" s="19" t="s">
        <v>10944</v>
      </c>
      <c r="H14" s="20">
        <v>1789</v>
      </c>
      <c r="J14" s="19" t="s">
        <v>10944</v>
      </c>
      <c r="K14" s="20">
        <v>447</v>
      </c>
      <c r="M14" s="19" t="s">
        <v>10944</v>
      </c>
      <c r="N14" s="20">
        <v>8.6200089914691622E-2</v>
      </c>
    </row>
    <row r="15" spans="1:14" x14ac:dyDescent="0.3">
      <c r="A15" s="19" t="s">
        <v>10945</v>
      </c>
      <c r="B15" s="20">
        <v>90474.600799999986</v>
      </c>
      <c r="D15" s="19" t="s">
        <v>10945</v>
      </c>
      <c r="E15" s="20">
        <v>8532.8679999999968</v>
      </c>
      <c r="G15" s="19" t="s">
        <v>10945</v>
      </c>
      <c r="H15" s="20">
        <v>1783</v>
      </c>
      <c r="J15" s="19" t="s">
        <v>10945</v>
      </c>
      <c r="K15" s="20">
        <v>477</v>
      </c>
      <c r="M15" s="19" t="s">
        <v>10945</v>
      </c>
      <c r="N15" s="20">
        <v>9.4312303392887681E-2</v>
      </c>
    </row>
    <row r="16" spans="1:14" x14ac:dyDescent="0.3">
      <c r="A16" s="23" t="s">
        <v>10933</v>
      </c>
      <c r="B16" s="24">
        <v>733947.02320000005</v>
      </c>
      <c r="D16" s="23" t="s">
        <v>10933</v>
      </c>
      <c r="E16" s="24">
        <v>93507.513100000011</v>
      </c>
      <c r="G16" s="23" t="s">
        <v>10933</v>
      </c>
      <c r="H16" s="24">
        <v>12503</v>
      </c>
      <c r="J16" s="23" t="s">
        <v>10933</v>
      </c>
      <c r="K16" s="24">
        <v>3319</v>
      </c>
      <c r="M16" s="23" t="s">
        <v>10933</v>
      </c>
      <c r="N16" s="24">
        <v>0.12740362743391004</v>
      </c>
    </row>
    <row r="17" spans="2:14" x14ac:dyDescent="0.3">
      <c r="B17" s="8">
        <f>GETPIVOTDATA("Sales",$A$3)</f>
        <v>733947.02320000005</v>
      </c>
      <c r="E17" s="8">
        <f>GETPIVOTDATA("Profit",$D$3)</f>
        <v>93507.513100000011</v>
      </c>
      <c r="H17" s="9">
        <f>GETPIVOTDATA("Quantity",$G$3)</f>
        <v>12503</v>
      </c>
      <c r="K17" s="9">
        <f>GETPIVOTDATA("Order ID",$J$3)</f>
        <v>3319</v>
      </c>
      <c r="N17" s="10">
        <f>GETPIVOTDATA("Profit margin",$M$3)</f>
        <v>0.12740362743391004</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4081A-A586-47AD-BE5C-68CFD04AB2A6}">
  <dimension ref="A3:L9"/>
  <sheetViews>
    <sheetView workbookViewId="0">
      <selection activeCell="L9" sqref="L9"/>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7.88671875" bestFit="1" customWidth="1"/>
    <col min="8" max="8" width="12.109375" bestFit="1" customWidth="1"/>
    <col min="9" max="9" width="13.33203125" customWidth="1"/>
    <col min="10" max="10" width="14.5546875" bestFit="1" customWidth="1"/>
    <col min="11" max="11" width="12.21875" bestFit="1" customWidth="1"/>
    <col min="12" max="12" width="13.88671875" customWidth="1"/>
  </cols>
  <sheetData>
    <row r="3" spans="1:12" x14ac:dyDescent="0.3">
      <c r="A3" s="11" t="s">
        <v>10932</v>
      </c>
      <c r="B3" t="s">
        <v>10946</v>
      </c>
      <c r="C3" t="s">
        <v>10947</v>
      </c>
      <c r="D3" t="s">
        <v>10948</v>
      </c>
      <c r="E3" t="s">
        <v>10949</v>
      </c>
      <c r="F3" t="s">
        <v>10950</v>
      </c>
    </row>
    <row r="4" spans="1:12" x14ac:dyDescent="0.3">
      <c r="A4" s="12" t="s">
        <v>10951</v>
      </c>
      <c r="B4" s="31">
        <v>484247.49810000096</v>
      </c>
      <c r="C4" s="31">
        <v>49543.974100000007</v>
      </c>
      <c r="D4" s="31">
        <v>7581</v>
      </c>
      <c r="E4" s="31">
        <v>1993</v>
      </c>
      <c r="F4" s="31">
        <v>0.10231126499236715</v>
      </c>
    </row>
    <row r="5" spans="1:12" x14ac:dyDescent="0.3">
      <c r="A5" s="12" t="s">
        <v>10952</v>
      </c>
      <c r="B5" s="31">
        <v>470532.50899999985</v>
      </c>
      <c r="C5" s="31">
        <v>61618.603700000051</v>
      </c>
      <c r="D5" s="31">
        <v>7979</v>
      </c>
      <c r="E5" s="31">
        <v>2102</v>
      </c>
      <c r="F5" s="31">
        <v>0.13095504034557592</v>
      </c>
    </row>
    <row r="6" spans="1:12" x14ac:dyDescent="0.3">
      <c r="A6" s="12" t="s">
        <v>10953</v>
      </c>
      <c r="B6" s="31">
        <v>608473.83000000066</v>
      </c>
      <c r="C6" s="31">
        <v>81726.930800000177</v>
      </c>
      <c r="D6" s="31">
        <v>9810</v>
      </c>
      <c r="E6" s="31">
        <v>2580</v>
      </c>
      <c r="F6" s="31">
        <v>0.13431461924993568</v>
      </c>
    </row>
    <row r="7" spans="1:12" x14ac:dyDescent="0.3">
      <c r="A7" s="12" t="s">
        <v>10954</v>
      </c>
      <c r="B7" s="31">
        <v>733947.0231999997</v>
      </c>
      <c r="C7" s="31">
        <v>93507.513099999967</v>
      </c>
      <c r="D7" s="31">
        <v>12503</v>
      </c>
      <c r="E7" s="31">
        <v>3319</v>
      </c>
      <c r="F7" s="31">
        <v>0.12740362743390987</v>
      </c>
    </row>
    <row r="8" spans="1:12" ht="22.2" x14ac:dyDescent="0.55000000000000004">
      <c r="H8" s="15">
        <f>GETPIVOTDATA("Sum of Sales",$A$3,"Years (Order Date)",2014)/GETPIVOTDATA("Sum of Sales",$A$3,"Years (Order Date)",2013)-1</f>
        <v>0.20620967905883303</v>
      </c>
      <c r="I8" s="16">
        <f>(GETPIVOTDATA("Sum of Profit",$A$3,"Years (Order Date)",2014)/GETPIVOTDATA("Sum of Profit",$A$3,"Years (Order Date)",2013))-1</f>
        <v>0.14414565902185772</v>
      </c>
      <c r="J8" s="16">
        <f>(GETPIVOTDATA("Sum of Quantity",$A$3,"Years (Order Date)",2014)/GETPIVOTDATA("Sum of Quantity",$A$3,"Years (Order Date)",2013))-1</f>
        <v>0.27451580020387367</v>
      </c>
      <c r="K8" s="16">
        <f>(GETPIVOTDATA("Count of Order ID",$A$3,"Years (Order Date)",2014)/GETPIVOTDATA("Count of Order ID",$A$3,"Years (Order Date)",2013))-1</f>
        <v>0.2864341085271318</v>
      </c>
      <c r="L8" s="16">
        <f>(GETPIVOTDATA("Sum of Profit margin",$A$3,"Years (Order Date)",2014)/GETPIVOTDATA("Sum of Profit margin",$A$3,"Years (Order Date)",2013))-1</f>
        <v>-5.1453757264990463E-2</v>
      </c>
    </row>
    <row r="9" spans="1:12" x14ac:dyDescent="0.3">
      <c r="I9" s="1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abSelected="1" zoomScale="98" zoomScaleNormal="98" workbookViewId="0">
      <selection activeCell="B5" sqref="B5"/>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25E5C-87FA-4E3D-AAC4-8FD9340540D7}">
  <dimension ref="C8:O23"/>
  <sheetViews>
    <sheetView showGridLines="0" showRowColHeaders="0" zoomScale="84" zoomScaleNormal="102" workbookViewId="0">
      <selection activeCell="N46" sqref="N46"/>
    </sheetView>
  </sheetViews>
  <sheetFormatPr defaultRowHeight="14.4" x14ac:dyDescent="0.3"/>
  <cols>
    <col min="3" max="3" width="11.33203125" bestFit="1" customWidth="1"/>
  </cols>
  <sheetData>
    <row r="8" spans="15:15" x14ac:dyDescent="0.3">
      <c r="O8" s="14"/>
    </row>
    <row r="23" spans="3:3" ht="22.2" x14ac:dyDescent="0.55000000000000004">
      <c r="C23" s="15"/>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Map chart</vt:lpstr>
      <vt:lpstr>pie chart</vt:lpstr>
      <vt:lpstr>Top 5</vt:lpstr>
      <vt:lpstr>KPI</vt:lpstr>
      <vt:lpstr>KPI YOY</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tpriyam60@outlook.com</cp:lastModifiedBy>
  <dcterms:created xsi:type="dcterms:W3CDTF">2015-06-05T18:17:20Z</dcterms:created>
  <dcterms:modified xsi:type="dcterms:W3CDTF">2025-04-12T14:14:36Z</dcterms:modified>
</cp:coreProperties>
</file>