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0"/>
  <workbookPr defaultThemeVersion="166925"/>
  <mc:AlternateContent xmlns:mc="http://schemas.openxmlformats.org/markup-compatibility/2006">
    <mc:Choice Requires="x15">
      <x15ac:absPath xmlns:x15ac="http://schemas.microsoft.com/office/spreadsheetml/2010/11/ac" url="https://livewarwickac.sharepoint.com/sites/WM142-IRM2122-Assignment2-Group4/Shared Documents/Assignment 2 - Group 4/"/>
    </mc:Choice>
  </mc:AlternateContent>
  <xr:revisionPtr revIDLastSave="3124" documentId="8_{AA6E1DB9-A946-E148-AB19-1C44DDA49523}" xr6:coauthVersionLast="47" xr6:coauthVersionMax="47" xr10:uidLastSave="{2A817021-8471-43CE-81BC-D93ED2A5A276}"/>
  <bookViews>
    <workbookView xWindow="-120" yWindow="-120" windowWidth="29040" windowHeight="15840" firstSheet="4" xr2:uid="{8FA094B3-5026-A847-89D0-8D91ED907F3A}"/>
  </bookViews>
  <sheets>
    <sheet name="Risk Register" sheetId="2" r:id="rId1"/>
    <sheet name="Information Asset Summary" sheetId="6" r:id="rId2"/>
    <sheet name="Threats and Vulnerabilities" sheetId="1" r:id="rId3"/>
    <sheet name="Impacts Summary" sheetId="8" r:id="rId4"/>
    <sheet name="Likelihood Assessment" sheetId="12" r:id="rId5"/>
    <sheet name="Risk Matrix" sheetId="11" r:id="rId6"/>
    <sheet name="Impact Scales" sheetId="9" r:id="rId7"/>
    <sheet name="Likelihood Scales"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5" i="2" l="1"/>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4" i="2"/>
  <c r="G24" i="2"/>
  <c r="H13" i="2"/>
  <c r="H71" i="2"/>
  <c r="H11" i="2"/>
  <c r="I11" i="2"/>
  <c r="J11" i="2" s="1"/>
  <c r="H7" i="2"/>
  <c r="H23" i="2"/>
  <c r="H4" i="2"/>
  <c r="I4" i="2"/>
  <c r="I6" i="2"/>
  <c r="I5" i="2"/>
  <c r="I7" i="2"/>
  <c r="I8" i="2"/>
  <c r="I9" i="2"/>
  <c r="I10"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J71" i="2" s="1"/>
  <c r="I72" i="2"/>
  <c r="I73" i="2"/>
  <c r="I74" i="2"/>
  <c r="I75" i="2"/>
  <c r="I76" i="2"/>
  <c r="I77" i="2"/>
  <c r="I78" i="2"/>
  <c r="I79" i="2"/>
  <c r="I80" i="2"/>
  <c r="I81" i="2"/>
  <c r="I82" i="2"/>
  <c r="I83" i="2"/>
  <c r="I84" i="2"/>
  <c r="I85" i="2"/>
  <c r="I86" i="2"/>
  <c r="I87" i="2"/>
  <c r="I88" i="2"/>
  <c r="H6" i="2"/>
  <c r="H8" i="2"/>
  <c r="J8" i="2" s="1"/>
  <c r="H9" i="2"/>
  <c r="J9" i="2" s="1"/>
  <c r="H10" i="2"/>
  <c r="H12" i="2"/>
  <c r="J12" i="2" s="1"/>
  <c r="H14" i="2"/>
  <c r="H15" i="2"/>
  <c r="H16" i="2"/>
  <c r="H17" i="2"/>
  <c r="H18" i="2"/>
  <c r="H19" i="2"/>
  <c r="H20" i="2"/>
  <c r="H21" i="2"/>
  <c r="H22"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2" i="2"/>
  <c r="H73" i="2"/>
  <c r="H74" i="2"/>
  <c r="H78" i="2"/>
  <c r="H79" i="2"/>
  <c r="H80" i="2"/>
  <c r="H81" i="2"/>
  <c r="H82" i="2"/>
  <c r="H83" i="2"/>
  <c r="H84" i="2"/>
  <c r="H85" i="2"/>
  <c r="H86" i="2"/>
  <c r="H87" i="2"/>
  <c r="H88" i="2"/>
  <c r="H5" i="2"/>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3" i="1"/>
  <c r="G5" i="2"/>
  <c r="G6" i="2"/>
  <c r="G7" i="2"/>
  <c r="G8" i="2"/>
  <c r="G9" i="2"/>
  <c r="G10" i="2"/>
  <c r="G11" i="2"/>
  <c r="G12" i="2"/>
  <c r="G13" i="2"/>
  <c r="G14" i="2"/>
  <c r="G15" i="2"/>
  <c r="G16" i="2"/>
  <c r="G17" i="2"/>
  <c r="G18" i="2"/>
  <c r="G19" i="2"/>
  <c r="G20" i="2"/>
  <c r="G21" i="2"/>
  <c r="G22" i="2"/>
  <c r="G23"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4" i="2"/>
  <c r="F70" i="2"/>
  <c r="F7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2" i="2"/>
  <c r="F73" i="2"/>
  <c r="F74" i="2"/>
  <c r="F75" i="2"/>
  <c r="F76" i="2"/>
  <c r="F77" i="2"/>
  <c r="F78" i="2"/>
  <c r="F79" i="2"/>
  <c r="F80" i="2"/>
  <c r="F81" i="2"/>
  <c r="F82" i="2"/>
  <c r="F83" i="2"/>
  <c r="F84" i="2"/>
  <c r="F85" i="2"/>
  <c r="F86" i="2"/>
  <c r="F87" i="2"/>
  <c r="F88" i="2"/>
  <c r="F4" i="2"/>
  <c r="J4" i="2" l="1"/>
  <c r="J6" i="2"/>
  <c r="J7" i="2"/>
  <c r="J23" i="2"/>
  <c r="J5" i="2"/>
  <c r="J10" i="2"/>
  <c r="J88" i="2"/>
  <c r="J87" i="2"/>
  <c r="J86" i="2"/>
  <c r="J85" i="2"/>
  <c r="J84" i="2"/>
  <c r="J83" i="2"/>
  <c r="J82" i="2"/>
  <c r="J81" i="2"/>
  <c r="J80" i="2"/>
  <c r="J79" i="2"/>
  <c r="J78" i="2"/>
  <c r="J77" i="2"/>
  <c r="J76" i="2"/>
  <c r="J75" i="2"/>
  <c r="J74" i="2"/>
  <c r="J73" i="2"/>
  <c r="J72"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2" i="2"/>
  <c r="J21" i="2"/>
  <c r="J19" i="2"/>
  <c r="J20" i="2"/>
  <c r="J18" i="2"/>
  <c r="J17" i="2"/>
  <c r="J16" i="2"/>
  <c r="J15" i="2"/>
  <c r="J13"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tc={4C0A988E-A85D-4661-884C-B6220E69275A}</author>
  </authors>
  <commentList>
    <comment ref="C9" authorId="0" shapeId="0" xr:uid="{4C0A988E-A85D-4661-884C-B6220E69275A}">
      <text>
        <t>[Threaded comment]
Your version of Excel allows you to read this threaded comment; however, any edits to it will get removed if the file is opened in a newer version of Excel. Learn more: https://go.microsoft.com/fwlink/?linkid=870924
Comment:
    double check whether webserver is located on a physical device or not</t>
      </text>
    </comment>
  </commentList>
</comments>
</file>

<file path=xl/sharedStrings.xml><?xml version="1.0" encoding="utf-8"?>
<sst xmlns="http://schemas.openxmlformats.org/spreadsheetml/2006/main" count="1670" uniqueCount="411">
  <si>
    <t>Reference</t>
  </si>
  <si>
    <t>Data Added</t>
  </si>
  <si>
    <t>Information Asset ID</t>
  </si>
  <si>
    <t>Information Asset Name</t>
  </si>
  <si>
    <t>Information Asset Owner</t>
  </si>
  <si>
    <t>Brief Description of Risk</t>
  </si>
  <si>
    <t>Inherent Risk</t>
  </si>
  <si>
    <t>Treatment</t>
  </si>
  <si>
    <t>Recommended Controls</t>
  </si>
  <si>
    <t>Control Owner</t>
  </si>
  <si>
    <t>Date Due</t>
  </si>
  <si>
    <t>Residual Risk</t>
  </si>
  <si>
    <t>Impact</t>
  </si>
  <si>
    <t>Likelihood</t>
  </si>
  <si>
    <t>Risk Level</t>
  </si>
  <si>
    <t xml:space="preserve">Impact </t>
  </si>
  <si>
    <t>Next Review Date</t>
  </si>
  <si>
    <t>Very Low</t>
  </si>
  <si>
    <t>Low</t>
  </si>
  <si>
    <t>Medium</t>
  </si>
  <si>
    <t>High</t>
  </si>
  <si>
    <t>Very High</t>
  </si>
  <si>
    <t>Transfer or share</t>
  </si>
  <si>
    <t>Ensure that the access security management is outsourced to a reputable organisation</t>
  </si>
  <si>
    <t>Hotel Manager, with chosen organisation link</t>
  </si>
  <si>
    <t>July 1st 2022</t>
  </si>
  <si>
    <t>Unlikely</t>
  </si>
  <si>
    <t>October 1st 2022</t>
  </si>
  <si>
    <t>Very Likely</t>
  </si>
  <si>
    <t>Likely</t>
  </si>
  <si>
    <t>May 15th 2022</t>
  </si>
  <si>
    <t>August 1st 2022</t>
  </si>
  <si>
    <t>Possible</t>
  </si>
  <si>
    <t>Very unlikely</t>
  </si>
  <si>
    <t>Reduce or modify</t>
  </si>
  <si>
    <t>Ensure that when cards are disposed of that they are completely destroyed.</t>
  </si>
  <si>
    <t>Receptionist</t>
  </si>
  <si>
    <t>Regularly change the passwords</t>
  </si>
  <si>
    <t>IT Manager</t>
  </si>
  <si>
    <t>Have some kind of authentication for whether someone does work for the company they say they work for.</t>
  </si>
  <si>
    <t>Bar Manager</t>
  </si>
  <si>
    <t>Very Unlikely</t>
  </si>
  <si>
    <t>Ensure that all passwords have been changed since the data breach</t>
  </si>
  <si>
    <t>Make sure the spreadsheet is encrypted</t>
  </si>
  <si>
    <t>Make sure that the staff usernames are different to staff ID</t>
  </si>
  <si>
    <t>Have a password policy</t>
  </si>
  <si>
    <t>Network segmentation</t>
  </si>
  <si>
    <t>Avoid</t>
  </si>
  <si>
    <t>Anti-virus / Don't let them do that / Checks</t>
  </si>
  <si>
    <t>Upgrade Wifi</t>
  </si>
  <si>
    <t>Hotel Manager and IT Manager</t>
  </si>
  <si>
    <t>Accept or tolerate</t>
  </si>
  <si>
    <t>Make sure the server is in-accessible from the network</t>
  </si>
  <si>
    <t>Upgrade Wifi encryption</t>
  </si>
  <si>
    <t>Enforce a password policy</t>
  </si>
  <si>
    <t>Enforce a password policy, change the wifi passwords regularly. Keep in mind, the system would be more secure if the password changed more frequently</t>
  </si>
  <si>
    <t>Update tablets or buy new ones to replace the out of date ones with</t>
  </si>
  <si>
    <t>May 15th, 2022</t>
  </si>
  <si>
    <t>Include 2FA, allocate unique logins to each staff member that have no correlation to information that is openly available about each member</t>
  </si>
  <si>
    <t>IT Manager, Receptionist</t>
  </si>
  <si>
    <t>July 1st, 2022</t>
  </si>
  <si>
    <t>Transfer or Share</t>
  </si>
  <si>
    <t>Hire a contractor to create a new piece of booking software and update it when necessary to keep it up to security standard</t>
  </si>
  <si>
    <t>Outsource the webserver to a professional webserver handling and hosting company which uses up-to-date software</t>
  </si>
  <si>
    <t>Information Asset Information</t>
  </si>
  <si>
    <t>Profile Information</t>
  </si>
  <si>
    <t>Profile Creators</t>
  </si>
  <si>
    <t>ID</t>
  </si>
  <si>
    <t>Name</t>
  </si>
  <si>
    <t>Description</t>
  </si>
  <si>
    <t>Owners</t>
  </si>
  <si>
    <t>Valuation</t>
  </si>
  <si>
    <t>Date Added</t>
  </si>
  <si>
    <t>Last Updated</t>
  </si>
  <si>
    <t>Version</t>
  </si>
  <si>
    <t>Staff ID</t>
  </si>
  <si>
    <t xml:space="preserve">A unique 5-digit number. Safe to assume that the IDs of former staff are not reused, as the hotel keeps a record of all former members of staff </t>
  </si>
  <si>
    <t>Hotel Owner, Manager</t>
  </si>
  <si>
    <t>Critical information to hold a unique identifier for all of your staff, in order to easily bring up their records. If the staff ID is dropped from the records, it would be hard to distinguish from staff with the same name</t>
  </si>
  <si>
    <t>0.0.2</t>
  </si>
  <si>
    <t>Razvan</t>
  </si>
  <si>
    <t>Staff full name</t>
  </si>
  <si>
    <t>Staff's full name</t>
  </si>
  <si>
    <t>Critical information, it's important to know the names of the staff at the job, without it, it would dehumanize the staff</t>
  </si>
  <si>
    <t>Staff address</t>
  </si>
  <si>
    <t>Staff's full physical address</t>
  </si>
  <si>
    <t>Important information, but not critical. Without it, the staff wouldn't be able to receive correnspondance</t>
  </si>
  <si>
    <t>Staff phone numbers</t>
  </si>
  <si>
    <t>The staff's number at which they can be contacted at any time</t>
  </si>
  <si>
    <t>Important information, without it, details about the hotel's happenings couldn't be relayed in real-time</t>
  </si>
  <si>
    <t>Staff date of birth</t>
  </si>
  <si>
    <t>The staff's date of birth</t>
  </si>
  <si>
    <t>Additional information. This can be used for statistics or it can be used for keeping track of upcoming birthdays</t>
  </si>
  <si>
    <t>Staff gender</t>
  </si>
  <si>
    <t>The staff's gender</t>
  </si>
  <si>
    <t>Important information. In order for the staff to be referred to using their preferred pronouns and making them feel more comfortable and welcome in the workspace. If lost, it could expose the staff to people that didn't know, causing chaos</t>
  </si>
  <si>
    <t>Staff bank account details</t>
  </si>
  <si>
    <t>The staff's bank account details, their account number and sort code</t>
  </si>
  <si>
    <t>Critical information. Bank account details should be stored properly as this is where the staff's salary is paid. Losing this would cause late payments to staff, losing trust</t>
  </si>
  <si>
    <t>Staff current salary</t>
  </si>
  <si>
    <t>The current salary the staff receives</t>
  </si>
  <si>
    <t>Important information. Some staff wouldn't like their salary information to be publicly displayed. It is important to store this properly in order to keep trust</t>
  </si>
  <si>
    <t>Staff National Insurance number</t>
  </si>
  <si>
    <t>The staff's National Insurance number</t>
  </si>
  <si>
    <t>Critical information. Losing National Insurance numbers could lead to identity theft and fraud</t>
  </si>
  <si>
    <t>Staff CV</t>
  </si>
  <si>
    <t>A copy of the staff's CV from when they applied for the job is held</t>
  </si>
  <si>
    <t>Additional information. This is a track record of the staff's previous job experience. It may hold sensitive information, as in confidential</t>
  </si>
  <si>
    <t>Staff reference details</t>
  </si>
  <si>
    <t xml:space="preserve">Copies are held of all the references that were sent when applying for the job </t>
  </si>
  <si>
    <t>Additional information. References</t>
  </si>
  <si>
    <t>Staff time off details</t>
  </si>
  <si>
    <t>The reason why the staff is taking time off work</t>
  </si>
  <si>
    <t>Crucial information. Might divulge sensitive information about a staff's physical or mental state. Losing this would be devastating for the staff</t>
  </si>
  <si>
    <t>Staff reason for leaving</t>
  </si>
  <si>
    <t>The ID of the member of staff that submitted a maintenance request is recorded</t>
  </si>
  <si>
    <t>Important information. Linking the request to a requester. Could act as a witness in case of severe damage</t>
  </si>
  <si>
    <t>0.0.1</t>
  </si>
  <si>
    <t>Maintenance request</t>
  </si>
  <si>
    <t>The request for any location that requires any work, i.e. damage, spillage. The request is recorded with the staff details, the date and time of the request and a description. Attendance is also recorded and the outcome of the visit.</t>
  </si>
  <si>
    <t>Hotel Owner, Manager, Maintenance staff</t>
  </si>
  <si>
    <t>Additional information. It could only divulge the staff ID and name as assets. It could divulge a vulnerability for a threat actor, i.e. a broken lock and therefore an unlocked door</t>
  </si>
  <si>
    <t>Hotel room unique ID</t>
  </si>
  <si>
    <t>A unique three digit number with the first digit being the number of the floor</t>
  </si>
  <si>
    <t>Important information. It's important for every person to know where a room is in case of any problems or even room service, which this hotel does</t>
  </si>
  <si>
    <t>Hotel room damage detail</t>
  </si>
  <si>
    <t>The record holds information about any sort of damage and whoever spotted it</t>
  </si>
  <si>
    <t>Hotel Owner, Manager, Maintenance manager</t>
  </si>
  <si>
    <t>Additional information, it is important for logging damage as to have a record of it to use as evidence perhaps, however in terms of security, it may not be as important unless it divulges a security concern such as a broken lock</t>
  </si>
  <si>
    <t>Hotel room RFID access card</t>
  </si>
  <si>
    <t>RFID card holds a radio frequency with which they can open their hotel room</t>
  </si>
  <si>
    <t>Hotel Owner, Manager, Receptionist</t>
  </si>
  <si>
    <t>Critical information as the radio frequency can be used by threat actors  to manufacture other RFID cards and gain access to hotel rooms</t>
  </si>
  <si>
    <t>Customer name</t>
  </si>
  <si>
    <t>Customer full name</t>
  </si>
  <si>
    <t>Crucial information. A name must be tied to a reservation. It must be stored securely as divulging a full name could allow for fraud or impersonation</t>
  </si>
  <si>
    <t>Customer address</t>
  </si>
  <si>
    <t>Customer's residential address</t>
  </si>
  <si>
    <t>Crucial information. A customer's address must not be revealed as, depending on the profile of the customer, it might put their lives in danger</t>
  </si>
  <si>
    <t>Customer telephone number</t>
  </si>
  <si>
    <t>Important information. Along with their name and their address, a threat actor might be able to order a new SIM card to themselves and gain access to private information</t>
  </si>
  <si>
    <t>Customer room info</t>
  </si>
  <si>
    <t>The customer will state how many rooms they need and how long their stay will be. They need to provide the names of the guests, if multiple, and if any are under 18</t>
  </si>
  <si>
    <t>Additional information, it's important for the hotel to know what type of room a customer will require or how many they need. Under 18s need to be reported to see who the liability falls upon in case of damage</t>
  </si>
  <si>
    <t>International customer passport number</t>
  </si>
  <si>
    <t>International customers need to provide their passport number</t>
  </si>
  <si>
    <t>Critical information as a passport number paired with a last name can give out a lot of sensitive information, such as an immigration status</t>
  </si>
  <si>
    <t>Customer hotel room request</t>
  </si>
  <si>
    <t>A customer can request anything they require, for example a fridge if they have medications they need to hold in one</t>
  </si>
  <si>
    <t>Important information as the request can divulge sensitive information about a customer's medical condition</t>
  </si>
  <si>
    <t>Customer credit or debit card details</t>
  </si>
  <si>
    <t>The details are given over the phone, however they are stored on their guest record</t>
  </si>
  <si>
    <t>Crucial information as their money could be taken at once or trickled out of their account in case the details are leaked</t>
  </si>
  <si>
    <t>Customer guest unique ID</t>
  </si>
  <si>
    <t>A unique ID for the guest in order to have easy access to their records</t>
  </si>
  <si>
    <t>Crucial information. A unique ID for a guest is likely used as a primary key in a database, making it easy for record lookup. If divulged, it could be used with an SQL injection attack and release all information about the guest</t>
  </si>
  <si>
    <t>Guest name</t>
  </si>
  <si>
    <t>Guest's full name</t>
  </si>
  <si>
    <t>Guest room ID</t>
  </si>
  <si>
    <t>The ID of the room at which the guest will be residing for a previously discussed amount of time</t>
  </si>
  <si>
    <t>0.0.3</t>
  </si>
  <si>
    <t>Guest check-in date</t>
  </si>
  <si>
    <t>The date when the guest has first arrived at the hotel</t>
  </si>
  <si>
    <t>Additional information, the date could be used to know when to anticipate a potential target</t>
  </si>
  <si>
    <t>Guest expected checkout date</t>
  </si>
  <si>
    <t>The date when the guest is expected to leave the hotel</t>
  </si>
  <si>
    <t>Additional information, could be used, along with the check in date to make out a timeframe for an attack</t>
  </si>
  <si>
    <t>Guest signature</t>
  </si>
  <si>
    <t>Guest's signature</t>
  </si>
  <si>
    <t>Important information, a signature paired with a name could be used for fraud or impersonation</t>
  </si>
  <si>
    <t>Hotel guest WiFi password</t>
  </si>
  <si>
    <t>The hotel guest WiFi password will be given to the guest after they sign their check-in form, along with their room keys</t>
  </si>
  <si>
    <t>Hotel Owner, Manager, IT Manager</t>
  </si>
  <si>
    <t xml:space="preserve">Crucial information, threat actors can use this network to sniff information off of guests that are not using encrypted services </t>
  </si>
  <si>
    <t>Guest car appereance</t>
  </si>
  <si>
    <t>The guest's car colour and make</t>
  </si>
  <si>
    <t>Important information, a threat actor could sabotage a target's vehicle</t>
  </si>
  <si>
    <t>Guest car registration</t>
  </si>
  <si>
    <t>The guest's car registration number</t>
  </si>
  <si>
    <t>Important information, a car's registration paired with a name and address could divulge other sensitive information from some websites</t>
  </si>
  <si>
    <t>Key card return log</t>
  </si>
  <si>
    <t>The key card return date is logged into the system and the card is wiped</t>
  </si>
  <si>
    <t>Important information, could let a threat actor know which cey cards have been deactivated and which will still work</t>
  </si>
  <si>
    <t>Guest requests</t>
  </si>
  <si>
    <t>The guest can order food and drinks through room service. They can also request a wakeup call and a newspaper delivery to their room</t>
  </si>
  <si>
    <t>Additional information, could show an exploitable pattern as in ordening a specific thing right before leaving the room everytime</t>
  </si>
  <si>
    <t>Conference all attendees details</t>
  </si>
  <si>
    <t>The booking of a conference room includes the name and contact details of everyone in attendance</t>
  </si>
  <si>
    <t>Hotel Owner, Manager, Conference Manager</t>
  </si>
  <si>
    <t>Crucial information, it is crucial to keep personal details safe, especially addresses and even more so when all the details are all stored together</t>
  </si>
  <si>
    <t>Conference computer username</t>
  </si>
  <si>
    <t>When the conference booking is confirmed, the username is sent to the conference organiser. They can use the conference computer or they can bring their own laptop and connect it to the projector if they wish.</t>
  </si>
  <si>
    <t>Crucial information, could give a threat actor access to the wired network which we know is unsecure</t>
  </si>
  <si>
    <t>Conference computer password</t>
  </si>
  <si>
    <t>When the conference booking is confirmed, the password is sent to the conference organiser</t>
  </si>
  <si>
    <t>Conference WiFi password</t>
  </si>
  <si>
    <t>The Conference WiFi password is sent to the conference organiser once the booking is confirmed</t>
  </si>
  <si>
    <t>Conference point of contact</t>
  </si>
  <si>
    <t>A member of of the conference staff will be allocated as a point of contact for all of the guests. The number of staff allocated as such will vary depending on the number of attendees</t>
  </si>
  <si>
    <t>Additional information, the point of contact could be taken advantage of through social engineering</t>
  </si>
  <si>
    <t>Webserver email</t>
  </si>
  <si>
    <t>The webserver email was setup with Yahoo before it's data breach, we deduct that it is used as the webserver username</t>
  </si>
  <si>
    <t>Crucial information as this is the webserver username as well</t>
  </si>
  <si>
    <t>Webserver password</t>
  </si>
  <si>
    <t>The webserver password is the same as the Yahoo email's password which has been leaked in 2014 but it hasn't changed since</t>
  </si>
  <si>
    <t>Crucial information as the password hasn't been changed since the Yahoo leak so it is pubilc information now</t>
  </si>
  <si>
    <t>Website staff details</t>
  </si>
  <si>
    <t>The website has an "about us" page where consenting staff have their information written there</t>
  </si>
  <si>
    <t>Additional information, all the staff has consented to having their details on the page</t>
  </si>
  <si>
    <t>Website hotel details</t>
  </si>
  <si>
    <t>The website has the hotel details on it, details like prices, menus and photos of the various rooms the hotel offers</t>
  </si>
  <si>
    <t>Additional information, the public must know the services the hotel offers, but it must be sensible as in any details mustn't divulge any sensitive information</t>
  </si>
  <si>
    <t>Sherbourne House email address</t>
  </si>
  <si>
    <t>The hotel's email address where they can be contacted</t>
  </si>
  <si>
    <t>Additional information, the public must know how to contact the hotel</t>
  </si>
  <si>
    <t>Sherbourne House physical address</t>
  </si>
  <si>
    <t>The physical address of the hotel</t>
  </si>
  <si>
    <t>Additional information, the public must know where the hotel is</t>
  </si>
  <si>
    <t>Sherbourne House phone number</t>
  </si>
  <si>
    <t xml:space="preserve">The hotel's phone number where they can be called </t>
  </si>
  <si>
    <t>Staff computer username</t>
  </si>
  <si>
    <t>The staff's username which is their staff ID. They can't change it</t>
  </si>
  <si>
    <t>Crucial information, the staff ID can be found out easily as it is printed on the staff cards</t>
  </si>
  <si>
    <t>Staff computer password</t>
  </si>
  <si>
    <t>The staff's password, which they can choose</t>
  </si>
  <si>
    <t>Staff</t>
  </si>
  <si>
    <t>Crucial information, if the staff password is revealed, a threat actor could easily gain access to the wired network</t>
  </si>
  <si>
    <t>New testing WiFi network username</t>
  </si>
  <si>
    <t>The new WiFi network for staff members' username, which is the staff's username</t>
  </si>
  <si>
    <t>As crucial information as the staff computer username because the new WiFi would be logging in with user credentials</t>
  </si>
  <si>
    <t>New testing WiFi network password</t>
  </si>
  <si>
    <t>The new WiFi network for staff members' password, which is the staff's password</t>
  </si>
  <si>
    <t>As crucial information as the staff computer password because the new WiFi would be logging in with user credentials</t>
  </si>
  <si>
    <t>RFID key card frequency</t>
  </si>
  <si>
    <t>The frequency that the staff RFID cards run at, which is universal for all doors</t>
  </si>
  <si>
    <t>Crucial information, if the frequency is out, the threat actor can now send data to the locks</t>
  </si>
  <si>
    <t>Staff card details</t>
  </si>
  <si>
    <t>The staff card details which contain the staff ID, name and the date the card was activated. They have the staff members photo, name and job role printed on. The staff cards are disposed of when they leave</t>
  </si>
  <si>
    <t>Crucial information, a threat access gaining access to this card, they could duplicate it and gain access to staff only doors. Moreover, they would also get the staff ID which is also the staff computer username</t>
  </si>
  <si>
    <t>Guest card details</t>
  </si>
  <si>
    <t>The guest card contains the hotel room number and the date the card will no longer operate. They have the company logo printed on them. The guest cards are reused when a guest leaves</t>
  </si>
  <si>
    <t>Crucial information, getting this card would give a threat actor access to a guest's hotel room</t>
  </si>
  <si>
    <t>External camera feed</t>
  </si>
  <si>
    <t>The internal camera feed of the rooms inside the hotel, saved on a server in the manager's office. The footage is stored for a month</t>
  </si>
  <si>
    <t>Important information, a threat actor could modify the reel or simply delete it as it is stored digitally</t>
  </si>
  <si>
    <t>George</t>
  </si>
  <si>
    <t>Internal camera feed</t>
  </si>
  <si>
    <t>The external camera feed of the rooms inside the hotel, saved on a server in the manager's office. The footage is stored for a month</t>
  </si>
  <si>
    <t>Risk ID</t>
  </si>
  <si>
    <t>Threats</t>
  </si>
  <si>
    <t>Vulnerabilities</t>
  </si>
  <si>
    <t>Risk Description</t>
  </si>
  <si>
    <t>A threat actor could steal a staff members keycard</t>
  </si>
  <si>
    <t>Select groups of staff members can access every room in the hotel (waiters, maintenance etc), no mention that cards can be deactivated remotely. (Could be a service for that via app or phone)</t>
  </si>
  <si>
    <t xml:space="preserve">A threat actor gaining access to important rooms within the hotel which could contain sensitive data of either the hotel's or the guest's. This data could then be stolen, destroyed or changed. </t>
  </si>
  <si>
    <t>A threat actor could clone a keycard from the hotels front desk machine</t>
  </si>
  <si>
    <t>The computer used to maintain and operate the access control system is in the reception. As the RFID locks use outdated security protocols, a threat actor could gain access to hotel rooms by cloning key cards.</t>
  </si>
  <si>
    <t>A threat actor could exploit the mifare rfid crack.</t>
  </si>
  <si>
    <t>MiFare Classic cards have had known hacks for at least 14 years (https://www.computerworld.com/article/2537817/how-they-hacked-it--the-mifare-rfid-crack-explained.html), meaning an attacker could modify the data on a valid or cloned card.</t>
  </si>
  <si>
    <t>A threat actor could recover an old staff members keycard</t>
  </si>
  <si>
    <t>The staff keycards are "disposed of" when the member of staff leaves, however there is no mention that the card is deactivated. This could mean that the card could be recovered and then used by a threat actor.</t>
  </si>
  <si>
    <t>Public Wi-Fi is used. This means that hackers may be able to view data that people who use the public wifi are accessing. The hacker may be able to manipulate this to their advantage</t>
  </si>
  <si>
    <t>The wifi passwords are given to guests on entry and based on the passwords themselves aren't regularly changed. The current password also isn't strong enough to avoid being brute forced or guessed.</t>
  </si>
  <si>
    <t>A malicious threat actor could find out the unchanging wifi password(s) and have easy access to the hotel's network.</t>
  </si>
  <si>
    <t>Attendees can tell an appropriate member that they are part of the conference and can then charge food and drink to said organisation</t>
  </si>
  <si>
    <t>There's no kind of authentication for if they do actually work for the organisation, meaning anyone could claim to be a member of a conference at the bar.</t>
  </si>
  <si>
    <t>A threat actor could claim to be a part of an organisation they are not and charge the organisation for services they did not need to cover.</t>
  </si>
  <si>
    <t>An attacker could learn what the password is and have access to every email account in the company</t>
  </si>
  <si>
    <t xml:space="preserve">The sherbourne house email account has the same password that it's had since the data breach, meaning it could be vulnerable via credential stuffing </t>
  </si>
  <si>
    <t>A threat actor could discover the password to the email accounts and gain access to all the emails within the company and discover the names of guests</t>
  </si>
  <si>
    <t>A threat actor could discover the password to the email accounts and gain access to all the emails within the company and discover the address of customers</t>
  </si>
  <si>
    <t>A threat actor could discover the password to the email accounts and gain access to all the emails within the company and discover the telephone number of guests</t>
  </si>
  <si>
    <t>A threat actor could discover the password to the email accounts and gain access to all the emails within the company and discover passport number of international guests</t>
  </si>
  <si>
    <t>SQL injection</t>
  </si>
  <si>
    <t>Data is stored in a potentially unencrypted sql database, meaning if retrieved or dumped the data would be usable.</t>
  </si>
  <si>
    <t>An attacker could use sql injection to gain personal information from the potentially unencrypted sql database</t>
  </si>
  <si>
    <t>An attacker could gain access to the database.</t>
  </si>
  <si>
    <t>Staff usernames are their staff ID</t>
  </si>
  <si>
    <t>An attacker could learn a staff ID and use it to make it easier to access the database</t>
  </si>
  <si>
    <t>Staff members are allowed to choose their own passwords, which could result in a weak password.</t>
  </si>
  <si>
    <t>An attacker could brute force a weakly chosen password to make it easier to access the database</t>
  </si>
  <si>
    <t>An attacker could gain access to the wired network</t>
  </si>
  <si>
    <t>The guest wifi is directly connected to the wired network</t>
  </si>
  <si>
    <t>An attacker could gain access to the network and cause malicious damage to the networks that are on it</t>
  </si>
  <si>
    <t>The conference wifi is directly connected to the wired network</t>
  </si>
  <si>
    <t>There are ethernet ports that connect to the wired network in every hotel room</t>
  </si>
  <si>
    <t>Malicious software could be put into the wired network</t>
  </si>
  <si>
    <t>Organisers are allowed to load files from a USB pen drive or download items from the internet</t>
  </si>
  <si>
    <t>A usb containing malicious software could be uploaded to the conference centre device thats on the network.</t>
  </si>
  <si>
    <t>Through the presentation computer, an attacker could gain access to the wired internal network and the internet.</t>
  </si>
  <si>
    <t xml:space="preserve">A device that contains malicious software could be added to the network via the conference centre </t>
  </si>
  <si>
    <t>Conference presenters can bring their own devices to the conference hall and connect them to the wired network.</t>
  </si>
  <si>
    <t>An attacker could tap into the feed of the cameras</t>
  </si>
  <si>
    <t>The external cameras are connected to the hotel staff wifi network which is encrypted only with WPA</t>
  </si>
  <si>
    <t>An attacker could gain access to the hotel staff wifi network and view the external cameras</t>
  </si>
  <si>
    <t>An attacker could gain access to the server that stores the saved camera feed</t>
  </si>
  <si>
    <t>A potentially vulnerable server is set up in the managers office that stores the camera feed</t>
  </si>
  <si>
    <t>An attacker could exploit a potentially vulnerable server and gain acess to the stored camera feed</t>
  </si>
  <si>
    <t>An attacker could gain access to the external security camera feed via the new tablets</t>
  </si>
  <si>
    <t>A threat actor could exploit the weak passwords that the staff members pick to use the tablets</t>
  </si>
  <si>
    <t>An attacker could exploit the weak passwords chosen by staff members to gain access to the external camera feed via the tablets</t>
  </si>
  <si>
    <t>An attacker could exploit the weak security of the network.</t>
  </si>
  <si>
    <t>Currently the hotel uses WPA to secure their wireless networks, however WPA has been depreciated, and is no longer considered secure. This could allow an attacket to gain access to the network.</t>
  </si>
  <si>
    <t>An attacker could gain access to a staff members device on the network</t>
  </si>
  <si>
    <t>As the staff members are allowed to pick their own passwords, it could result in insecure and simple passwords. This could then allow an attacker to more easily brute force access.</t>
  </si>
  <si>
    <t>An attacker could gain access to the network via the weak wifi passwords</t>
  </si>
  <si>
    <t>The WiFi passwords are easily guessable, containing only the hotel name and founding data - this information is clearly advertised, and an attacker would be able to generate a wordlist containing the passwords with relative ease. This would then give them access to the network</t>
  </si>
  <si>
    <t>A threat actor could exploit the old version of android OS on the tablets</t>
  </si>
  <si>
    <t>The latest available version of the android operating system is version 12, so the tablets should be updated to reflect that.</t>
  </si>
  <si>
    <t>A threat actor could gain access to the network via the tablets</t>
  </si>
  <si>
    <t>An attacker could exploit the booking software to gain access to the booking software</t>
  </si>
  <si>
    <t>The custom booking software uses IIS 8.5 which is depreciated, meaning any vulnerabilities found most likely won't be patched. This could allow attackers to gain access to or access assets within the network.</t>
  </si>
  <si>
    <t xml:space="preserve">An attacker could exploit the out of date booking software to gain access to booking details </t>
  </si>
  <si>
    <t>An attacker causes the webserver to crash by causing a read to a random memory area that then causes the process to crash</t>
  </si>
  <si>
    <t>Apache 2.4.41 is outdated software</t>
  </si>
  <si>
    <t>An attacker abuses the out of date software used for the server and gains access to it.</t>
  </si>
  <si>
    <t>An attacker manages to smuggle HTTP Requests from the webserver and gains unauthorised access to sensitive data and directly compromises other users</t>
  </si>
  <si>
    <t>Impact Description</t>
  </si>
  <si>
    <t>Impact Score</t>
  </si>
  <si>
    <t>Sensitive data is accessed unlawfully using hotel room RFID access cards</t>
  </si>
  <si>
    <t>medium</t>
  </si>
  <si>
    <t>Sensitive data is accessed unlawfully using a cloned hotel room RFID card   (granulate all impacts relating to RFID cards??)</t>
  </si>
  <si>
    <t>Staff card is stolen and used to access areas containing sensitive data and processes. Customer credit card details stolen and potential court case for company. Other processes could be affected if threat actor gains access to physical webserver</t>
  </si>
  <si>
    <t xml:space="preserve">Guest card is stolen and used to access areas containing sensitive data and processes. A specific customer's credit card details stolen and potential court case for company. </t>
  </si>
  <si>
    <t>Threat actor abuses weak guest wifi password to gains access to the network. Threat actor uses packet sniffing or another network capture method to commit mass surveillance of guest traffic. Any sensitive connections a guest makes could be potentially compromised by the threat actor. Lack of a secure network would mean the wifi would need to be updated and this would potentially put that service out of order</t>
  </si>
  <si>
    <t>Threat actor abuses weak conference wifi password to gains access to the network. Threat actor uses packet sniffing or another network capture method to commit mass surveillance of guest traffic. Any sensitive connections a guest makes could be potentially compromised by the threat actor. Lack of a secure network would mean the wifi would need to be updated and this would potentially put that service out of order</t>
  </si>
  <si>
    <t xml:space="preserve">Threat actor pretends to be a part of an organisation using the conference room and charges stuff to their tab. This would lead to incorrect bills on the hotel's part. Consequently their fault as the system used is very insecure and easy to cheat. </t>
  </si>
  <si>
    <t>Threat actor gains access to email account. Customer details such as their passport number can now be accessed and as such are stolen. All emails in accounts accessed are deleted.</t>
  </si>
  <si>
    <t>Threat actor gains access to the database via sql injection, gains customer data. This could lead to identity theft and stolen customer funds (DOUBLE CHECK WHETHER BANK DETAILS HELD), as database is unencrypted. Company would also be in violation of GDPR as data would be kept in an inadequate state</t>
  </si>
  <si>
    <t>Threat actor learns that staff usernames are their staff ID. This business process would make it easier for threat actors to attack systems as staff IDs are common knowledge. Furthermore, if staff can create their own passwords, these could potentially be weak and could lead to the threat actor gaining access. (THIS IS MORE OF A RISK)</t>
  </si>
  <si>
    <t>Staff members create weak passwordsand threat actor manages to access their accounts by using their staff id and brute forcing the weak password. Customer data is stolen, staff data is potentially stolen and data could be uploaded that is malicious</t>
  </si>
  <si>
    <t xml:space="preserve">Threat actor accesses the hotel networks based on weak wifi passwords. They then cause malicious damage. Sensitive data is potentially stolen and infected devices may need to be replaced. </t>
  </si>
  <si>
    <t>Threat actor uses conference room laptop access to load up malware onto the conference network. This could affect future guests to the conference centre and their devices. Could lead to court case if major companies get affected by this</t>
  </si>
  <si>
    <t>Threat actor gains access to external cameras. This could lead to extensive data collection on guests and employees in terms of their mannerisms when entering and leaving the hotel.</t>
  </si>
  <si>
    <t>Threat actor manages to access stored camera footage. They use this to capture data on staff and guest movements.</t>
  </si>
  <si>
    <t>Threat actor exploits weak staff password to access current camera footage. Able to track staff movement.</t>
  </si>
  <si>
    <t>Threat actor abuses out of data booking software. Manages to access sensitve data. Customer and staff details stolen and potentially used in further attacks. Customer data sold and potential identity theft and/or customer money stolen. Knowledge from server attack potentially leading to further access for threat actor.</t>
  </si>
  <si>
    <t>Threat actor abuses webserver vulnerabilities and manages to access sensitive data. Threat actor manages to install malware onto any device that accesses the website.</t>
  </si>
  <si>
    <t>Likelihood Description</t>
  </si>
  <si>
    <t>Likelihood Score</t>
  </si>
  <si>
    <t>Members of staff have the possibility of either losing or selling the card</t>
  </si>
  <si>
    <t xml:space="preserve">The key frequency is easier to lose or sell, as it's not important by itself </t>
  </si>
  <si>
    <t>The details on a staff card would be relatively easy to steal via shoulder surfing</t>
  </si>
  <si>
    <t>With the computer being in a manned reception with security cameras, this is risky, with little upside</t>
  </si>
  <si>
    <t>This attack would require some dedicated equipment, however with research it is accomplishable</t>
  </si>
  <si>
    <t>This attack would require some dedicated equipment, but it woudln't be at all risky</t>
  </si>
  <si>
    <t>This attack would require some dedicated equipment, and the physical card, making it far riskier</t>
  </si>
  <si>
    <t>Dumpster diving allows this attack to succeed, however it is risky with external cams and supposedly low staff turnover</t>
  </si>
  <si>
    <t xml:space="preserve">The password has very low complexity, many automated attacks would succeed against it </t>
  </si>
  <si>
    <t>A charming threat actor would be able to fool untrained staff with some ease</t>
  </si>
  <si>
    <t>With the password being available on the internet, it's very likely it could be found</t>
  </si>
  <si>
    <t>An attacker would need access to dump the database, but after this, they have very little difficulty accessing the information</t>
  </si>
  <si>
    <t>This would be the first port of call for an attacker guessing usernames</t>
  </si>
  <si>
    <t>Combined with no staff training on the matter, no password controls will result in poor passwords</t>
  </si>
  <si>
    <t>This could be dicovered by an attacker with ease, or anybody by accident</t>
  </si>
  <si>
    <t>This could be dicovered by an attacker with ease, or any conference user with ease</t>
  </si>
  <si>
    <t>Anybody could access the internal network with no skills required</t>
  </si>
  <si>
    <t>Although this is a valid vector, there is always a member of staff in the room to help and prevent attacks such as this</t>
  </si>
  <si>
    <t>This would require both an oblivious member of staff, and a premeditated attack</t>
  </si>
  <si>
    <t>Any attacker with slighty dedicated hardware could crack WPA</t>
  </si>
  <si>
    <t>A dedicated attacker would be able to probe the server with access from any of the available vectors</t>
  </si>
  <si>
    <t>While this is a major issue, due to the lack of availability of the tablets, other vectors are more likely</t>
  </si>
  <si>
    <t>A version of android one version behind is still very robust, and only an extremely sophisticated threat actor would be able to use this vector</t>
  </si>
  <si>
    <t xml:space="preserve">A dedicated attack would be able to exploit this vulnerability, however it could not be done accidentally </t>
  </si>
  <si>
    <t>Enhanced Risk Matrix</t>
  </si>
  <si>
    <t>Risk Matrix</t>
  </si>
  <si>
    <t>Level of Impact</t>
  </si>
  <si>
    <t>Operational</t>
  </si>
  <si>
    <t>Financial</t>
  </si>
  <si>
    <t>Legal and Regulatory</t>
  </si>
  <si>
    <t>Reputational</t>
  </si>
  <si>
    <t>Wellbeing</t>
  </si>
  <si>
    <t>Partial loss of single service</t>
  </si>
  <si>
    <t>Loss up to £1,000</t>
  </si>
  <si>
    <t>Warning from regulatory body</t>
  </si>
  <si>
    <t>Minor reputation loss from public</t>
  </si>
  <si>
    <t>A few people have had an inconvience</t>
  </si>
  <si>
    <t>Total loss of single service</t>
  </si>
  <si>
    <t> Loss between £1,000 - £10,000</t>
  </si>
  <si>
    <t>Penalties up to £10,000</t>
  </si>
  <si>
    <t>Minor reputation loss from public and stake holders</t>
  </si>
  <si>
    <t>Many people have had an inconvience</t>
  </si>
  <si>
    <t>Partial loss of multiple services</t>
  </si>
  <si>
    <t> Loss between £10,000 - £100,000</t>
  </si>
  <si>
    <t>Penalties between £10,000 and £50,000</t>
  </si>
  <si>
    <t>Major reputation loss from public</t>
  </si>
  <si>
    <t>A few people have been injured</t>
  </si>
  <si>
    <t> Total loss of multiple services</t>
  </si>
  <si>
    <t> Loss between £100,000 - £1,000,000</t>
  </si>
  <si>
    <t>Penalties between £50,000 and £500,000</t>
  </si>
  <si>
    <t>Major reputation loss from public and stakeholders</t>
  </si>
  <si>
    <t>Many people have been injured</t>
  </si>
  <si>
    <t> Total loss of all services</t>
  </si>
  <si>
    <t>Loss upwards of £1,000,000</t>
  </si>
  <si>
    <t>Penalties exceeding £500,000</t>
  </si>
  <si>
    <t>Complete loss of reputation from the public and stakeholders</t>
  </si>
  <si>
    <t>Anybody has lost their life</t>
  </si>
  <si>
    <t>See Table 4.2 on page 46 of the module textbook for an example</t>
  </si>
  <si>
    <t>Level of Likelihood</t>
  </si>
  <si>
    <t>Hacking, malware and social engineering</t>
  </si>
  <si>
    <t>Environmental</t>
  </si>
  <si>
    <t>Errors, failures, misuse and physical</t>
  </si>
  <si>
    <t>The event is likely to occur once a week</t>
  </si>
  <si>
    <t>The event is likely to occur once a decade</t>
  </si>
  <si>
    <t>The event is likely to occur once a month</t>
  </si>
  <si>
    <t>The event is likely to occur once a day</t>
  </si>
  <si>
    <t>The event is likely to occur once a year</t>
  </si>
  <si>
    <t>The event is likely to occur several times a day</t>
  </si>
  <si>
    <t>The event is likely to occur several times an hour</t>
  </si>
  <si>
    <t>The event is likely to occur weekly</t>
  </si>
  <si>
    <t>The event is likely to occur at any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</si>
</sst>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20"/>
      <color theme="1"/>
      <name val="Calibri"/>
      <family val="2"/>
      <scheme val="minor"/>
    </font>
    <font>
      <b/>
      <sz val="20"/>
      <color theme="1"/>
      <name val="Calibri (Body)"/>
    </font>
    <font>
      <sz val="12"/>
      <color rgb="FF000000"/>
      <name val="Calibri"/>
      <family val="2"/>
    </font>
    <font>
      <sz val="11"/>
      <color rgb="FF444444"/>
      <name val="Calibri"/>
      <family val="2"/>
      <charset val="1"/>
    </font>
    <font>
      <sz val="12"/>
      <color rgb="FF000000"/>
      <name val="Calibri"/>
      <family val="2"/>
      <charset val="1"/>
    </font>
    <font>
      <sz val="12"/>
      <color rgb="FF000000"/>
      <name val="Calibri"/>
      <family val="2"/>
      <scheme val="minor"/>
    </font>
    <font>
      <sz val="11"/>
      <color theme="1"/>
      <name val="Calibri"/>
      <family val="2"/>
      <scheme val="minor"/>
    </font>
    <font>
      <b/>
      <sz val="11"/>
      <color theme="1"/>
      <name val="Calibri"/>
    </font>
    <font>
      <sz val="11"/>
      <color rgb="FF000000"/>
      <name val="Calibri"/>
    </font>
    <font>
      <sz val="11"/>
      <color theme="1"/>
      <name val="Calibri"/>
    </font>
    <font>
      <sz val="12"/>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rgb="FF000000"/>
      </right>
      <top style="thin">
        <color indexed="64"/>
      </top>
      <bottom/>
      <diagonal/>
    </border>
    <border>
      <left style="thin">
        <color indexed="64"/>
      </left>
      <right/>
      <top style="thin">
        <color indexed="64"/>
      </top>
      <bottom style="thin">
        <color rgb="FF000000"/>
      </bottom>
      <diagonal/>
    </border>
    <border>
      <left style="medium">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top/>
      <bottom style="medium">
        <color rgb="FF000000"/>
      </bottom>
      <diagonal/>
    </border>
    <border>
      <left style="thin">
        <color indexed="64"/>
      </left>
      <right style="medium">
        <color indexed="64"/>
      </right>
      <top style="thin">
        <color indexed="64"/>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indexed="64"/>
      </right>
      <top/>
      <bottom style="medium">
        <color indexed="64"/>
      </bottom>
      <diagonal/>
    </border>
    <border>
      <left style="thin">
        <color indexed="64"/>
      </left>
      <right style="thin">
        <color indexed="64"/>
      </right>
      <top style="thin">
        <color indexed="64"/>
      </top>
      <bottom style="thin">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154">
    <xf numFmtId="0" fontId="0" fillId="0" borderId="0" xfId="0"/>
    <xf numFmtId="0" fontId="1" fillId="0" borderId="1" xfId="0" applyFont="1" applyBorder="1"/>
    <xf numFmtId="0" fontId="0" fillId="0" borderId="1" xfId="0" applyBorder="1"/>
    <xf numFmtId="0" fontId="0" fillId="0" borderId="0" xfId="0" applyAlignment="1">
      <alignment wrapText="1"/>
    </xf>
    <xf numFmtId="0" fontId="4" fillId="0" borderId="1" xfId="0" applyFont="1" applyBorder="1"/>
    <xf numFmtId="0" fontId="4" fillId="0" borderId="7" xfId="0" applyFont="1" applyBorder="1"/>
    <xf numFmtId="0" fontId="2" fillId="3" borderId="32" xfId="0" applyFont="1" applyFill="1" applyBorder="1" applyAlignment="1">
      <alignment horizontal="center"/>
    </xf>
    <xf numFmtId="0" fontId="4" fillId="0" borderId="12" xfId="0" applyFont="1" applyBorder="1"/>
    <xf numFmtId="0" fontId="4" fillId="0" borderId="13" xfId="0" applyFont="1" applyBorder="1"/>
    <xf numFmtId="0" fontId="4" fillId="0" borderId="14" xfId="0" applyFont="1" applyBorder="1"/>
    <xf numFmtId="0" fontId="4" fillId="0" borderId="6" xfId="0" applyFont="1" applyBorder="1"/>
    <xf numFmtId="0" fontId="2" fillId="4" borderId="4" xfId="0" applyFont="1" applyFill="1" applyBorder="1" applyAlignment="1">
      <alignment horizontal="center"/>
    </xf>
    <xf numFmtId="0" fontId="2" fillId="4" borderId="2" xfId="0" applyFont="1" applyFill="1" applyBorder="1" applyAlignment="1">
      <alignment horizontal="center"/>
    </xf>
    <xf numFmtId="0" fontId="2" fillId="4" borderId="5" xfId="0" applyFont="1" applyFill="1" applyBorder="1" applyAlignment="1">
      <alignment horizontal="center"/>
    </xf>
    <xf numFmtId="0" fontId="2" fillId="3" borderId="34" xfId="0" applyFont="1" applyFill="1" applyBorder="1" applyAlignment="1">
      <alignment horizontal="center"/>
    </xf>
    <xf numFmtId="0" fontId="2" fillId="3" borderId="35" xfId="0" applyFont="1" applyFill="1" applyBorder="1" applyAlignment="1">
      <alignment horizontal="center"/>
    </xf>
    <xf numFmtId="0" fontId="4" fillId="0" borderId="8" xfId="0" applyFont="1" applyBorder="1"/>
    <xf numFmtId="0" fontId="4" fillId="0" borderId="9" xfId="0" applyFont="1" applyBorder="1"/>
    <xf numFmtId="0" fontId="4" fillId="0" borderId="10" xfId="0" applyFont="1" applyBorder="1"/>
    <xf numFmtId="0" fontId="0" fillId="0" borderId="37" xfId="0" applyBorder="1" applyAlignment="1">
      <alignment wrapText="1"/>
    </xf>
    <xf numFmtId="0" fontId="7" fillId="0" borderId="37" xfId="0" applyFont="1" applyBorder="1" applyAlignment="1">
      <alignment wrapText="1"/>
    </xf>
    <xf numFmtId="0" fontId="8" fillId="0" borderId="0" xfId="0" applyFont="1"/>
    <xf numFmtId="0" fontId="10" fillId="0" borderId="37" xfId="0" applyFont="1" applyBorder="1" applyAlignment="1">
      <alignment wrapText="1"/>
    </xf>
    <xf numFmtId="0" fontId="0" fillId="0" borderId="0" xfId="0" applyAlignment="1">
      <alignment horizontal="center" wrapText="1"/>
    </xf>
    <xf numFmtId="0" fontId="0" fillId="0" borderId="37" xfId="0" applyBorder="1" applyAlignment="1">
      <alignment horizontal="center" wrapText="1"/>
    </xf>
    <xf numFmtId="0" fontId="1" fillId="0" borderId="52" xfId="0" applyFont="1" applyBorder="1" applyAlignment="1">
      <alignment horizontal="center"/>
    </xf>
    <xf numFmtId="0" fontId="1" fillId="0" borderId="56" xfId="0" applyFont="1" applyBorder="1" applyAlignment="1">
      <alignment horizontal="center" vertical="center"/>
    </xf>
    <xf numFmtId="0" fontId="0" fillId="0" borderId="59" xfId="0" applyBorder="1"/>
    <xf numFmtId="0" fontId="0" fillId="0" borderId="60" xfId="0" applyBorder="1"/>
    <xf numFmtId="0" fontId="0" fillId="0" borderId="54" xfId="0" applyBorder="1"/>
    <xf numFmtId="0" fontId="11" fillId="0" borderId="37" xfId="0" applyFont="1" applyBorder="1" applyAlignment="1">
      <alignment horizontal="center"/>
    </xf>
    <xf numFmtId="0" fontId="9" fillId="0" borderId="37" xfId="0" applyFont="1" applyBorder="1"/>
    <xf numFmtId="0" fontId="1" fillId="0" borderId="0" xfId="0" applyFont="1"/>
    <xf numFmtId="0" fontId="1" fillId="0" borderId="51" xfId="0" applyFont="1" applyBorder="1" applyAlignment="1">
      <alignment horizontal="center"/>
    </xf>
    <xf numFmtId="0" fontId="1" fillId="0" borderId="53" xfId="0" applyFont="1" applyBorder="1" applyAlignment="1">
      <alignment horizontal="center"/>
    </xf>
    <xf numFmtId="0" fontId="0" fillId="0" borderId="60" xfId="0" applyBorder="1" applyAlignment="1">
      <alignment wrapText="1"/>
    </xf>
    <xf numFmtId="0" fontId="7" fillId="0" borderId="11" xfId="0" applyFont="1" applyBorder="1" applyAlignment="1">
      <alignment horizontal="center" vertical="center" wrapText="1"/>
    </xf>
    <xf numFmtId="0" fontId="7" fillId="0" borderId="65" xfId="0" applyFont="1" applyBorder="1" applyAlignment="1">
      <alignment horizontal="center" vertical="center" wrapText="1"/>
    </xf>
    <xf numFmtId="0" fontId="1" fillId="2" borderId="19" xfId="0" applyFont="1" applyFill="1" applyBorder="1" applyAlignment="1">
      <alignment horizontal="center" vertical="center"/>
    </xf>
    <xf numFmtId="0" fontId="1" fillId="0" borderId="22"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2" borderId="17"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5" fillId="2" borderId="27" xfId="0" applyFont="1" applyFill="1" applyBorder="1" applyAlignment="1">
      <alignment textRotation="90"/>
    </xf>
    <xf numFmtId="0" fontId="5" fillId="2" borderId="0" xfId="0" applyFont="1" applyFill="1" applyAlignment="1">
      <alignment textRotation="90"/>
    </xf>
    <xf numFmtId="0" fontId="5" fillId="2" borderId="28" xfId="0" applyFont="1" applyFill="1" applyBorder="1" applyAlignment="1">
      <alignment textRotation="90"/>
    </xf>
    <xf numFmtId="0" fontId="5" fillId="2" borderId="29" xfId="0" applyFont="1" applyFill="1" applyBorder="1" applyAlignment="1">
      <alignment textRotation="90"/>
    </xf>
    <xf numFmtId="0" fontId="12" fillId="0" borderId="8" xfId="0" applyFont="1" applyBorder="1" applyAlignment="1">
      <alignment horizontal="center"/>
    </xf>
    <xf numFmtId="0" fontId="12" fillId="0" borderId="9" xfId="0" applyFont="1" applyBorder="1" applyAlignment="1">
      <alignment horizontal="center"/>
    </xf>
    <xf numFmtId="0" fontId="12" fillId="0" borderId="9" xfId="0" applyFont="1" applyBorder="1" applyAlignment="1">
      <alignment horizontal="center" wrapText="1"/>
    </xf>
    <xf numFmtId="0" fontId="12" fillId="0" borderId="35" xfId="0" applyFont="1" applyBorder="1" applyAlignment="1">
      <alignment horizontal="center" wrapText="1"/>
    </xf>
    <xf numFmtId="0" fontId="12" fillId="0" borderId="35" xfId="0" applyFont="1" applyBorder="1" applyAlignment="1">
      <alignment horizontal="center"/>
    </xf>
    <xf numFmtId="0" fontId="12" fillId="0" borderId="10" xfId="0" applyFont="1" applyBorder="1" applyAlignment="1">
      <alignment horizontal="center"/>
    </xf>
    <xf numFmtId="0" fontId="12" fillId="0" borderId="26" xfId="0" applyFont="1" applyBorder="1" applyAlignment="1">
      <alignment horizontal="center"/>
    </xf>
    <xf numFmtId="0" fontId="13" fillId="0" borderId="0" xfId="0" applyFont="1" applyAlignment="1">
      <alignment wrapText="1"/>
    </xf>
    <xf numFmtId="0" fontId="12" fillId="0" borderId="44" xfId="0" applyFont="1" applyBorder="1" applyAlignment="1">
      <alignment horizontal="center"/>
    </xf>
    <xf numFmtId="0" fontId="13" fillId="0" borderId="0" xfId="0" applyFont="1"/>
    <xf numFmtId="0" fontId="14" fillId="0" borderId="0" xfId="0" applyFont="1"/>
    <xf numFmtId="0" fontId="14" fillId="0" borderId="2" xfId="0" applyFont="1" applyBorder="1"/>
    <xf numFmtId="0" fontId="14" fillId="0" borderId="2" xfId="0" applyFont="1" applyBorder="1" applyAlignment="1">
      <alignment wrapText="1"/>
    </xf>
    <xf numFmtId="0" fontId="14" fillId="0" borderId="1" xfId="0" applyFont="1" applyBorder="1" applyAlignment="1">
      <alignment horizontal="center" wrapText="1"/>
    </xf>
    <xf numFmtId="0" fontId="14" fillId="0" borderId="38" xfId="0" applyFont="1" applyBorder="1" applyAlignment="1">
      <alignment wrapText="1"/>
    </xf>
    <xf numFmtId="14" fontId="14" fillId="0" borderId="4" xfId="0" applyNumberFormat="1" applyFont="1" applyBorder="1" applyAlignment="1">
      <alignment horizontal="center"/>
    </xf>
    <xf numFmtId="14" fontId="14" fillId="0" borderId="2" xfId="0" applyNumberFormat="1" applyFont="1" applyBorder="1" applyAlignment="1">
      <alignment horizontal="center"/>
    </xf>
    <xf numFmtId="0" fontId="14" fillId="0" borderId="38" xfId="0" applyFont="1" applyBorder="1" applyAlignment="1">
      <alignment horizontal="center"/>
    </xf>
    <xf numFmtId="0" fontId="14" fillId="0" borderId="4" xfId="0" applyFont="1" applyBorder="1"/>
    <xf numFmtId="0" fontId="14" fillId="0" borderId="5" xfId="0" applyFont="1" applyBorder="1"/>
    <xf numFmtId="0" fontId="14" fillId="0" borderId="1" xfId="0" applyFont="1" applyBorder="1"/>
    <xf numFmtId="0" fontId="14" fillId="0" borderId="1" xfId="0" applyFont="1" applyBorder="1" applyAlignment="1">
      <alignment wrapText="1"/>
    </xf>
    <xf numFmtId="0" fontId="14" fillId="0" borderId="32" xfId="0" applyFont="1" applyBorder="1" applyAlignment="1">
      <alignment wrapText="1"/>
    </xf>
    <xf numFmtId="0" fontId="14" fillId="0" borderId="7" xfId="0" applyFont="1" applyBorder="1"/>
    <xf numFmtId="0" fontId="14" fillId="0" borderId="1" xfId="0" quotePrefix="1" applyFont="1" applyBorder="1" applyAlignment="1">
      <alignment wrapText="1"/>
    </xf>
    <xf numFmtId="0" fontId="14" fillId="0" borderId="39" xfId="0" applyFont="1" applyBorder="1" applyAlignment="1">
      <alignment wrapText="1"/>
    </xf>
    <xf numFmtId="0" fontId="14" fillId="0" borderId="40" xfId="0" applyFont="1" applyBorder="1" applyAlignment="1">
      <alignment wrapText="1"/>
    </xf>
    <xf numFmtId="0" fontId="14" fillId="0" borderId="39" xfId="0" applyFont="1" applyBorder="1"/>
    <xf numFmtId="0" fontId="14" fillId="0" borderId="41" xfId="0" applyFont="1" applyBorder="1"/>
    <xf numFmtId="0" fontId="14" fillId="0" borderId="39" xfId="0" applyFont="1" applyBorder="1" applyAlignment="1">
      <alignment horizontal="center" wrapText="1"/>
    </xf>
    <xf numFmtId="0" fontId="14" fillId="0" borderId="42" xfId="0" applyFont="1" applyBorder="1"/>
    <xf numFmtId="0" fontId="14" fillId="0" borderId="36" xfId="0" applyFont="1" applyBorder="1" applyAlignment="1">
      <alignment wrapText="1"/>
    </xf>
    <xf numFmtId="0" fontId="14" fillId="0" borderId="43" xfId="0" applyFont="1" applyBorder="1" applyAlignment="1">
      <alignment wrapText="1"/>
    </xf>
    <xf numFmtId="0" fontId="14" fillId="0" borderId="45" xfId="0" applyFont="1" applyBorder="1"/>
    <xf numFmtId="0" fontId="14" fillId="0" borderId="45" xfId="0" applyFont="1" applyBorder="1" applyAlignment="1">
      <alignment wrapText="1"/>
    </xf>
    <xf numFmtId="0" fontId="14" fillId="0" borderId="45" xfId="0" applyFont="1" applyBorder="1" applyAlignment="1">
      <alignment horizontal="center" wrapText="1"/>
    </xf>
    <xf numFmtId="0" fontId="14" fillId="0" borderId="46" xfId="0" applyFont="1" applyBorder="1" applyAlignment="1">
      <alignment wrapText="1"/>
    </xf>
    <xf numFmtId="14" fontId="14" fillId="0" borderId="44" xfId="0" applyNumberFormat="1" applyFont="1" applyBorder="1" applyAlignment="1">
      <alignment horizontal="center"/>
    </xf>
    <xf numFmtId="14" fontId="14" fillId="0" borderId="47" xfId="0" applyNumberFormat="1" applyFont="1" applyBorder="1" applyAlignment="1">
      <alignment horizontal="center"/>
    </xf>
    <xf numFmtId="0" fontId="14" fillId="0" borderId="48" xfId="0" applyFont="1" applyBorder="1" applyAlignment="1">
      <alignment horizontal="center"/>
    </xf>
    <xf numFmtId="0" fontId="14" fillId="0" borderId="44" xfId="0" applyFont="1" applyBorder="1"/>
    <xf numFmtId="0" fontId="14" fillId="0" borderId="49" xfId="0" applyFont="1" applyBorder="1"/>
    <xf numFmtId="0" fontId="14" fillId="0" borderId="0" xfId="0" applyFont="1" applyAlignment="1">
      <alignment wrapText="1"/>
    </xf>
    <xf numFmtId="0" fontId="14" fillId="0" borderId="66" xfId="0" applyFont="1" applyBorder="1" applyAlignment="1">
      <alignment wrapText="1"/>
    </xf>
    <xf numFmtId="0" fontId="1" fillId="0" borderId="55" xfId="0" applyFont="1" applyBorder="1" applyAlignment="1">
      <alignment horizontal="center" vertical="center"/>
    </xf>
    <xf numFmtId="0" fontId="7" fillId="0" borderId="37"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55" xfId="0" applyFont="1" applyBorder="1" applyAlignment="1">
      <alignment horizontal="center" vertical="center" wrapText="1"/>
    </xf>
    <xf numFmtId="0" fontId="15" fillId="0" borderId="59" xfId="0" applyFont="1" applyBorder="1"/>
    <xf numFmtId="0" fontId="0" fillId="0" borderId="67" xfId="0" applyBorder="1" applyAlignment="1">
      <alignment wrapText="1"/>
    </xf>
    <xf numFmtId="0" fontId="1" fillId="0" borderId="55" xfId="0" applyFont="1" applyBorder="1" applyAlignment="1">
      <alignment horizontal="center" vertical="center" wrapText="1"/>
    </xf>
    <xf numFmtId="0" fontId="11" fillId="0" borderId="37" xfId="0" applyFont="1" applyBorder="1" applyAlignment="1">
      <alignment horizontal="center" vertical="center" wrapText="1"/>
    </xf>
    <xf numFmtId="0" fontId="2" fillId="0" borderId="6" xfId="0" applyFont="1" applyBorder="1"/>
    <xf numFmtId="0" fontId="2" fillId="0" borderId="1" xfId="0" applyFont="1" applyBorder="1"/>
    <xf numFmtId="0" fontId="2" fillId="0" borderId="7" xfId="0" applyFont="1" applyBorder="1"/>
    <xf numFmtId="0" fontId="1" fillId="0" borderId="53" xfId="0" applyFont="1" applyBorder="1" applyAlignment="1">
      <alignment horizontal="center" vertical="center"/>
    </xf>
    <xf numFmtId="0" fontId="0" fillId="0" borderId="55" xfId="0" applyBorder="1" applyAlignment="1">
      <alignment horizontal="center" vertical="center" wrapText="1"/>
    </xf>
    <xf numFmtId="0" fontId="0" fillId="0" borderId="55" xfId="0" applyBorder="1" applyAlignment="1">
      <alignment horizontal="center" vertical="center"/>
    </xf>
    <xf numFmtId="0" fontId="0" fillId="0" borderId="57" xfId="0" applyBorder="1" applyAlignment="1">
      <alignment horizontal="center" vertical="center" wrapText="1"/>
    </xf>
    <xf numFmtId="14" fontId="0" fillId="0" borderId="50" xfId="0" applyNumberFormat="1" applyBorder="1" applyAlignment="1">
      <alignment horizontal="center" vertical="center" wrapText="1"/>
    </xf>
    <xf numFmtId="0" fontId="0" fillId="0" borderId="50"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0" borderId="37" xfId="0" applyBorder="1" applyAlignment="1">
      <alignment horizontal="center" vertical="center" wrapText="1"/>
    </xf>
    <xf numFmtId="0" fontId="0" fillId="0" borderId="60" xfId="0" applyBorder="1" applyAlignment="1">
      <alignment horizontal="center" vertical="center" wrapText="1"/>
    </xf>
    <xf numFmtId="0" fontId="0" fillId="0" borderId="37" xfId="0" applyBorder="1" applyAlignment="1">
      <alignment horizontal="center" vertical="center"/>
    </xf>
    <xf numFmtId="0" fontId="0" fillId="0" borderId="61" xfId="0" applyBorder="1" applyAlignment="1">
      <alignment horizontal="center" vertical="center" wrapText="1"/>
    </xf>
    <xf numFmtId="0" fontId="0" fillId="0" borderId="67" xfId="0" applyBorder="1" applyAlignment="1">
      <alignment horizontal="center" vertical="center" wrapText="1"/>
    </xf>
    <xf numFmtId="0" fontId="0" fillId="0" borderId="62" xfId="0" applyBorder="1" applyAlignment="1">
      <alignment horizontal="center" vertical="center" wrapText="1"/>
    </xf>
    <xf numFmtId="14" fontId="0" fillId="0" borderId="63" xfId="0" applyNumberFormat="1" applyBorder="1" applyAlignment="1">
      <alignment horizontal="center" vertical="center" wrapText="1"/>
    </xf>
    <xf numFmtId="0" fontId="0" fillId="0" borderId="63" xfId="0" applyBorder="1" applyAlignment="1">
      <alignment horizontal="center" vertical="center" wrapText="1"/>
    </xf>
    <xf numFmtId="0" fontId="0" fillId="0" borderId="56" xfId="0" applyBorder="1" applyAlignment="1">
      <alignment horizontal="center" vertical="center" wrapText="1"/>
    </xf>
    <xf numFmtId="0" fontId="0" fillId="0" borderId="0" xfId="0" applyAlignment="1">
      <alignment horizontal="center" vertical="center" wrapText="1"/>
    </xf>
    <xf numFmtId="0" fontId="1" fillId="0" borderId="52" xfId="0" applyFont="1" applyBorder="1" applyAlignment="1">
      <alignment horizontal="center" vertical="center" wrapText="1"/>
    </xf>
    <xf numFmtId="0" fontId="1" fillId="0" borderId="55" xfId="0" applyFont="1" applyBorder="1" applyAlignment="1">
      <alignment horizontal="center" vertical="center" wrapText="1"/>
    </xf>
    <xf numFmtId="0" fontId="1" fillId="0" borderId="52" xfId="0" applyFont="1" applyBorder="1" applyAlignment="1">
      <alignment horizontal="center" vertical="center"/>
    </xf>
    <xf numFmtId="0" fontId="1" fillId="0" borderId="51"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5" xfId="0" applyFont="1" applyBorder="1" applyAlignment="1">
      <alignment horizontal="center" vertic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34" xfId="0" applyFont="1" applyBorder="1" applyAlignment="1">
      <alignment horizontal="center"/>
    </xf>
    <xf numFmtId="0" fontId="12" fillId="0" borderId="14" xfId="0" applyFont="1" applyBorder="1" applyAlignment="1">
      <alignment horizontal="center"/>
    </xf>
    <xf numFmtId="0" fontId="6" fillId="4" borderId="33" xfId="0" applyFont="1" applyFill="1" applyBorder="1" applyAlignment="1">
      <alignment horizontal="center"/>
    </xf>
    <xf numFmtId="0" fontId="6" fillId="4" borderId="30" xfId="0" applyFont="1" applyFill="1" applyBorder="1" applyAlignment="1">
      <alignment horizontal="center"/>
    </xf>
    <xf numFmtId="0" fontId="6" fillId="4" borderId="31" xfId="0" applyFont="1" applyFill="1" applyBorder="1" applyAlignment="1">
      <alignment horizontal="center"/>
    </xf>
    <xf numFmtId="0" fontId="3" fillId="5" borderId="23" xfId="0" applyFont="1" applyFill="1" applyBorder="1" applyAlignment="1">
      <alignment horizontal="center"/>
    </xf>
    <xf numFmtId="0" fontId="3" fillId="5" borderId="24" xfId="0" applyFont="1" applyFill="1" applyBorder="1" applyAlignment="1">
      <alignment horizontal="center"/>
    </xf>
    <xf numFmtId="0" fontId="3" fillId="5" borderId="25" xfId="0" applyFont="1" applyFill="1" applyBorder="1" applyAlignment="1">
      <alignment horizontal="center"/>
    </xf>
    <xf numFmtId="0" fontId="5" fillId="2" borderId="27" xfId="0" applyFont="1" applyFill="1" applyBorder="1" applyAlignment="1">
      <alignment horizontal="center" textRotation="90"/>
    </xf>
    <xf numFmtId="0" fontId="5" fillId="2" borderId="0" xfId="0" applyFont="1" applyFill="1" applyAlignment="1">
      <alignment horizontal="center" textRotation="90"/>
    </xf>
    <xf numFmtId="0" fontId="5" fillId="2" borderId="28" xfId="0" applyFont="1" applyFill="1" applyBorder="1" applyAlignment="1">
      <alignment horizontal="center" textRotation="90"/>
    </xf>
    <xf numFmtId="0" fontId="5" fillId="2" borderId="29" xfId="0" applyFont="1" applyFill="1" applyBorder="1" applyAlignment="1">
      <alignment horizontal="center" textRotation="90"/>
    </xf>
    <xf numFmtId="0" fontId="3" fillId="6" borderId="23" xfId="0" applyFont="1" applyFill="1" applyBorder="1" applyAlignment="1">
      <alignment horizontal="center"/>
    </xf>
    <xf numFmtId="0" fontId="3" fillId="6" borderId="24" xfId="0" applyFont="1" applyFill="1" applyBorder="1" applyAlignment="1">
      <alignment horizontal="center"/>
    </xf>
    <xf numFmtId="0" fontId="3" fillId="6" borderId="25" xfId="0" applyFont="1" applyFill="1" applyBorder="1" applyAlignment="1">
      <alignment horizontal="center"/>
    </xf>
    <xf numFmtId="0" fontId="5" fillId="3" borderId="3" xfId="0" applyFont="1" applyFill="1" applyBorder="1" applyAlignment="1">
      <alignment horizontal="center" textRotation="90"/>
    </xf>
    <xf numFmtId="0" fontId="5" fillId="3" borderId="26" xfId="0" applyFont="1" applyFill="1" applyBorder="1" applyAlignment="1">
      <alignment horizontal="center" textRotation="90"/>
    </xf>
    <xf numFmtId="0" fontId="5" fillId="3" borderId="18" xfId="0" applyFont="1" applyFill="1" applyBorder="1" applyAlignment="1">
      <alignment horizontal="center" textRotation="90"/>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ILLS, JAMES (UG)" id="{240FA4CE-54FE-4764-AC6D-6B016F7C6A1A}" userId="S::u2141560@live.warwick.ac.uk::2d9292ca-32c1-4523-9921-c0b6e3d9fb7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2-04-23T16:03:37.26" personId="{240FA4CE-54FE-4764-AC6D-6B016F7C6A1A}" id="{4C0A988E-A85D-4661-884C-B6220E69275A}">
    <text>double check whether webserver is located on a physical device or not</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AC77A-77EE-9640-B1E1-2915677274E9}">
  <dimension ref="B2:Y88"/>
  <sheetViews>
    <sheetView tabSelected="1" topLeftCell="R1" zoomScale="60" zoomScaleNormal="60" workbookViewId="0">
      <selection activeCell="H12" sqref="H12"/>
    </sheetView>
  </sheetViews>
  <sheetFormatPr defaultColWidth="11" defaultRowHeight="15.75"/>
  <cols>
    <col min="2" max="3" width="11" style="3"/>
    <col min="4" max="4" width="18.375" style="23" bestFit="1" customWidth="1"/>
    <col min="5" max="5" width="34.875" style="3" bestFit="1" customWidth="1"/>
    <col min="6" max="6" width="32.25" style="3" customWidth="1"/>
    <col min="7" max="7" width="49.5" style="3" customWidth="1"/>
    <col min="8" max="8" width="13.25" style="126" bestFit="1" customWidth="1"/>
    <col min="9" max="9" width="13.875" style="126" bestFit="1" customWidth="1"/>
    <col min="10" max="10" width="11" style="126"/>
    <col min="11" max="11" width="11" style="3"/>
    <col min="12" max="12" width="22.375" style="3" customWidth="1"/>
    <col min="13" max="13" width="26.875" bestFit="1" customWidth="1"/>
    <col min="15" max="15" width="15.625" bestFit="1" customWidth="1"/>
    <col min="16" max="16" width="15.625" customWidth="1"/>
    <col min="18" max="18" width="16.5" bestFit="1" customWidth="1"/>
    <col min="20" max="25" width="0" hidden="1" customWidth="1"/>
  </cols>
  <sheetData>
    <row r="2" spans="2:25">
      <c r="B2" s="130" t="s">
        <v>0</v>
      </c>
      <c r="C2" s="127" t="s">
        <v>1</v>
      </c>
      <c r="D2" s="127" t="s">
        <v>2</v>
      </c>
      <c r="E2" s="127" t="s">
        <v>3</v>
      </c>
      <c r="F2" s="127" t="s">
        <v>4</v>
      </c>
      <c r="G2" s="127" t="s">
        <v>5</v>
      </c>
      <c r="H2" s="127" t="s">
        <v>6</v>
      </c>
      <c r="I2" s="127"/>
      <c r="J2" s="127"/>
      <c r="K2" s="127" t="s">
        <v>7</v>
      </c>
      <c r="L2" s="127" t="s">
        <v>8</v>
      </c>
      <c r="M2" s="129" t="s">
        <v>9</v>
      </c>
      <c r="N2" s="129" t="s">
        <v>10</v>
      </c>
      <c r="O2" s="129" t="s">
        <v>11</v>
      </c>
      <c r="P2" s="129"/>
      <c r="Q2" s="129"/>
      <c r="R2" s="109"/>
    </row>
    <row r="3" spans="2:25" ht="18.75">
      <c r="B3" s="131"/>
      <c r="C3" s="128"/>
      <c r="D3" s="128"/>
      <c r="E3" s="128"/>
      <c r="F3" s="128"/>
      <c r="G3" s="128"/>
      <c r="H3" s="104" t="s">
        <v>12</v>
      </c>
      <c r="I3" s="104" t="s">
        <v>13</v>
      </c>
      <c r="J3" s="104" t="s">
        <v>14</v>
      </c>
      <c r="K3" s="128"/>
      <c r="L3" s="128"/>
      <c r="M3" s="132"/>
      <c r="N3" s="132"/>
      <c r="O3" s="98" t="s">
        <v>15</v>
      </c>
      <c r="P3" s="98" t="s">
        <v>13</v>
      </c>
      <c r="Q3" s="98" t="s">
        <v>14</v>
      </c>
      <c r="R3" s="26" t="s">
        <v>16</v>
      </c>
      <c r="U3" s="11" t="s">
        <v>17</v>
      </c>
      <c r="V3" s="12" t="s">
        <v>18</v>
      </c>
      <c r="W3" s="12" t="s">
        <v>19</v>
      </c>
      <c r="X3" s="12" t="s">
        <v>20</v>
      </c>
      <c r="Y3" s="13" t="s">
        <v>21</v>
      </c>
    </row>
    <row r="4" spans="2:25" ht="63" customHeight="1">
      <c r="B4" s="112">
        <v>1</v>
      </c>
      <c r="C4" s="113">
        <v>44671</v>
      </c>
      <c r="D4" s="114">
        <v>17</v>
      </c>
      <c r="E4" s="114" t="str">
        <f>IFERROR(LOOKUP(D4,'Information Asset Summary'!B:B,'Information Asset Summary'!C:C),"")</f>
        <v>Hotel room RFID access card</v>
      </c>
      <c r="F4" s="114" t="str">
        <f>IFERROR(LOOKUP(D4,'Information Asset Summary'!B:B,'Information Asset Summary'!E:E),"")</f>
        <v>Hotel Owner, Manager, Receptionist</v>
      </c>
      <c r="G4" s="99" t="str">
        <f>LOOKUP(B4,'Threats and Vulnerabilities'!B:B,'Threats and Vulnerabilities'!G:G)</f>
        <v xml:space="preserve">A threat actor gaining access to important rooms within the hotel which could contain sensitive data of either the hotel's or the guest's. This data could then be stolen, destroyed or changed. </v>
      </c>
      <c r="H4" s="114" t="str">
        <f>IF('Impacts Summary'!D3="","",'Impacts Summary'!D3)</f>
        <v>medium</v>
      </c>
      <c r="I4" s="114" t="str">
        <f>IF('Likelihood Assessment'!D3="","",'Likelihood Assessment'!D3)</f>
        <v>Possible</v>
      </c>
      <c r="J4" s="114">
        <f>IFERROR(VLOOKUP(I4,$T$3:$Y$8,MATCH(H4,$T$3:$Y$3,0),0),"")</f>
        <v>13</v>
      </c>
      <c r="K4" s="114" t="s">
        <v>22</v>
      </c>
      <c r="L4" s="114" t="s">
        <v>23</v>
      </c>
      <c r="M4" s="114" t="s">
        <v>24</v>
      </c>
      <c r="N4" s="114" t="s">
        <v>25</v>
      </c>
      <c r="O4" s="114" t="s">
        <v>19</v>
      </c>
      <c r="P4" s="114" t="s">
        <v>26</v>
      </c>
      <c r="Q4" s="114">
        <f>IFERROR(VLOOKUP(P4,$T$3:$Y$8,MATCH(O4,$T$3:$Y$3,0),0),"")</f>
        <v>12</v>
      </c>
      <c r="R4" s="115" t="s">
        <v>27</v>
      </c>
      <c r="T4" s="14" t="s">
        <v>28</v>
      </c>
      <c r="U4" s="7">
        <v>6</v>
      </c>
      <c r="V4" s="8">
        <v>11</v>
      </c>
      <c r="W4" s="8">
        <v>16</v>
      </c>
      <c r="X4" s="8">
        <v>21</v>
      </c>
      <c r="Y4" s="9">
        <v>25</v>
      </c>
    </row>
    <row r="5" spans="2:25" ht="63">
      <c r="B5" s="116">
        <v>2</v>
      </c>
      <c r="C5" s="113">
        <v>44671</v>
      </c>
      <c r="D5" s="117">
        <v>52</v>
      </c>
      <c r="E5" s="114" t="str">
        <f>IFERROR(LOOKUP(D5,'Information Asset Summary'!B:B,'Information Asset Summary'!C:C),"")</f>
        <v>RFID key card frequency</v>
      </c>
      <c r="F5" s="114" t="str">
        <f>IFERROR(LOOKUP(D5,'Information Asset Summary'!B:B,'Information Asset Summary'!E:E),"")</f>
        <v>Hotel Owner, Manager, IT Manager</v>
      </c>
      <c r="G5" s="99" t="str">
        <f>LOOKUP(B5,'Threats and Vulnerabilities'!B:B,'Threats and Vulnerabilities'!G:G)</f>
        <v xml:space="preserve">A threat actor gaining access to important rooms within the hotel which could contain sensitive data of either the hotel's or the guest's. This data could then be stolen, destroyed or changed. </v>
      </c>
      <c r="H5" s="114" t="str">
        <f>IF('Impacts Summary'!D4="","",'Impacts Summary'!D4)</f>
        <v>medium</v>
      </c>
      <c r="I5" s="114" t="str">
        <f>IF('Likelihood Assessment'!D4="","",'Likelihood Assessment'!D4)</f>
        <v>Likely</v>
      </c>
      <c r="J5" s="114">
        <f>IFERROR(VLOOKUP(I5,T$3:Y$8,MATCH(H5,T$3:Y$3,0),0),"")</f>
        <v>15</v>
      </c>
      <c r="K5" s="114" t="s">
        <v>22</v>
      </c>
      <c r="L5" s="114" t="s">
        <v>23</v>
      </c>
      <c r="M5" s="114" t="s">
        <v>24</v>
      </c>
      <c r="N5" s="114" t="s">
        <v>25</v>
      </c>
      <c r="O5" s="117" t="s">
        <v>19</v>
      </c>
      <c r="P5" s="114" t="s">
        <v>26</v>
      </c>
      <c r="Q5" s="114">
        <f t="shared" ref="Q5:Q68" si="0">IFERROR(VLOOKUP(P5,$T$3:$Y$8,MATCH(O5,$T$3:$Y$3,0),0),"")</f>
        <v>12</v>
      </c>
      <c r="R5" s="115" t="s">
        <v>27</v>
      </c>
      <c r="T5" s="6" t="s">
        <v>29</v>
      </c>
      <c r="U5" s="10">
        <v>5</v>
      </c>
      <c r="V5" s="4">
        <v>10</v>
      </c>
      <c r="W5" s="4">
        <v>15</v>
      </c>
      <c r="X5" s="4">
        <v>20</v>
      </c>
      <c r="Y5" s="5">
        <v>24</v>
      </c>
    </row>
    <row r="6" spans="2:25" s="32" customFormat="1" ht="63">
      <c r="B6" s="112">
        <v>3</v>
      </c>
      <c r="C6" s="113">
        <v>44671</v>
      </c>
      <c r="D6" s="117">
        <v>53</v>
      </c>
      <c r="E6" s="114" t="str">
        <f>IFERROR(LOOKUP(D6,'Information Asset Summary'!B:B,'Information Asset Summary'!C:C),"")</f>
        <v>Staff card details</v>
      </c>
      <c r="F6" s="114" t="str">
        <f>IFERROR(LOOKUP(D6,'Information Asset Summary'!B:B,'Information Asset Summary'!E:E),"")</f>
        <v>Hotel Owner, Manager, IT Manager</v>
      </c>
      <c r="G6" s="99" t="str">
        <f>LOOKUP(B6,'Threats and Vulnerabilities'!B:B,'Threats and Vulnerabilities'!G:G)</f>
        <v xml:space="preserve">A threat actor gaining access to important rooms within the hotel which could contain sensitive data of either the hotel's or the guest's. This data could then be stolen, destroyed or changed. </v>
      </c>
      <c r="H6" s="114" t="str">
        <f>IF('Impacts Summary'!D5="","",'Impacts Summary'!D5)</f>
        <v>High</v>
      </c>
      <c r="I6" s="114" t="str">
        <f>IF('Likelihood Assessment'!D5="","",'Likelihood Assessment'!D5)</f>
        <v>Likely</v>
      </c>
      <c r="J6" s="114">
        <f>IFERROR(VLOOKUP(I6,T$3:Y$8,MATCH(H6,T$3:Y$3,0),0),"")</f>
        <v>20</v>
      </c>
      <c r="K6" s="114" t="s">
        <v>22</v>
      </c>
      <c r="L6" s="114" t="s">
        <v>23</v>
      </c>
      <c r="M6" s="114" t="s">
        <v>24</v>
      </c>
      <c r="N6" s="117" t="s">
        <v>30</v>
      </c>
      <c r="O6" s="117" t="s">
        <v>19</v>
      </c>
      <c r="P6" s="117" t="s">
        <v>26</v>
      </c>
      <c r="Q6" s="114">
        <f t="shared" si="0"/>
        <v>12</v>
      </c>
      <c r="R6" s="118" t="s">
        <v>31</v>
      </c>
      <c r="T6" s="6" t="s">
        <v>32</v>
      </c>
      <c r="U6" s="106">
        <v>3</v>
      </c>
      <c r="V6" s="107">
        <v>8</v>
      </c>
      <c r="W6" s="107">
        <v>13</v>
      </c>
      <c r="X6" s="107">
        <v>18</v>
      </c>
      <c r="Y6" s="108">
        <v>23</v>
      </c>
    </row>
    <row r="7" spans="2:25" ht="63">
      <c r="B7" s="116">
        <v>4</v>
      </c>
      <c r="C7" s="113">
        <v>44671</v>
      </c>
      <c r="D7" s="117">
        <v>17</v>
      </c>
      <c r="E7" s="114" t="str">
        <f>IFERROR(LOOKUP(D7,'Information Asset Summary'!B:B,'Information Asset Summary'!C:C),"")</f>
        <v>Hotel room RFID access card</v>
      </c>
      <c r="F7" s="114" t="str">
        <f>IFERROR(LOOKUP(D7,'Information Asset Summary'!B:B,'Information Asset Summary'!E:E),"")</f>
        <v>Hotel Owner, Manager, Receptionist</v>
      </c>
      <c r="G7" s="99" t="str">
        <f>LOOKUP(B7,'Threats and Vulnerabilities'!B:B,'Threats and Vulnerabilities'!G:G)</f>
        <v xml:space="preserve">A threat actor gaining access to important rooms within the hotel which could contain sensitive data of either the hotel's or the guest's. This data could then be stolen, destroyed or changed. </v>
      </c>
      <c r="H7" s="114" t="str">
        <f>IF('Impacts Summary'!D6="","",'Impacts Summary'!D6)</f>
        <v>Medium</v>
      </c>
      <c r="I7" s="114" t="str">
        <f>IF('Likelihood Assessment'!D6="","",'Likelihood Assessment'!D6)</f>
        <v>Very unlikely</v>
      </c>
      <c r="J7" s="114">
        <f>IFERROR(VLOOKUP(I7,T$3:Y$8,MATCH(H7,T$3:Y$3,0),0),"")</f>
        <v>9</v>
      </c>
      <c r="K7" s="114" t="s">
        <v>22</v>
      </c>
      <c r="L7" s="114" t="s">
        <v>23</v>
      </c>
      <c r="M7" s="114" t="s">
        <v>24</v>
      </c>
      <c r="N7" s="114" t="s">
        <v>25</v>
      </c>
      <c r="O7" s="117" t="s">
        <v>19</v>
      </c>
      <c r="P7" s="114" t="s">
        <v>33</v>
      </c>
      <c r="Q7" s="114">
        <f t="shared" si="0"/>
        <v>9</v>
      </c>
      <c r="R7" s="115" t="s">
        <v>27</v>
      </c>
      <c r="T7" s="6" t="s">
        <v>26</v>
      </c>
      <c r="U7" s="10">
        <v>2</v>
      </c>
      <c r="V7" s="4">
        <v>7</v>
      </c>
      <c r="W7" s="4">
        <v>12</v>
      </c>
      <c r="X7" s="4">
        <v>17</v>
      </c>
      <c r="Y7" s="5">
        <v>22</v>
      </c>
    </row>
    <row r="8" spans="2:25" ht="63">
      <c r="B8" s="112">
        <v>5</v>
      </c>
      <c r="C8" s="113">
        <v>44671</v>
      </c>
      <c r="D8" s="117">
        <v>52</v>
      </c>
      <c r="E8" s="114" t="str">
        <f>IFERROR(LOOKUP(D8,'Information Asset Summary'!B:B,'Information Asset Summary'!C:C),"")</f>
        <v>RFID key card frequency</v>
      </c>
      <c r="F8" s="114" t="str">
        <f>IFERROR(LOOKUP(D8,'Information Asset Summary'!B:B,'Information Asset Summary'!E:E),"")</f>
        <v>Hotel Owner, Manager, IT Manager</v>
      </c>
      <c r="G8" s="99" t="str">
        <f>LOOKUP(B8,'Threats and Vulnerabilities'!B:B,'Threats and Vulnerabilities'!G:G)</f>
        <v xml:space="preserve">A threat actor gaining access to important rooms within the hotel which could contain sensitive data of either the hotel's or the guest's. This data could then be stolen, destroyed or changed. </v>
      </c>
      <c r="H8" s="114" t="str">
        <f>IF('Impacts Summary'!D7="","",'Impacts Summary'!D7)</f>
        <v>Medium</v>
      </c>
      <c r="I8" s="114" t="str">
        <f>IF('Likelihood Assessment'!D7="","",'Likelihood Assessment'!D7)</f>
        <v>Very Unlikely</v>
      </c>
      <c r="J8" s="114">
        <f t="shared" ref="J8:J69" si="1">IFERROR(VLOOKUP(I8,T$3:Y$8,MATCH(H8,T$3:Y$3,0),0),"")</f>
        <v>9</v>
      </c>
      <c r="K8" s="114" t="s">
        <v>22</v>
      </c>
      <c r="L8" s="114" t="s">
        <v>23</v>
      </c>
      <c r="M8" s="114" t="s">
        <v>24</v>
      </c>
      <c r="N8" s="114" t="s">
        <v>25</v>
      </c>
      <c r="O8" s="117" t="s">
        <v>19</v>
      </c>
      <c r="P8" s="114" t="s">
        <v>33</v>
      </c>
      <c r="Q8" s="114">
        <f t="shared" si="0"/>
        <v>9</v>
      </c>
      <c r="R8" s="115" t="s">
        <v>27</v>
      </c>
      <c r="T8" s="15" t="s">
        <v>33</v>
      </c>
      <c r="U8" s="16">
        <v>1</v>
      </c>
      <c r="V8" s="17">
        <v>4</v>
      </c>
      <c r="W8" s="17">
        <v>9</v>
      </c>
      <c r="X8" s="17">
        <v>14</v>
      </c>
      <c r="Y8" s="18">
        <v>19</v>
      </c>
    </row>
    <row r="9" spans="2:25" ht="63">
      <c r="B9" s="116">
        <v>6</v>
      </c>
      <c r="C9" s="113">
        <v>44671</v>
      </c>
      <c r="D9" s="117">
        <v>53</v>
      </c>
      <c r="E9" s="114" t="str">
        <f>IFERROR(LOOKUP(D9,'Information Asset Summary'!B:B,'Information Asset Summary'!C:C),"")</f>
        <v>Staff card details</v>
      </c>
      <c r="F9" s="114" t="str">
        <f>IFERROR(LOOKUP(D9,'Information Asset Summary'!B:B,'Information Asset Summary'!E:E),"")</f>
        <v>Hotel Owner, Manager, IT Manager</v>
      </c>
      <c r="G9" s="99" t="str">
        <f>LOOKUP(B9,'Threats and Vulnerabilities'!B:B,'Threats and Vulnerabilities'!G:G)</f>
        <v xml:space="preserve">A threat actor gaining access to important rooms within the hotel which could contain sensitive data of either the hotel's or the guest's. This data could then be stolen, destroyed or changed. </v>
      </c>
      <c r="H9" s="114" t="str">
        <f>IF('Impacts Summary'!D8="","",'Impacts Summary'!D8)</f>
        <v>High</v>
      </c>
      <c r="I9" s="114" t="str">
        <f>IF('Likelihood Assessment'!D8="","",'Likelihood Assessment'!D8)</f>
        <v>Very unlikely</v>
      </c>
      <c r="J9" s="114">
        <f t="shared" si="1"/>
        <v>14</v>
      </c>
      <c r="K9" s="114" t="s">
        <v>22</v>
      </c>
      <c r="L9" s="114" t="s">
        <v>23</v>
      </c>
      <c r="M9" s="114" t="s">
        <v>24</v>
      </c>
      <c r="N9" s="114" t="s">
        <v>25</v>
      </c>
      <c r="O9" s="117" t="s">
        <v>19</v>
      </c>
      <c r="P9" s="117" t="s">
        <v>33</v>
      </c>
      <c r="Q9" s="114">
        <f t="shared" si="0"/>
        <v>9</v>
      </c>
      <c r="R9" s="115" t="s">
        <v>27</v>
      </c>
      <c r="T9" s="51"/>
      <c r="U9" s="11"/>
      <c r="V9" s="12"/>
      <c r="W9" s="12"/>
      <c r="X9" s="12"/>
      <c r="Y9" s="13"/>
    </row>
    <row r="10" spans="2:25" ht="63">
      <c r="B10" s="112">
        <v>7</v>
      </c>
      <c r="C10" s="113">
        <v>44671</v>
      </c>
      <c r="D10" s="117">
        <v>54</v>
      </c>
      <c r="E10" s="114" t="str">
        <f>IFERROR(LOOKUP(D10,'Information Asset Summary'!B:B,'Information Asset Summary'!C:C),"")</f>
        <v>Guest card details</v>
      </c>
      <c r="F10" s="114" t="str">
        <f>IFERROR(LOOKUP(D10,'Information Asset Summary'!B:B,'Information Asset Summary'!E:E),"")</f>
        <v>Hotel Owner, Manager, Receptionist</v>
      </c>
      <c r="G10" s="99" t="str">
        <f>LOOKUP(B10,'Threats and Vulnerabilities'!B:B,'Threats and Vulnerabilities'!G:G)</f>
        <v xml:space="preserve">A threat actor gaining access to important rooms within the hotel which could contain sensitive data of either the hotel's or the guest's. This data could then be stolen, destroyed or changed. </v>
      </c>
      <c r="H10" s="114" t="str">
        <f>IF('Impacts Summary'!D9="","",'Impacts Summary'!D9)</f>
        <v>High</v>
      </c>
      <c r="I10" s="114" t="str">
        <f>IF('Likelihood Assessment'!D9="","",'Likelihood Assessment'!D9)</f>
        <v>Very unlikely</v>
      </c>
      <c r="J10" s="114">
        <f>IFERROR(VLOOKUP(I10,T$3:Y$8,MATCH(H10,T$3:Y$3,0),0),"")</f>
        <v>14</v>
      </c>
      <c r="K10" s="114" t="s">
        <v>22</v>
      </c>
      <c r="L10" s="114" t="s">
        <v>23</v>
      </c>
      <c r="M10" s="114" t="s">
        <v>24</v>
      </c>
      <c r="N10" s="114" t="s">
        <v>25</v>
      </c>
      <c r="O10" s="117" t="s">
        <v>19</v>
      </c>
      <c r="P10" s="117" t="s">
        <v>33</v>
      </c>
      <c r="Q10" s="114">
        <f t="shared" si="0"/>
        <v>9</v>
      </c>
      <c r="R10" s="115" t="s">
        <v>27</v>
      </c>
    </row>
    <row r="11" spans="2:25" ht="63">
      <c r="B11" s="116">
        <v>8</v>
      </c>
      <c r="C11" s="113">
        <v>44671</v>
      </c>
      <c r="D11" s="117">
        <v>17</v>
      </c>
      <c r="E11" s="114" t="str">
        <f>IFERROR(LOOKUP(D11,'Information Asset Summary'!B:B,'Information Asset Summary'!C:C),"")</f>
        <v>Hotel room RFID access card</v>
      </c>
      <c r="F11" s="114" t="str">
        <f>IFERROR(LOOKUP(D11,'Information Asset Summary'!B:B,'Information Asset Summary'!E:E),"")</f>
        <v>Hotel Owner, Manager, Receptionist</v>
      </c>
      <c r="G11" s="99" t="str">
        <f>LOOKUP(B11,'Threats and Vulnerabilities'!B:B,'Threats and Vulnerabilities'!G:G)</f>
        <v xml:space="preserve">A threat actor gaining access to important rooms within the hotel which could contain sensitive data of either the hotel's or the guest's. This data could then be stolen, destroyed or changed. </v>
      </c>
      <c r="H11" s="114" t="str">
        <f>IF('Impacts Summary'!D10="","",'Impacts Summary'!D10)</f>
        <v>Medium</v>
      </c>
      <c r="I11" s="114" t="str">
        <f>IF('Likelihood Assessment'!D10="","",'Likelihood Assessment'!D10)</f>
        <v>Unlikely</v>
      </c>
      <c r="J11" s="114">
        <f>IFERROR(VLOOKUP(I11,T$3:Y$8,MATCH(H11,T$3:Y$3,0),0),"")</f>
        <v>12</v>
      </c>
      <c r="K11" s="114" t="s">
        <v>22</v>
      </c>
      <c r="L11" s="114" t="s">
        <v>23</v>
      </c>
      <c r="M11" s="114" t="s">
        <v>24</v>
      </c>
      <c r="N11" s="114" t="s">
        <v>25</v>
      </c>
      <c r="O11" s="117" t="s">
        <v>17</v>
      </c>
      <c r="P11" s="117" t="s">
        <v>33</v>
      </c>
      <c r="Q11" s="114">
        <f t="shared" si="0"/>
        <v>1</v>
      </c>
      <c r="R11" s="115" t="s">
        <v>27</v>
      </c>
    </row>
    <row r="12" spans="2:25" ht="63">
      <c r="B12" s="112">
        <v>9</v>
      </c>
      <c r="C12" s="113">
        <v>44671</v>
      </c>
      <c r="D12" s="117">
        <v>52</v>
      </c>
      <c r="E12" s="114" t="str">
        <f>IFERROR(LOOKUP(D12,'Information Asset Summary'!B:B,'Information Asset Summary'!C:C),"")</f>
        <v>RFID key card frequency</v>
      </c>
      <c r="F12" s="114" t="str">
        <f>IFERROR(LOOKUP(D12,'Information Asset Summary'!B:B,'Information Asset Summary'!E:E),"")</f>
        <v>Hotel Owner, Manager, IT Manager</v>
      </c>
      <c r="G12" s="99" t="str">
        <f>LOOKUP(B12,'Threats and Vulnerabilities'!B:B,'Threats and Vulnerabilities'!G:G)</f>
        <v xml:space="preserve">A threat actor gaining access to important rooms within the hotel which could contain sensitive data of either the hotel's or the guest's. This data could then be stolen, destroyed or changed. </v>
      </c>
      <c r="H12" s="114" t="str">
        <f>IF('Impacts Summary'!D11="","",'Impacts Summary'!D11)</f>
        <v>Medium</v>
      </c>
      <c r="I12" s="114" t="str">
        <f>IF('Likelihood Assessment'!D11="","",'Likelihood Assessment'!D11)</f>
        <v>Unlikely</v>
      </c>
      <c r="J12" s="114">
        <f t="shared" si="1"/>
        <v>12</v>
      </c>
      <c r="K12" s="114" t="s">
        <v>22</v>
      </c>
      <c r="L12" s="114" t="s">
        <v>23</v>
      </c>
      <c r="M12" s="114" t="s">
        <v>24</v>
      </c>
      <c r="N12" s="114" t="s">
        <v>25</v>
      </c>
      <c r="O12" s="117" t="s">
        <v>17</v>
      </c>
      <c r="P12" s="117" t="s">
        <v>33</v>
      </c>
      <c r="Q12" s="114">
        <f t="shared" si="0"/>
        <v>1</v>
      </c>
      <c r="R12" s="115" t="s">
        <v>27</v>
      </c>
    </row>
    <row r="13" spans="2:25" ht="63">
      <c r="B13" s="116">
        <v>10</v>
      </c>
      <c r="C13" s="113">
        <v>44671</v>
      </c>
      <c r="D13" s="117">
        <v>53</v>
      </c>
      <c r="E13" s="114" t="str">
        <f>IFERROR(LOOKUP(D13,'Information Asset Summary'!B:B,'Information Asset Summary'!C:C),"")</f>
        <v>Staff card details</v>
      </c>
      <c r="F13" s="114" t="str">
        <f>IFERROR(LOOKUP(D13,'Information Asset Summary'!B:B,'Information Asset Summary'!E:E),"")</f>
        <v>Hotel Owner, Manager, IT Manager</v>
      </c>
      <c r="G13" s="99" t="str">
        <f>LOOKUP(B13,'Threats and Vulnerabilities'!B:B,'Threats and Vulnerabilities'!G:G)</f>
        <v xml:space="preserve">A threat actor gaining access to important rooms within the hotel which could contain sensitive data of either the hotel's or the guest's. This data could then be stolen, destroyed or changed. </v>
      </c>
      <c r="H13" s="114" t="str">
        <f>IF('Impacts Summary'!D12="","",'Impacts Summary'!D12)</f>
        <v>Medium</v>
      </c>
      <c r="I13" s="114" t="str">
        <f>IF('Likelihood Assessment'!D12="","",'Likelihood Assessment'!D12)</f>
        <v>Very unlikely</v>
      </c>
      <c r="J13" s="114">
        <f t="shared" si="1"/>
        <v>9</v>
      </c>
      <c r="K13" s="114" t="s">
        <v>22</v>
      </c>
      <c r="L13" s="114" t="s">
        <v>23</v>
      </c>
      <c r="M13" s="114" t="s">
        <v>24</v>
      </c>
      <c r="N13" s="114" t="s">
        <v>25</v>
      </c>
      <c r="O13" s="117" t="s">
        <v>18</v>
      </c>
      <c r="P13" s="117" t="s">
        <v>33</v>
      </c>
      <c r="Q13" s="114">
        <f t="shared" si="0"/>
        <v>4</v>
      </c>
      <c r="R13" s="115" t="s">
        <v>27</v>
      </c>
    </row>
    <row r="14" spans="2:25" ht="63">
      <c r="B14" s="112">
        <v>11</v>
      </c>
      <c r="C14" s="113">
        <v>44671</v>
      </c>
      <c r="D14" s="117">
        <v>54</v>
      </c>
      <c r="E14" s="114" t="str">
        <f>IFERROR(LOOKUP(D14,'Information Asset Summary'!B:B,'Information Asset Summary'!C:C),"")</f>
        <v>Guest card details</v>
      </c>
      <c r="F14" s="114" t="str">
        <f>IFERROR(LOOKUP(D14,'Information Asset Summary'!B:B,'Information Asset Summary'!E:E),"")</f>
        <v>Hotel Owner, Manager, Receptionist</v>
      </c>
      <c r="G14" s="99" t="str">
        <f>LOOKUP(B14,'Threats and Vulnerabilities'!B:B,'Threats and Vulnerabilities'!G:G)</f>
        <v xml:space="preserve">A threat actor gaining access to important rooms within the hotel which could contain sensitive data of either the hotel's or the guest's. This data could then be stolen, destroyed or changed. </v>
      </c>
      <c r="H14" s="114" t="str">
        <f>IF('Impacts Summary'!D13="","",'Impacts Summary'!D13)</f>
        <v>Medium</v>
      </c>
      <c r="I14" s="114" t="str">
        <f>IF('Likelihood Assessment'!D13="","",'Likelihood Assessment'!D13)</f>
        <v>Unlikely</v>
      </c>
      <c r="J14" s="114">
        <f t="shared" si="1"/>
        <v>12</v>
      </c>
      <c r="K14" s="114" t="s">
        <v>22</v>
      </c>
      <c r="L14" s="114" t="s">
        <v>23</v>
      </c>
      <c r="M14" s="114" t="s">
        <v>24</v>
      </c>
      <c r="N14" s="114" t="s">
        <v>25</v>
      </c>
      <c r="O14" s="117" t="s">
        <v>18</v>
      </c>
      <c r="P14" s="117" t="s">
        <v>33</v>
      </c>
      <c r="Q14" s="114">
        <f t="shared" si="0"/>
        <v>4</v>
      </c>
      <c r="R14" s="115" t="s">
        <v>27</v>
      </c>
    </row>
    <row r="15" spans="2:25" ht="63">
      <c r="B15" s="116">
        <v>12</v>
      </c>
      <c r="C15" s="113">
        <v>44671</v>
      </c>
      <c r="D15" s="117">
        <v>17</v>
      </c>
      <c r="E15" s="114" t="str">
        <f>IFERROR(LOOKUP(D15,'Information Asset Summary'!B:B,'Information Asset Summary'!C:C),"")</f>
        <v>Hotel room RFID access card</v>
      </c>
      <c r="F15" s="114" t="str">
        <f>IFERROR(LOOKUP(D15,'Information Asset Summary'!B:B,'Information Asset Summary'!E:E),"")</f>
        <v>Hotel Owner, Manager, Receptionist</v>
      </c>
      <c r="G15" s="99" t="str">
        <f>LOOKUP(B15,'Threats and Vulnerabilities'!B:B,'Threats and Vulnerabilities'!G:G)</f>
        <v xml:space="preserve">A threat actor gaining access to important rooms within the hotel which could contain sensitive data of either the hotel's or the guest's. This data could then be stolen, destroyed or changed. </v>
      </c>
      <c r="H15" s="114" t="str">
        <f>IF('Impacts Summary'!D14="","",'Impacts Summary'!D14)</f>
        <v>Medium</v>
      </c>
      <c r="I15" s="114" t="str">
        <f>IF('Likelihood Assessment'!D14="","",'Likelihood Assessment'!D14)</f>
        <v>Unlikely</v>
      </c>
      <c r="J15" s="114">
        <f t="shared" si="1"/>
        <v>12</v>
      </c>
      <c r="K15" s="117" t="s">
        <v>34</v>
      </c>
      <c r="L15" s="117" t="s">
        <v>35</v>
      </c>
      <c r="M15" s="114" t="s">
        <v>36</v>
      </c>
      <c r="N15" s="117" t="s">
        <v>30</v>
      </c>
      <c r="O15" s="117" t="s">
        <v>17</v>
      </c>
      <c r="P15" s="117" t="s">
        <v>26</v>
      </c>
      <c r="Q15" s="114">
        <f t="shared" si="0"/>
        <v>2</v>
      </c>
      <c r="R15" s="118" t="s">
        <v>31</v>
      </c>
    </row>
    <row r="16" spans="2:25" ht="63">
      <c r="B16" s="112">
        <v>13</v>
      </c>
      <c r="C16" s="113">
        <v>44671</v>
      </c>
      <c r="D16" s="117">
        <v>52</v>
      </c>
      <c r="E16" s="114" t="str">
        <f>IFERROR(LOOKUP(D16,'Information Asset Summary'!B:B,'Information Asset Summary'!C:C),"")</f>
        <v>RFID key card frequency</v>
      </c>
      <c r="F16" s="114" t="str">
        <f>IFERROR(LOOKUP(D16,'Information Asset Summary'!B:B,'Information Asset Summary'!E:E),"")</f>
        <v>Hotel Owner, Manager, IT Manager</v>
      </c>
      <c r="G16" s="99" t="str">
        <f>LOOKUP(B16,'Threats and Vulnerabilities'!B:B,'Threats and Vulnerabilities'!G:G)</f>
        <v xml:space="preserve">A threat actor gaining access to important rooms within the hotel which could contain sensitive data of either the hotel's or the guest's. This data could then be stolen, destroyed or changed. </v>
      </c>
      <c r="H16" s="114" t="str">
        <f>IF('Impacts Summary'!D15="","",'Impacts Summary'!D15)</f>
        <v>Medium</v>
      </c>
      <c r="I16" s="114" t="str">
        <f>IF('Likelihood Assessment'!D15="","",'Likelihood Assessment'!D15)</f>
        <v>Unlikely</v>
      </c>
      <c r="J16" s="114">
        <f t="shared" si="1"/>
        <v>12</v>
      </c>
      <c r="K16" s="117" t="s">
        <v>34</v>
      </c>
      <c r="L16" s="117" t="s">
        <v>35</v>
      </c>
      <c r="M16" s="114" t="s">
        <v>36</v>
      </c>
      <c r="N16" s="117" t="s">
        <v>30</v>
      </c>
      <c r="O16" s="117" t="s">
        <v>17</v>
      </c>
      <c r="P16" s="117" t="s">
        <v>26</v>
      </c>
      <c r="Q16" s="114">
        <f t="shared" si="0"/>
        <v>2</v>
      </c>
      <c r="R16" s="118" t="s">
        <v>31</v>
      </c>
    </row>
    <row r="17" spans="2:18" ht="63">
      <c r="B17" s="116">
        <v>14</v>
      </c>
      <c r="C17" s="113">
        <v>44671</v>
      </c>
      <c r="D17" s="117">
        <v>53</v>
      </c>
      <c r="E17" s="114" t="str">
        <f>IFERROR(LOOKUP(D17,'Information Asset Summary'!B:B,'Information Asset Summary'!C:C),"")</f>
        <v>Staff card details</v>
      </c>
      <c r="F17" s="114" t="str">
        <f>IFERROR(LOOKUP(D17,'Information Asset Summary'!B:B,'Information Asset Summary'!E:E),"")</f>
        <v>Hotel Owner, Manager, IT Manager</v>
      </c>
      <c r="G17" s="99" t="str">
        <f>LOOKUP(B17,'Threats and Vulnerabilities'!B:B,'Threats and Vulnerabilities'!G:G)</f>
        <v xml:space="preserve">A threat actor gaining access to important rooms within the hotel which could contain sensitive data of either the hotel's or the guest's. This data could then be stolen, destroyed or changed. </v>
      </c>
      <c r="H17" s="114" t="str">
        <f>IF('Impacts Summary'!D16="","",'Impacts Summary'!D16)</f>
        <v>Low</v>
      </c>
      <c r="I17" s="114" t="str">
        <f>IF('Likelihood Assessment'!D16="","",'Likelihood Assessment'!D16)</f>
        <v>Unlikely</v>
      </c>
      <c r="J17" s="114">
        <f t="shared" si="1"/>
        <v>7</v>
      </c>
      <c r="K17" s="117" t="s">
        <v>34</v>
      </c>
      <c r="L17" s="117" t="s">
        <v>35</v>
      </c>
      <c r="M17" s="114" t="s">
        <v>36</v>
      </c>
      <c r="N17" s="117" t="s">
        <v>30</v>
      </c>
      <c r="O17" s="117" t="s">
        <v>18</v>
      </c>
      <c r="P17" s="117" t="s">
        <v>26</v>
      </c>
      <c r="Q17" s="114">
        <f t="shared" si="0"/>
        <v>7</v>
      </c>
      <c r="R17" s="118" t="s">
        <v>31</v>
      </c>
    </row>
    <row r="18" spans="2:18" ht="31.5">
      <c r="B18" s="112">
        <v>15</v>
      </c>
      <c r="C18" s="113">
        <v>44671</v>
      </c>
      <c r="D18" s="117">
        <v>31</v>
      </c>
      <c r="E18" s="114" t="str">
        <f>IFERROR(LOOKUP(D18,'Information Asset Summary'!B:B,'Information Asset Summary'!C:C),"")</f>
        <v>Hotel guest WiFi password</v>
      </c>
      <c r="F18" s="114" t="str">
        <f>IFERROR(LOOKUP(D18,'Information Asset Summary'!B:B,'Information Asset Summary'!E:E),"")</f>
        <v>Hotel Owner, Manager, IT Manager</v>
      </c>
      <c r="G18" s="99" t="str">
        <f>LOOKUP(B18,'Threats and Vulnerabilities'!B:B,'Threats and Vulnerabilities'!G:G)</f>
        <v>A malicious threat actor could find out the unchanging wifi password(s) and have easy access to the hotel's network.</v>
      </c>
      <c r="H18" s="114" t="str">
        <f>IF('Impacts Summary'!D17="","",'Impacts Summary'!D17)</f>
        <v>Medium</v>
      </c>
      <c r="I18" s="114" t="str">
        <f>IF('Likelihood Assessment'!D17="","",'Likelihood Assessment'!D17)</f>
        <v>Likely</v>
      </c>
      <c r="J18" s="114">
        <f t="shared" si="1"/>
        <v>15</v>
      </c>
      <c r="K18" s="117" t="s">
        <v>34</v>
      </c>
      <c r="L18" s="117" t="s">
        <v>37</v>
      </c>
      <c r="M18" s="114" t="s">
        <v>38</v>
      </c>
      <c r="N18" s="114" t="s">
        <v>25</v>
      </c>
      <c r="O18" s="117" t="s">
        <v>19</v>
      </c>
      <c r="P18" s="117" t="s">
        <v>33</v>
      </c>
      <c r="Q18" s="114">
        <f t="shared" si="0"/>
        <v>9</v>
      </c>
      <c r="R18" s="115" t="s">
        <v>27</v>
      </c>
    </row>
    <row r="19" spans="2:18" ht="31.5">
      <c r="B19" s="116">
        <v>16</v>
      </c>
      <c r="C19" s="113">
        <v>44671</v>
      </c>
      <c r="D19" s="117">
        <v>39</v>
      </c>
      <c r="E19" s="114" t="str">
        <f>IFERROR(LOOKUP(D19,'Information Asset Summary'!B:B,'Information Asset Summary'!C:C),"")</f>
        <v>Conference WiFi password</v>
      </c>
      <c r="F19" s="114" t="str">
        <f>IFERROR(LOOKUP(D19,'Information Asset Summary'!B:B,'Information Asset Summary'!E:E),"")</f>
        <v>Hotel Owner, Manager, IT Manager</v>
      </c>
      <c r="G19" s="99" t="str">
        <f>LOOKUP(B19,'Threats and Vulnerabilities'!B:B,'Threats and Vulnerabilities'!G:G)</f>
        <v>A malicious threat actor could find out the unchanging wifi password(s) and have easy access to the hotel's network.</v>
      </c>
      <c r="H19" s="114" t="str">
        <f>IF('Impacts Summary'!D18="","",'Impacts Summary'!D18)</f>
        <v>Medium</v>
      </c>
      <c r="I19" s="114" t="str">
        <f>IF('Likelihood Assessment'!D18="","",'Likelihood Assessment'!D18)</f>
        <v>Likely</v>
      </c>
      <c r="J19" s="114">
        <f t="shared" si="1"/>
        <v>15</v>
      </c>
      <c r="K19" s="117" t="s">
        <v>34</v>
      </c>
      <c r="L19" s="117" t="s">
        <v>37</v>
      </c>
      <c r="M19" s="114" t="s">
        <v>38</v>
      </c>
      <c r="N19" s="114" t="s">
        <v>25</v>
      </c>
      <c r="O19" s="117" t="s">
        <v>19</v>
      </c>
      <c r="P19" s="117" t="s">
        <v>33</v>
      </c>
      <c r="Q19" s="114">
        <f t="shared" si="0"/>
        <v>9</v>
      </c>
      <c r="R19" s="115" t="s">
        <v>27</v>
      </c>
    </row>
    <row r="20" spans="2:18" ht="78.75">
      <c r="B20" s="112">
        <v>17</v>
      </c>
      <c r="C20" s="113">
        <v>44671</v>
      </c>
      <c r="D20" s="117">
        <v>40</v>
      </c>
      <c r="E20" s="114" t="str">
        <f>IFERROR(LOOKUP(D20,'Information Asset Summary'!B:B,'Information Asset Summary'!C:C),"")</f>
        <v>Conference point of contact</v>
      </c>
      <c r="F20" s="114" t="str">
        <f>IFERROR(LOOKUP(D20,'Information Asset Summary'!B:B,'Information Asset Summary'!E:E),"")</f>
        <v>Hotel Owner, Manager, Conference Manager</v>
      </c>
      <c r="G20" s="99" t="str">
        <f>LOOKUP(B20,'Threats and Vulnerabilities'!B:B,'Threats and Vulnerabilities'!G:G)</f>
        <v>A threat actor could claim to be a part of an organisation they are not and charge the organisation for services they did not need to cover.</v>
      </c>
      <c r="H20" s="114" t="str">
        <f>IF('Impacts Summary'!D19="","",'Impacts Summary'!D19)</f>
        <v>Low</v>
      </c>
      <c r="I20" s="114" t="str">
        <f>IF('Likelihood Assessment'!D19="","",'Likelihood Assessment'!D19)</f>
        <v>Possible</v>
      </c>
      <c r="J20" s="114">
        <f t="shared" si="1"/>
        <v>8</v>
      </c>
      <c r="K20" s="117" t="s">
        <v>34</v>
      </c>
      <c r="L20" s="117" t="s">
        <v>39</v>
      </c>
      <c r="M20" s="119" t="s">
        <v>40</v>
      </c>
      <c r="N20" s="117" t="s">
        <v>30</v>
      </c>
      <c r="O20" s="117" t="s">
        <v>18</v>
      </c>
      <c r="P20" s="117" t="s">
        <v>41</v>
      </c>
      <c r="Q20" s="114">
        <f t="shared" si="0"/>
        <v>4</v>
      </c>
      <c r="R20" s="118" t="s">
        <v>31</v>
      </c>
    </row>
    <row r="21" spans="2:18" ht="71.25" customHeight="1">
      <c r="B21" s="116">
        <v>18</v>
      </c>
      <c r="C21" s="113">
        <v>44671</v>
      </c>
      <c r="D21" s="105">
        <v>26</v>
      </c>
      <c r="E21" s="114" t="str">
        <f>IFERROR(LOOKUP(D21,'Information Asset Summary'!B:B,'Information Asset Summary'!C:C),"")</f>
        <v>Guest name</v>
      </c>
      <c r="F21" s="114" t="str">
        <f>IFERROR(LOOKUP(D21,'Information Asset Summary'!B:B,'Information Asset Summary'!E:E),"")</f>
        <v>Hotel Owner, Manager, Receptionist</v>
      </c>
      <c r="G21" s="99" t="str">
        <f>LOOKUP(B21,'Threats and Vulnerabilities'!B:B,'Threats and Vulnerabilities'!G:G)</f>
        <v>A threat actor could discover the password to the email accounts and gain access to all the emails within the company and discover the names of guests</v>
      </c>
      <c r="H21" s="114" t="str">
        <f>IF('Impacts Summary'!D20="","",'Impacts Summary'!D20)</f>
        <v>Medium</v>
      </c>
      <c r="I21" s="114" t="str">
        <f>IF('Likelihood Assessment'!D20="","",'Likelihood Assessment'!D20)</f>
        <v>Very Likely</v>
      </c>
      <c r="J21" s="114">
        <f t="shared" si="1"/>
        <v>16</v>
      </c>
      <c r="K21" s="117" t="s">
        <v>34</v>
      </c>
      <c r="L21" s="117" t="s">
        <v>42</v>
      </c>
      <c r="M21" s="119" t="s">
        <v>38</v>
      </c>
      <c r="N21" s="117" t="s">
        <v>30</v>
      </c>
      <c r="O21" s="117" t="s">
        <v>19</v>
      </c>
      <c r="P21" s="117" t="s">
        <v>41</v>
      </c>
      <c r="Q21" s="114">
        <f t="shared" si="0"/>
        <v>9</v>
      </c>
      <c r="R21" s="118" t="s">
        <v>31</v>
      </c>
    </row>
    <row r="22" spans="2:18" ht="71.25" customHeight="1">
      <c r="B22" s="112">
        <v>19</v>
      </c>
      <c r="C22" s="113">
        <v>44671</v>
      </c>
      <c r="D22" s="105">
        <v>20</v>
      </c>
      <c r="E22" s="114" t="str">
        <f>IFERROR(LOOKUP(D22,'Information Asset Summary'!B:B,'Information Asset Summary'!C:C),"")</f>
        <v>Customer telephone number</v>
      </c>
      <c r="F22" s="114" t="str">
        <f>IFERROR(LOOKUP(D22,'Information Asset Summary'!B:B,'Information Asset Summary'!E:E),"")</f>
        <v>Hotel Owner, Manager, Receptionist</v>
      </c>
      <c r="G22" s="99" t="str">
        <f>LOOKUP(B22,'Threats and Vulnerabilities'!B:B,'Threats and Vulnerabilities'!G:G)</f>
        <v>A threat actor could discover the password to the email accounts and gain access to all the emails within the company and discover the address of customers</v>
      </c>
      <c r="H22" s="114" t="str">
        <f>IF('Impacts Summary'!D21="","",'Impacts Summary'!D21)</f>
        <v>Medium</v>
      </c>
      <c r="I22" s="114" t="str">
        <f>IF('Likelihood Assessment'!D21="","",'Likelihood Assessment'!D21)</f>
        <v>Very Likely</v>
      </c>
      <c r="J22" s="114">
        <f t="shared" si="1"/>
        <v>16</v>
      </c>
      <c r="K22" s="117" t="s">
        <v>34</v>
      </c>
      <c r="L22" s="117" t="s">
        <v>42</v>
      </c>
      <c r="M22" s="114" t="s">
        <v>38</v>
      </c>
      <c r="N22" s="117" t="s">
        <v>30</v>
      </c>
      <c r="O22" s="117" t="s">
        <v>19</v>
      </c>
      <c r="P22" s="117" t="s">
        <v>41</v>
      </c>
      <c r="Q22" s="114">
        <f t="shared" si="0"/>
        <v>9</v>
      </c>
      <c r="R22" s="118" t="s">
        <v>31</v>
      </c>
    </row>
    <row r="23" spans="2:18" ht="71.25" customHeight="1">
      <c r="B23" s="116">
        <v>20</v>
      </c>
      <c r="C23" s="113">
        <v>44671</v>
      </c>
      <c r="D23" s="105">
        <v>22</v>
      </c>
      <c r="E23" s="114" t="str">
        <f>IFERROR(LOOKUP(D23,'Information Asset Summary'!B:B,'Information Asset Summary'!C:C),"")</f>
        <v>International customer passport number</v>
      </c>
      <c r="F23" s="114" t="str">
        <f>IFERROR(LOOKUP(D23,'Information Asset Summary'!B:B,'Information Asset Summary'!E:E),"")</f>
        <v>Hotel Owner, Manager, Receptionist</v>
      </c>
      <c r="G23" s="99" t="str">
        <f>LOOKUP(B23,'Threats and Vulnerabilities'!B:B,'Threats and Vulnerabilities'!G:G)</f>
        <v>A threat actor could discover the password to the email accounts and gain access to all the emails within the company and discover the telephone number of guests</v>
      </c>
      <c r="H23" s="114" t="str">
        <f>IF('Impacts Summary'!D22="","",'Impacts Summary'!D22)</f>
        <v>Medium</v>
      </c>
      <c r="I23" s="114" t="str">
        <f>IF('Likelihood Assessment'!D22="","",'Likelihood Assessment'!D22)</f>
        <v>Very Likely</v>
      </c>
      <c r="J23" s="114">
        <f t="shared" si="1"/>
        <v>16</v>
      </c>
      <c r="K23" s="117" t="s">
        <v>34</v>
      </c>
      <c r="L23" s="117" t="s">
        <v>42</v>
      </c>
      <c r="M23" s="114" t="s">
        <v>38</v>
      </c>
      <c r="N23" s="117" t="s">
        <v>30</v>
      </c>
      <c r="O23" s="117" t="s">
        <v>19</v>
      </c>
      <c r="P23" s="117" t="s">
        <v>41</v>
      </c>
      <c r="Q23" s="114">
        <f t="shared" si="0"/>
        <v>9</v>
      </c>
      <c r="R23" s="118" t="s">
        <v>31</v>
      </c>
    </row>
    <row r="24" spans="2:18" ht="69.75" customHeight="1">
      <c r="B24" s="112">
        <v>21</v>
      </c>
      <c r="C24" s="113">
        <v>44671</v>
      </c>
      <c r="D24" s="105">
        <v>22</v>
      </c>
      <c r="E24" s="114" t="str">
        <f>IFERROR(LOOKUP(D24,'Information Asset Summary'!B:B,'Information Asset Summary'!C:C),"")</f>
        <v>International customer passport number</v>
      </c>
      <c r="F24" s="114" t="str">
        <f>IFERROR(LOOKUP(D24,'Information Asset Summary'!B:B,'Information Asset Summary'!E:E),"")</f>
        <v>Hotel Owner, Manager, Receptionist</v>
      </c>
      <c r="G24" s="99" t="str">
        <f>LOOKUP(B24,'Threats and Vulnerabilities'!B:B,'Threats and Vulnerabilities'!G:G)</f>
        <v>A threat actor could discover the password to the email accounts and gain access to all the emails within the company and discover passport number of international guests</v>
      </c>
      <c r="H24" s="114" t="str">
        <f>IF('Impacts Summary'!D23="","",'Impacts Summary'!D23)</f>
        <v>Medium</v>
      </c>
      <c r="I24" s="114" t="str">
        <f>IF('Likelihood Assessment'!D23="","",'Likelihood Assessment'!D23)</f>
        <v>Very Likely</v>
      </c>
      <c r="J24" s="114">
        <f t="shared" si="1"/>
        <v>16</v>
      </c>
      <c r="K24" s="117" t="s">
        <v>34</v>
      </c>
      <c r="L24" s="117" t="s">
        <v>42</v>
      </c>
      <c r="M24" s="119" t="s">
        <v>38</v>
      </c>
      <c r="N24" s="117" t="s">
        <v>30</v>
      </c>
      <c r="O24" s="117" t="s">
        <v>19</v>
      </c>
      <c r="P24" s="117" t="s">
        <v>41</v>
      </c>
      <c r="Q24" s="114">
        <f t="shared" si="0"/>
        <v>9</v>
      </c>
      <c r="R24" s="118" t="s">
        <v>31</v>
      </c>
    </row>
    <row r="25" spans="2:18" ht="51.75" customHeight="1">
      <c r="B25" s="116">
        <v>22</v>
      </c>
      <c r="C25" s="113">
        <v>44671</v>
      </c>
      <c r="D25" s="117">
        <v>1</v>
      </c>
      <c r="E25" s="114" t="str">
        <f>IFERROR(LOOKUP(D25,'Information Asset Summary'!B:B,'Information Asset Summary'!C:C),"")</f>
        <v>Staff ID</v>
      </c>
      <c r="F25" s="114" t="str">
        <f>IFERROR(LOOKUP(D25,'Information Asset Summary'!B:B,'Information Asset Summary'!E:E),"")</f>
        <v>Hotel Owner, Manager</v>
      </c>
      <c r="G25" s="99" t="str">
        <f>LOOKUP(B25,'Threats and Vulnerabilities'!B:B,'Threats and Vulnerabilities'!G:G)</f>
        <v>An attacker could use sql injection to gain personal information from the potentially unencrypted sql database</v>
      </c>
      <c r="H25" s="114" t="str">
        <f>IF('Impacts Summary'!D24="","",'Impacts Summary'!D24)</f>
        <v>Medium</v>
      </c>
      <c r="I25" s="114" t="str">
        <f>IF('Likelihood Assessment'!D24="","",'Likelihood Assessment'!D24)</f>
        <v>Possible</v>
      </c>
      <c r="J25" s="114">
        <f t="shared" si="1"/>
        <v>13</v>
      </c>
      <c r="K25" s="117" t="s">
        <v>34</v>
      </c>
      <c r="L25" s="117" t="s">
        <v>43</v>
      </c>
      <c r="M25" s="114" t="s">
        <v>38</v>
      </c>
      <c r="N25" s="117" t="s">
        <v>25</v>
      </c>
      <c r="O25" s="117" t="s">
        <v>17</v>
      </c>
      <c r="P25" s="117" t="s">
        <v>32</v>
      </c>
      <c r="Q25" s="114">
        <f t="shared" si="0"/>
        <v>3</v>
      </c>
      <c r="R25" s="115" t="s">
        <v>27</v>
      </c>
    </row>
    <row r="26" spans="2:18" ht="51.75" customHeight="1">
      <c r="B26" s="112">
        <v>23</v>
      </c>
      <c r="C26" s="113">
        <v>44671</v>
      </c>
      <c r="D26" s="117">
        <v>25</v>
      </c>
      <c r="E26" s="114" t="str">
        <f>IFERROR(LOOKUP(D26,'Information Asset Summary'!B:B,'Information Asset Summary'!C:C),"")</f>
        <v>Customer guest unique ID</v>
      </c>
      <c r="F26" s="114" t="str">
        <f>IFERROR(LOOKUP(D26,'Information Asset Summary'!B:B,'Information Asset Summary'!E:E),"")</f>
        <v>Hotel Owner, Manager, Receptionist</v>
      </c>
      <c r="G26" s="99" t="str">
        <f>LOOKUP(B26,'Threats and Vulnerabilities'!B:B,'Threats and Vulnerabilities'!G:G)</f>
        <v>An attacker could use sql injection to gain personal information from the potentially unencrypted sql database</v>
      </c>
      <c r="H26" s="114" t="str">
        <f>IF('Impacts Summary'!D25="","",'Impacts Summary'!D25)</f>
        <v>Medium</v>
      </c>
      <c r="I26" s="114" t="str">
        <f>IF('Likelihood Assessment'!D25="","",'Likelihood Assessment'!D25)</f>
        <v>Possible</v>
      </c>
      <c r="J26" s="114">
        <f t="shared" si="1"/>
        <v>13</v>
      </c>
      <c r="K26" s="117" t="s">
        <v>34</v>
      </c>
      <c r="L26" s="117" t="s">
        <v>43</v>
      </c>
      <c r="M26" s="114" t="s">
        <v>38</v>
      </c>
      <c r="N26" s="117" t="s">
        <v>25</v>
      </c>
      <c r="O26" s="117" t="s">
        <v>17</v>
      </c>
      <c r="P26" s="117" t="s">
        <v>32</v>
      </c>
      <c r="Q26" s="114">
        <f t="shared" si="0"/>
        <v>3</v>
      </c>
      <c r="R26" s="115" t="s">
        <v>27</v>
      </c>
    </row>
    <row r="27" spans="2:18" ht="51.75" customHeight="1">
      <c r="B27" s="116">
        <v>24</v>
      </c>
      <c r="C27" s="113">
        <v>44671</v>
      </c>
      <c r="D27" s="117">
        <v>48</v>
      </c>
      <c r="E27" s="114" t="str">
        <f>IFERROR(LOOKUP(D27,'Information Asset Summary'!B:B,'Information Asset Summary'!C:C),"")</f>
        <v>Staff computer username</v>
      </c>
      <c r="F27" s="114" t="str">
        <f>IFERROR(LOOKUP(D27,'Information Asset Summary'!B:B,'Information Asset Summary'!E:E),"")</f>
        <v>IT Manager</v>
      </c>
      <c r="G27" s="99" t="str">
        <f>LOOKUP(B27,'Threats and Vulnerabilities'!B:B,'Threats and Vulnerabilities'!G:G)</f>
        <v>An attacker could use sql injection to gain personal information from the potentially unencrypted sql database</v>
      </c>
      <c r="H27" s="114" t="str">
        <f>IF('Impacts Summary'!D26="","",'Impacts Summary'!D26)</f>
        <v>Medium</v>
      </c>
      <c r="I27" s="114" t="str">
        <f>IF('Likelihood Assessment'!D26="","",'Likelihood Assessment'!D26)</f>
        <v>Possible</v>
      </c>
      <c r="J27" s="114">
        <f t="shared" si="1"/>
        <v>13</v>
      </c>
      <c r="K27" s="117" t="s">
        <v>34</v>
      </c>
      <c r="L27" s="117" t="s">
        <v>43</v>
      </c>
      <c r="M27" s="114" t="s">
        <v>38</v>
      </c>
      <c r="N27" s="117" t="s">
        <v>25</v>
      </c>
      <c r="O27" s="117" t="s">
        <v>17</v>
      </c>
      <c r="P27" s="117" t="s">
        <v>32</v>
      </c>
      <c r="Q27" s="114">
        <f t="shared" si="0"/>
        <v>3</v>
      </c>
      <c r="R27" s="115" t="s">
        <v>27</v>
      </c>
    </row>
    <row r="28" spans="2:18" ht="47.25">
      <c r="B28" s="112">
        <v>25</v>
      </c>
      <c r="C28" s="113">
        <v>44671</v>
      </c>
      <c r="D28" s="117">
        <v>1</v>
      </c>
      <c r="E28" s="114" t="str">
        <f>IFERROR(LOOKUP(D28,'Information Asset Summary'!B:B,'Information Asset Summary'!C:C),"")</f>
        <v>Staff ID</v>
      </c>
      <c r="F28" s="114" t="str">
        <f>IFERROR(LOOKUP(D28,'Information Asset Summary'!B:B,'Information Asset Summary'!E:E),"")</f>
        <v>Hotel Owner, Manager</v>
      </c>
      <c r="G28" s="99" t="str">
        <f>LOOKUP(B28,'Threats and Vulnerabilities'!B:B,'Threats and Vulnerabilities'!G:G)</f>
        <v>An attacker could learn a staff ID and use it to make it easier to access the database</v>
      </c>
      <c r="H28" s="114" t="str">
        <f>IF('Impacts Summary'!D27="","",'Impacts Summary'!D27)</f>
        <v>Low</v>
      </c>
      <c r="I28" s="114" t="str">
        <f>IF('Likelihood Assessment'!D27="","",'Likelihood Assessment'!D27)</f>
        <v>Very Likely</v>
      </c>
      <c r="J28" s="114">
        <f t="shared" si="1"/>
        <v>11</v>
      </c>
      <c r="K28" s="117" t="s">
        <v>34</v>
      </c>
      <c r="L28" s="117" t="s">
        <v>44</v>
      </c>
      <c r="M28" s="114" t="s">
        <v>38</v>
      </c>
      <c r="N28" s="117" t="s">
        <v>25</v>
      </c>
      <c r="O28" s="117" t="s">
        <v>17</v>
      </c>
      <c r="P28" s="117" t="s">
        <v>41</v>
      </c>
      <c r="Q28" s="114">
        <f t="shared" si="0"/>
        <v>1</v>
      </c>
      <c r="R28" s="115" t="s">
        <v>27</v>
      </c>
    </row>
    <row r="29" spans="2:18" ht="47.25">
      <c r="B29" s="116">
        <v>26</v>
      </c>
      <c r="C29" s="113">
        <v>44671</v>
      </c>
      <c r="D29" s="117">
        <v>48</v>
      </c>
      <c r="E29" s="114" t="str">
        <f>IFERROR(LOOKUP(D29,'Information Asset Summary'!B:B,'Information Asset Summary'!C:C),"")</f>
        <v>Staff computer username</v>
      </c>
      <c r="F29" s="114" t="str">
        <f>IFERROR(LOOKUP(D29,'Information Asset Summary'!B:B,'Information Asset Summary'!E:E),"")</f>
        <v>IT Manager</v>
      </c>
      <c r="G29" s="99" t="str">
        <f>LOOKUP(B29,'Threats and Vulnerabilities'!B:B,'Threats and Vulnerabilities'!G:G)</f>
        <v>An attacker could learn a staff ID and use it to make it easier to access the database</v>
      </c>
      <c r="H29" s="114" t="str">
        <f>IF('Impacts Summary'!D28="","",'Impacts Summary'!D28)</f>
        <v>Low</v>
      </c>
      <c r="I29" s="114" t="str">
        <f>IF('Likelihood Assessment'!D28="","",'Likelihood Assessment'!D28)</f>
        <v>Very Likely</v>
      </c>
      <c r="J29" s="114">
        <f t="shared" si="1"/>
        <v>11</v>
      </c>
      <c r="K29" s="117" t="s">
        <v>34</v>
      </c>
      <c r="L29" s="117" t="s">
        <v>44</v>
      </c>
      <c r="M29" s="114" t="s">
        <v>38</v>
      </c>
      <c r="N29" s="117" t="s">
        <v>25</v>
      </c>
      <c r="O29" s="117" t="s">
        <v>17</v>
      </c>
      <c r="P29" s="117" t="s">
        <v>33</v>
      </c>
      <c r="Q29" s="114">
        <f t="shared" si="0"/>
        <v>1</v>
      </c>
      <c r="R29" s="115" t="s">
        <v>27</v>
      </c>
    </row>
    <row r="30" spans="2:18" s="32" customFormat="1" ht="31.5">
      <c r="B30" s="112">
        <v>27</v>
      </c>
      <c r="C30" s="113">
        <v>44671</v>
      </c>
      <c r="D30" s="117">
        <v>1</v>
      </c>
      <c r="E30" s="114" t="str">
        <f>IFERROR(LOOKUP(D30,'Information Asset Summary'!B:B,'Information Asset Summary'!C:C),"")</f>
        <v>Staff ID</v>
      </c>
      <c r="F30" s="114" t="str">
        <f>IFERROR(LOOKUP(D30,'Information Asset Summary'!B:B,'Information Asset Summary'!E:E),"")</f>
        <v>Hotel Owner, Manager</v>
      </c>
      <c r="G30" s="99" t="str">
        <f>LOOKUP(B30,'Threats and Vulnerabilities'!B:B,'Threats and Vulnerabilities'!G:G)</f>
        <v>An attacker could brute force a weakly chosen password to make it easier to access the database</v>
      </c>
      <c r="H30" s="114" t="str">
        <f>IF('Impacts Summary'!D29="","",'Impacts Summary'!D29)</f>
        <v>High</v>
      </c>
      <c r="I30" s="114" t="str">
        <f>IF('Likelihood Assessment'!D29="","",'Likelihood Assessment'!D29)</f>
        <v>Likely</v>
      </c>
      <c r="J30" s="114">
        <f t="shared" si="1"/>
        <v>20</v>
      </c>
      <c r="K30" s="117" t="s">
        <v>34</v>
      </c>
      <c r="L30" s="117" t="s">
        <v>45</v>
      </c>
      <c r="M30" s="119" t="s">
        <v>38</v>
      </c>
      <c r="N30" s="117" t="s">
        <v>30</v>
      </c>
      <c r="O30" s="117" t="s">
        <v>20</v>
      </c>
      <c r="P30" s="117" t="s">
        <v>26</v>
      </c>
      <c r="Q30" s="114">
        <f t="shared" si="0"/>
        <v>17</v>
      </c>
      <c r="R30" s="118" t="s">
        <v>31</v>
      </c>
    </row>
    <row r="31" spans="2:18" s="32" customFormat="1" ht="31.5">
      <c r="B31" s="116">
        <v>28</v>
      </c>
      <c r="C31" s="113">
        <v>44671</v>
      </c>
      <c r="D31" s="117">
        <v>48</v>
      </c>
      <c r="E31" s="114" t="str">
        <f>IFERROR(LOOKUP(D31,'Information Asset Summary'!B:B,'Information Asset Summary'!C:C),"")</f>
        <v>Staff computer username</v>
      </c>
      <c r="F31" s="114" t="str">
        <f>IFERROR(LOOKUP(D31,'Information Asset Summary'!B:B,'Information Asset Summary'!E:E),"")</f>
        <v>IT Manager</v>
      </c>
      <c r="G31" s="99" t="str">
        <f>LOOKUP(B31,'Threats and Vulnerabilities'!B:B,'Threats and Vulnerabilities'!G:G)</f>
        <v>An attacker could brute force a weakly chosen password to make it easier to access the database</v>
      </c>
      <c r="H31" s="114" t="str">
        <f>IF('Impacts Summary'!D30="","",'Impacts Summary'!D30)</f>
        <v>High</v>
      </c>
      <c r="I31" s="114" t="str">
        <f>IF('Likelihood Assessment'!D30="","",'Likelihood Assessment'!D30)</f>
        <v>Very Likely</v>
      </c>
      <c r="J31" s="114">
        <f t="shared" si="1"/>
        <v>21</v>
      </c>
      <c r="K31" s="117" t="s">
        <v>34</v>
      </c>
      <c r="L31" s="117" t="s">
        <v>45</v>
      </c>
      <c r="M31" s="119" t="s">
        <v>38</v>
      </c>
      <c r="N31" s="117" t="s">
        <v>30</v>
      </c>
      <c r="O31" s="117" t="s">
        <v>20</v>
      </c>
      <c r="P31" s="117" t="s">
        <v>26</v>
      </c>
      <c r="Q31" s="114">
        <f t="shared" si="0"/>
        <v>17</v>
      </c>
      <c r="R31" s="118" t="s">
        <v>31</v>
      </c>
    </row>
    <row r="32" spans="2:18" s="32" customFormat="1" ht="31.5">
      <c r="B32" s="112">
        <v>29</v>
      </c>
      <c r="C32" s="113">
        <v>44671</v>
      </c>
      <c r="D32" s="117">
        <v>49</v>
      </c>
      <c r="E32" s="114" t="str">
        <f>IFERROR(LOOKUP(D32,'Information Asset Summary'!B:B,'Information Asset Summary'!C:C),"")</f>
        <v>Staff computer password</v>
      </c>
      <c r="F32" s="114" t="str">
        <f>IFERROR(LOOKUP(D32,'Information Asset Summary'!B:B,'Information Asset Summary'!E:E),"")</f>
        <v>Staff</v>
      </c>
      <c r="G32" s="99" t="str">
        <f>LOOKUP(B32,'Threats and Vulnerabilities'!B:B,'Threats and Vulnerabilities'!G:G)</f>
        <v>An attacker could brute force a weakly chosen password to make it easier to access the database</v>
      </c>
      <c r="H32" s="114" t="str">
        <f>IF('Impacts Summary'!D31="","",'Impacts Summary'!D31)</f>
        <v>High</v>
      </c>
      <c r="I32" s="114" t="str">
        <f>IF('Likelihood Assessment'!D31="","",'Likelihood Assessment'!D31)</f>
        <v>Likely</v>
      </c>
      <c r="J32" s="114">
        <f t="shared" si="1"/>
        <v>20</v>
      </c>
      <c r="K32" s="117" t="s">
        <v>34</v>
      </c>
      <c r="L32" s="117" t="s">
        <v>45</v>
      </c>
      <c r="M32" s="119" t="s">
        <v>38</v>
      </c>
      <c r="N32" s="117" t="s">
        <v>30</v>
      </c>
      <c r="O32" s="117" t="s">
        <v>20</v>
      </c>
      <c r="P32" s="117" t="s">
        <v>26</v>
      </c>
      <c r="Q32" s="114">
        <f t="shared" si="0"/>
        <v>17</v>
      </c>
      <c r="R32" s="118" t="s">
        <v>31</v>
      </c>
    </row>
    <row r="33" spans="2:18" s="32" customFormat="1" ht="31.5">
      <c r="B33" s="116">
        <v>30</v>
      </c>
      <c r="C33" s="113">
        <v>44671</v>
      </c>
      <c r="D33" s="117">
        <v>31</v>
      </c>
      <c r="E33" s="114" t="str">
        <f>IFERROR(LOOKUP(D33,'Information Asset Summary'!B:B,'Information Asset Summary'!C:C),"")</f>
        <v>Hotel guest WiFi password</v>
      </c>
      <c r="F33" s="114" t="str">
        <f>IFERROR(LOOKUP(D33,'Information Asset Summary'!B:B,'Information Asset Summary'!E:E),"")</f>
        <v>Hotel Owner, Manager, IT Manager</v>
      </c>
      <c r="G33" s="99" t="str">
        <f>LOOKUP(B33,'Threats and Vulnerabilities'!B:B,'Threats and Vulnerabilities'!G:G)</f>
        <v>An attacker could gain access to the network and cause malicious damage to the networks that are on it</v>
      </c>
      <c r="H33" s="114" t="str">
        <f>IF('Impacts Summary'!D32="","",'Impacts Summary'!D32)</f>
        <v>High</v>
      </c>
      <c r="I33" s="114" t="str">
        <f>IF('Likelihood Assessment'!D32="","",'Likelihood Assessment'!D32)</f>
        <v>Likely</v>
      </c>
      <c r="J33" s="114">
        <f t="shared" si="1"/>
        <v>20</v>
      </c>
      <c r="K33" s="117" t="s">
        <v>34</v>
      </c>
      <c r="L33" s="117" t="s">
        <v>45</v>
      </c>
      <c r="M33" s="119" t="s">
        <v>38</v>
      </c>
      <c r="N33" s="117" t="s">
        <v>30</v>
      </c>
      <c r="O33" s="117" t="s">
        <v>20</v>
      </c>
      <c r="P33" s="117" t="s">
        <v>26</v>
      </c>
      <c r="Q33" s="114">
        <f t="shared" si="0"/>
        <v>17</v>
      </c>
      <c r="R33" s="118" t="s">
        <v>31</v>
      </c>
    </row>
    <row r="34" spans="2:18" s="32" customFormat="1" ht="31.5">
      <c r="B34" s="112">
        <v>31</v>
      </c>
      <c r="C34" s="113">
        <v>44671</v>
      </c>
      <c r="D34" s="117">
        <v>39</v>
      </c>
      <c r="E34" s="114" t="str">
        <f>IFERROR(LOOKUP(D34,'Information Asset Summary'!B:B,'Information Asset Summary'!C:C),"")</f>
        <v>Conference WiFi password</v>
      </c>
      <c r="F34" s="114" t="str">
        <f>IFERROR(LOOKUP(D34,'Information Asset Summary'!B:B,'Information Asset Summary'!E:E),"")</f>
        <v>Hotel Owner, Manager, IT Manager</v>
      </c>
      <c r="G34" s="99" t="str">
        <f>LOOKUP(B34,'Threats and Vulnerabilities'!B:B,'Threats and Vulnerabilities'!G:G)</f>
        <v>An attacker could gain access to the network and cause malicious damage to the networks that are on it</v>
      </c>
      <c r="H34" s="114" t="str">
        <f>IF('Impacts Summary'!D33="","",'Impacts Summary'!D33)</f>
        <v>High</v>
      </c>
      <c r="I34" s="114" t="str">
        <f>IF('Likelihood Assessment'!D33="","",'Likelihood Assessment'!D33)</f>
        <v>Possible</v>
      </c>
      <c r="J34" s="114">
        <f t="shared" si="1"/>
        <v>18</v>
      </c>
      <c r="K34" s="117" t="s">
        <v>34</v>
      </c>
      <c r="L34" s="117" t="s">
        <v>46</v>
      </c>
      <c r="M34" s="119" t="s">
        <v>38</v>
      </c>
      <c r="N34" s="117" t="s">
        <v>30</v>
      </c>
      <c r="O34" s="117" t="s">
        <v>20</v>
      </c>
      <c r="P34" s="117" t="s">
        <v>33</v>
      </c>
      <c r="Q34" s="114">
        <f t="shared" si="0"/>
        <v>14</v>
      </c>
      <c r="R34" s="118" t="s">
        <v>31</v>
      </c>
    </row>
    <row r="35" spans="2:18" s="32" customFormat="1" ht="31.5">
      <c r="B35" s="116">
        <v>32</v>
      </c>
      <c r="C35" s="113">
        <v>44671</v>
      </c>
      <c r="D35" s="117">
        <v>1</v>
      </c>
      <c r="E35" s="114" t="str">
        <f>IFERROR(LOOKUP(D35,'Information Asset Summary'!B:B,'Information Asset Summary'!C:C),"")</f>
        <v>Staff ID</v>
      </c>
      <c r="F35" s="114" t="str">
        <f>IFERROR(LOOKUP(D35,'Information Asset Summary'!B:B,'Information Asset Summary'!E:E),"")</f>
        <v>Hotel Owner, Manager</v>
      </c>
      <c r="G35" s="99" t="str">
        <f>LOOKUP(B35,'Threats and Vulnerabilities'!B:B,'Threats and Vulnerabilities'!G:G)</f>
        <v>An attacker could gain access to the network and cause malicious damage to the networks that are on it</v>
      </c>
      <c r="H35" s="114" t="str">
        <f>IF('Impacts Summary'!D34="","",'Impacts Summary'!D34)</f>
        <v>High</v>
      </c>
      <c r="I35" s="114" t="str">
        <f>IF('Likelihood Assessment'!D34="","",'Likelihood Assessment'!D34)</f>
        <v>Likely</v>
      </c>
      <c r="J35" s="114">
        <f t="shared" si="1"/>
        <v>20</v>
      </c>
      <c r="K35" s="117" t="s">
        <v>34</v>
      </c>
      <c r="L35" s="117" t="s">
        <v>46</v>
      </c>
      <c r="M35" s="119" t="s">
        <v>38</v>
      </c>
      <c r="N35" s="117" t="s">
        <v>30</v>
      </c>
      <c r="O35" s="117" t="s">
        <v>20</v>
      </c>
      <c r="P35" s="117" t="s">
        <v>33</v>
      </c>
      <c r="Q35" s="114">
        <f t="shared" si="0"/>
        <v>14</v>
      </c>
      <c r="R35" s="118" t="s">
        <v>31</v>
      </c>
    </row>
    <row r="36" spans="2:18" s="32" customFormat="1" ht="31.5">
      <c r="B36" s="112">
        <v>33</v>
      </c>
      <c r="C36" s="113">
        <v>44671</v>
      </c>
      <c r="D36" s="117">
        <v>48</v>
      </c>
      <c r="E36" s="114" t="str">
        <f>IFERROR(LOOKUP(D36,'Information Asset Summary'!B:B,'Information Asset Summary'!C:C),"")</f>
        <v>Staff computer username</v>
      </c>
      <c r="F36" s="114" t="str">
        <f>IFERROR(LOOKUP(D36,'Information Asset Summary'!B:B,'Information Asset Summary'!E:E),"")</f>
        <v>IT Manager</v>
      </c>
      <c r="G36" s="99" t="str">
        <f>LOOKUP(B36,'Threats and Vulnerabilities'!B:B,'Threats and Vulnerabilities'!G:G)</f>
        <v>An attacker could gain access to the network and cause malicious damage to the networks that are on it</v>
      </c>
      <c r="H36" s="114" t="str">
        <f>IF('Impacts Summary'!D35="","",'Impacts Summary'!D35)</f>
        <v>High</v>
      </c>
      <c r="I36" s="114" t="str">
        <f>IF('Likelihood Assessment'!D35="","",'Likelihood Assessment'!D35)</f>
        <v>Likely</v>
      </c>
      <c r="J36" s="114">
        <f t="shared" si="1"/>
        <v>20</v>
      </c>
      <c r="K36" s="117" t="s">
        <v>34</v>
      </c>
      <c r="L36" s="117" t="s">
        <v>46</v>
      </c>
      <c r="M36" s="119" t="s">
        <v>38</v>
      </c>
      <c r="N36" s="117" t="s">
        <v>30</v>
      </c>
      <c r="O36" s="117" t="s">
        <v>20</v>
      </c>
      <c r="P36" s="117" t="s">
        <v>33</v>
      </c>
      <c r="Q36" s="114">
        <f t="shared" si="0"/>
        <v>14</v>
      </c>
      <c r="R36" s="118" t="s">
        <v>31</v>
      </c>
    </row>
    <row r="37" spans="2:18" s="32" customFormat="1" ht="31.5">
      <c r="B37" s="116">
        <v>34</v>
      </c>
      <c r="C37" s="113">
        <v>44671</v>
      </c>
      <c r="D37" s="117">
        <v>49</v>
      </c>
      <c r="E37" s="114" t="str">
        <f>IFERROR(LOOKUP(D37,'Information Asset Summary'!B:B,'Information Asset Summary'!C:C),"")</f>
        <v>Staff computer password</v>
      </c>
      <c r="F37" s="114" t="str">
        <f>IFERROR(LOOKUP(D37,'Information Asset Summary'!B:B,'Information Asset Summary'!E:E),"")</f>
        <v>Staff</v>
      </c>
      <c r="G37" s="99" t="str">
        <f>LOOKUP(B37,'Threats and Vulnerabilities'!B:B,'Threats and Vulnerabilities'!G:G)</f>
        <v>An attacker could gain access to the network and cause malicious damage to the networks that are on it</v>
      </c>
      <c r="H37" s="114" t="str">
        <f>IF('Impacts Summary'!D36="","",'Impacts Summary'!D36)</f>
        <v>High</v>
      </c>
      <c r="I37" s="114" t="str">
        <f>IF('Likelihood Assessment'!D36="","",'Likelihood Assessment'!D36)</f>
        <v>Likely</v>
      </c>
      <c r="J37" s="114">
        <f t="shared" si="1"/>
        <v>20</v>
      </c>
      <c r="K37" s="117" t="s">
        <v>34</v>
      </c>
      <c r="L37" s="117" t="s">
        <v>46</v>
      </c>
      <c r="M37" s="119" t="s">
        <v>38</v>
      </c>
      <c r="N37" s="117" t="s">
        <v>30</v>
      </c>
      <c r="O37" s="117" t="s">
        <v>20</v>
      </c>
      <c r="P37" s="117" t="s">
        <v>33</v>
      </c>
      <c r="Q37" s="114">
        <f t="shared" si="0"/>
        <v>14</v>
      </c>
      <c r="R37" s="118" t="s">
        <v>31</v>
      </c>
    </row>
    <row r="38" spans="2:18" ht="31.5">
      <c r="B38" s="112">
        <v>35</v>
      </c>
      <c r="C38" s="113">
        <v>44671</v>
      </c>
      <c r="D38" s="117">
        <v>1</v>
      </c>
      <c r="E38" s="114" t="str">
        <f>IFERROR(LOOKUP(D38,'Information Asset Summary'!B:B,'Information Asset Summary'!C:C),"")</f>
        <v>Staff ID</v>
      </c>
      <c r="F38" s="114" t="str">
        <f>IFERROR(LOOKUP(D38,'Information Asset Summary'!B:B,'Information Asset Summary'!E:E),"")</f>
        <v>Hotel Owner, Manager</v>
      </c>
      <c r="G38" s="99" t="str">
        <f>LOOKUP(B38,'Threats and Vulnerabilities'!B:B,'Threats and Vulnerabilities'!G:G)</f>
        <v>A usb containing malicious software could be uploaded to the conference centre device thats on the network.</v>
      </c>
      <c r="H38" s="114" t="str">
        <f>IF('Impacts Summary'!D37="","",'Impacts Summary'!D37)</f>
        <v>High</v>
      </c>
      <c r="I38" s="114" t="str">
        <f>IF('Likelihood Assessment'!D37="","",'Likelihood Assessment'!D37)</f>
        <v>Possible</v>
      </c>
      <c r="J38" s="114">
        <f t="shared" si="1"/>
        <v>18</v>
      </c>
      <c r="K38" s="117" t="s">
        <v>47</v>
      </c>
      <c r="L38" s="117" t="s">
        <v>48</v>
      </c>
      <c r="M38" s="119" t="s">
        <v>38</v>
      </c>
      <c r="N38" s="117" t="s">
        <v>30</v>
      </c>
      <c r="O38" s="117" t="s">
        <v>20</v>
      </c>
      <c r="P38" s="117" t="s">
        <v>26</v>
      </c>
      <c r="Q38" s="114">
        <f t="shared" si="0"/>
        <v>17</v>
      </c>
      <c r="R38" s="118" t="s">
        <v>31</v>
      </c>
    </row>
    <row r="39" spans="2:18" ht="31.5">
      <c r="B39" s="116">
        <v>36</v>
      </c>
      <c r="C39" s="113">
        <v>44671</v>
      </c>
      <c r="D39" s="117">
        <v>48</v>
      </c>
      <c r="E39" s="114" t="str">
        <f>IFERROR(LOOKUP(D39,'Information Asset Summary'!B:B,'Information Asset Summary'!C:C),"")</f>
        <v>Staff computer username</v>
      </c>
      <c r="F39" s="114" t="str">
        <f>IFERROR(LOOKUP(D39,'Information Asset Summary'!B:B,'Information Asset Summary'!E:E),"")</f>
        <v>IT Manager</v>
      </c>
      <c r="G39" s="99" t="str">
        <f>LOOKUP(B39,'Threats and Vulnerabilities'!B:B,'Threats and Vulnerabilities'!G:G)</f>
        <v>A usb containing malicious software could be uploaded to the conference centre device thats on the network.</v>
      </c>
      <c r="H39" s="114" t="str">
        <f>IF('Impacts Summary'!D38="","",'Impacts Summary'!D38)</f>
        <v>High</v>
      </c>
      <c r="I39" s="114" t="str">
        <f>IF('Likelihood Assessment'!D38="","",'Likelihood Assessment'!D38)</f>
        <v>Possible</v>
      </c>
      <c r="J39" s="114">
        <f t="shared" si="1"/>
        <v>18</v>
      </c>
      <c r="K39" s="117" t="s">
        <v>47</v>
      </c>
      <c r="L39" s="117" t="s">
        <v>48</v>
      </c>
      <c r="M39" s="119" t="s">
        <v>38</v>
      </c>
      <c r="N39" s="117" t="s">
        <v>30</v>
      </c>
      <c r="O39" s="117" t="s">
        <v>20</v>
      </c>
      <c r="P39" s="117" t="s">
        <v>26</v>
      </c>
      <c r="Q39" s="114">
        <f t="shared" si="0"/>
        <v>17</v>
      </c>
      <c r="R39" s="118" t="s">
        <v>31</v>
      </c>
    </row>
    <row r="40" spans="2:18" ht="31.5">
      <c r="B40" s="112">
        <v>37</v>
      </c>
      <c r="C40" s="113">
        <v>44671</v>
      </c>
      <c r="D40" s="117">
        <v>49</v>
      </c>
      <c r="E40" s="114" t="str">
        <f>IFERROR(LOOKUP(D40,'Information Asset Summary'!B:B,'Information Asset Summary'!C:C),"")</f>
        <v>Staff computer password</v>
      </c>
      <c r="F40" s="114" t="str">
        <f>IFERROR(LOOKUP(D40,'Information Asset Summary'!B:B,'Information Asset Summary'!E:E),"")</f>
        <v>Staff</v>
      </c>
      <c r="G40" s="99" t="str">
        <f>LOOKUP(B40,'Threats and Vulnerabilities'!B:B,'Threats and Vulnerabilities'!G:G)</f>
        <v>A usb containing malicious software could be uploaded to the conference centre device thats on the network.</v>
      </c>
      <c r="H40" s="114" t="str">
        <f>IF('Impacts Summary'!D39="","",'Impacts Summary'!D39)</f>
        <v>High</v>
      </c>
      <c r="I40" s="114" t="str">
        <f>IF('Likelihood Assessment'!D39="","",'Likelihood Assessment'!D39)</f>
        <v>Possible</v>
      </c>
      <c r="J40" s="114">
        <f t="shared" si="1"/>
        <v>18</v>
      </c>
      <c r="K40" s="117" t="s">
        <v>47</v>
      </c>
      <c r="L40" s="117" t="s">
        <v>48</v>
      </c>
      <c r="M40" s="119" t="s">
        <v>38</v>
      </c>
      <c r="N40" s="117" t="s">
        <v>30</v>
      </c>
      <c r="O40" s="117" t="s">
        <v>20</v>
      </c>
      <c r="P40" s="117" t="s">
        <v>26</v>
      </c>
      <c r="Q40" s="114">
        <f t="shared" si="0"/>
        <v>17</v>
      </c>
      <c r="R40" s="118" t="s">
        <v>31</v>
      </c>
    </row>
    <row r="41" spans="2:18" ht="31.5">
      <c r="B41" s="116">
        <v>38</v>
      </c>
      <c r="C41" s="113">
        <v>44671</v>
      </c>
      <c r="D41" s="117">
        <v>1</v>
      </c>
      <c r="E41" s="114" t="str">
        <f>IFERROR(LOOKUP(D41,'Information Asset Summary'!B:B,'Information Asset Summary'!C:C),"")</f>
        <v>Staff ID</v>
      </c>
      <c r="F41" s="114" t="str">
        <f>IFERROR(LOOKUP(D41,'Information Asset Summary'!B:B,'Information Asset Summary'!E:E),"")</f>
        <v>Hotel Owner, Manager</v>
      </c>
      <c r="G41" s="99" t="str">
        <f>LOOKUP(B41,'Threats and Vulnerabilities'!B:B,'Threats and Vulnerabilities'!G:G)</f>
        <v xml:space="preserve">A device that contains malicious software could be added to the network via the conference centre </v>
      </c>
      <c r="H41" s="114" t="str">
        <f>IF('Impacts Summary'!D40="","",'Impacts Summary'!D40)</f>
        <v>High</v>
      </c>
      <c r="I41" s="114" t="str">
        <f>IF('Likelihood Assessment'!D40="","",'Likelihood Assessment'!D40)</f>
        <v>Possible</v>
      </c>
      <c r="J41" s="114">
        <f t="shared" si="1"/>
        <v>18</v>
      </c>
      <c r="K41" s="117" t="s">
        <v>34</v>
      </c>
      <c r="L41" s="117" t="s">
        <v>46</v>
      </c>
      <c r="M41" s="119" t="s">
        <v>38</v>
      </c>
      <c r="N41" s="117" t="s">
        <v>30</v>
      </c>
      <c r="O41" s="117" t="s">
        <v>20</v>
      </c>
      <c r="P41" s="117" t="s">
        <v>33</v>
      </c>
      <c r="Q41" s="114">
        <f t="shared" si="0"/>
        <v>14</v>
      </c>
      <c r="R41" s="118" t="s">
        <v>31</v>
      </c>
    </row>
    <row r="42" spans="2:18" ht="31.5">
      <c r="B42" s="112">
        <v>39</v>
      </c>
      <c r="C42" s="113">
        <v>44671</v>
      </c>
      <c r="D42" s="117">
        <v>48</v>
      </c>
      <c r="E42" s="114" t="str">
        <f>IFERROR(LOOKUP(D42,'Information Asset Summary'!B:B,'Information Asset Summary'!C:C),"")</f>
        <v>Staff computer username</v>
      </c>
      <c r="F42" s="114" t="str">
        <f>IFERROR(LOOKUP(D42,'Information Asset Summary'!B:B,'Information Asset Summary'!E:E),"")</f>
        <v>IT Manager</v>
      </c>
      <c r="G42" s="99" t="str">
        <f>LOOKUP(B42,'Threats and Vulnerabilities'!B:B,'Threats and Vulnerabilities'!G:G)</f>
        <v xml:space="preserve">A device that contains malicious software could be added to the network via the conference centre </v>
      </c>
      <c r="H42" s="114" t="str">
        <f>IF('Impacts Summary'!D41="","",'Impacts Summary'!D41)</f>
        <v>High</v>
      </c>
      <c r="I42" s="114" t="str">
        <f>IF('Likelihood Assessment'!D41="","",'Likelihood Assessment'!D41)</f>
        <v>Possible</v>
      </c>
      <c r="J42" s="114">
        <f t="shared" si="1"/>
        <v>18</v>
      </c>
      <c r="K42" s="117" t="s">
        <v>34</v>
      </c>
      <c r="L42" s="117" t="s">
        <v>46</v>
      </c>
      <c r="M42" s="119" t="s">
        <v>38</v>
      </c>
      <c r="N42" s="117" t="s">
        <v>30</v>
      </c>
      <c r="O42" s="117" t="s">
        <v>20</v>
      </c>
      <c r="P42" s="117" t="s">
        <v>33</v>
      </c>
      <c r="Q42" s="114">
        <f t="shared" si="0"/>
        <v>14</v>
      </c>
      <c r="R42" s="118" t="s">
        <v>31</v>
      </c>
    </row>
    <row r="43" spans="2:18" ht="31.5">
      <c r="B43" s="116">
        <v>40</v>
      </c>
      <c r="C43" s="113">
        <v>44671</v>
      </c>
      <c r="D43" s="117">
        <v>49</v>
      </c>
      <c r="E43" s="114" t="str">
        <f>IFERROR(LOOKUP(D43,'Information Asset Summary'!B:B,'Information Asset Summary'!C:C),"")</f>
        <v>Staff computer password</v>
      </c>
      <c r="F43" s="114" t="str">
        <f>IFERROR(LOOKUP(D43,'Information Asset Summary'!B:B,'Information Asset Summary'!E:E),"")</f>
        <v>Staff</v>
      </c>
      <c r="G43" s="99" t="str">
        <f>LOOKUP(B43,'Threats and Vulnerabilities'!B:B,'Threats and Vulnerabilities'!G:G)</f>
        <v xml:space="preserve">A device that contains malicious software could be added to the network via the conference centre </v>
      </c>
      <c r="H43" s="114" t="str">
        <f>IF('Impacts Summary'!D42="","",'Impacts Summary'!D42)</f>
        <v>High</v>
      </c>
      <c r="I43" s="114" t="str">
        <f>IF('Likelihood Assessment'!D42="","",'Likelihood Assessment'!D42)</f>
        <v>Possible</v>
      </c>
      <c r="J43" s="114">
        <f t="shared" si="1"/>
        <v>18</v>
      </c>
      <c r="K43" s="117" t="s">
        <v>34</v>
      </c>
      <c r="L43" s="117" t="s">
        <v>46</v>
      </c>
      <c r="M43" s="119" t="s">
        <v>38</v>
      </c>
      <c r="N43" s="117" t="s">
        <v>30</v>
      </c>
      <c r="O43" s="117" t="s">
        <v>20</v>
      </c>
      <c r="P43" s="117" t="s">
        <v>33</v>
      </c>
      <c r="Q43" s="114">
        <f t="shared" si="0"/>
        <v>14</v>
      </c>
      <c r="R43" s="118" t="s">
        <v>31</v>
      </c>
    </row>
    <row r="44" spans="2:18" ht="31.5">
      <c r="B44" s="112">
        <v>41</v>
      </c>
      <c r="C44" s="113">
        <v>44671</v>
      </c>
      <c r="D44" s="117">
        <v>1</v>
      </c>
      <c r="E44" s="114" t="str">
        <f>IFERROR(LOOKUP(D44,'Information Asset Summary'!B:B,'Information Asset Summary'!C:C),"")</f>
        <v>Staff ID</v>
      </c>
      <c r="F44" s="114" t="str">
        <f>IFERROR(LOOKUP(D44,'Information Asset Summary'!B:B,'Information Asset Summary'!E:E),"")</f>
        <v>Hotel Owner, Manager</v>
      </c>
      <c r="G44" s="99" t="str">
        <f>LOOKUP(B44,'Threats and Vulnerabilities'!B:B,'Threats and Vulnerabilities'!G:G)</f>
        <v>An attacker could gain access to the network and cause malicious damage to the networks that are on it</v>
      </c>
      <c r="H44" s="114" t="str">
        <f>IF('Impacts Summary'!D43="","",'Impacts Summary'!D43)</f>
        <v>High</v>
      </c>
      <c r="I44" s="114" t="str">
        <f>IF('Likelihood Assessment'!D43="","",'Likelihood Assessment'!D43)</f>
        <v>Unlikely</v>
      </c>
      <c r="J44" s="114">
        <f t="shared" si="1"/>
        <v>17</v>
      </c>
      <c r="K44" s="117" t="s">
        <v>34</v>
      </c>
      <c r="L44" s="117" t="s">
        <v>46</v>
      </c>
      <c r="M44" s="119" t="s">
        <v>38</v>
      </c>
      <c r="N44" s="117" t="s">
        <v>30</v>
      </c>
      <c r="O44" s="117" t="s">
        <v>20</v>
      </c>
      <c r="P44" s="117" t="s">
        <v>33</v>
      </c>
      <c r="Q44" s="114">
        <f t="shared" si="0"/>
        <v>14</v>
      </c>
      <c r="R44" s="118" t="s">
        <v>31</v>
      </c>
    </row>
    <row r="45" spans="2:18" ht="31.5">
      <c r="B45" s="116">
        <v>42</v>
      </c>
      <c r="C45" s="113">
        <v>44671</v>
      </c>
      <c r="D45" s="117">
        <v>48</v>
      </c>
      <c r="E45" s="114" t="str">
        <f>IFERROR(LOOKUP(D45,'Information Asset Summary'!B:B,'Information Asset Summary'!C:C),"")</f>
        <v>Staff computer username</v>
      </c>
      <c r="F45" s="114" t="str">
        <f>IFERROR(LOOKUP(D45,'Information Asset Summary'!B:B,'Information Asset Summary'!E:E),"")</f>
        <v>IT Manager</v>
      </c>
      <c r="G45" s="99" t="str">
        <f>LOOKUP(B45,'Threats and Vulnerabilities'!B:B,'Threats and Vulnerabilities'!G:G)</f>
        <v>An attacker could gain access to the network and cause malicious damage to the networks that are on it</v>
      </c>
      <c r="H45" s="114" t="str">
        <f>IF('Impacts Summary'!D44="","",'Impacts Summary'!D44)</f>
        <v>High</v>
      </c>
      <c r="I45" s="114" t="str">
        <f>IF('Likelihood Assessment'!D44="","",'Likelihood Assessment'!D44)</f>
        <v>Unlikely</v>
      </c>
      <c r="J45" s="114">
        <f t="shared" si="1"/>
        <v>17</v>
      </c>
      <c r="K45" s="117" t="s">
        <v>34</v>
      </c>
      <c r="L45" s="117" t="s">
        <v>46</v>
      </c>
      <c r="M45" s="119" t="s">
        <v>38</v>
      </c>
      <c r="N45" s="117" t="s">
        <v>30</v>
      </c>
      <c r="O45" s="117" t="s">
        <v>20</v>
      </c>
      <c r="P45" s="117" t="s">
        <v>33</v>
      </c>
      <c r="Q45" s="114">
        <f t="shared" si="0"/>
        <v>14</v>
      </c>
      <c r="R45" s="118" t="s">
        <v>31</v>
      </c>
    </row>
    <row r="46" spans="2:18" ht="31.5">
      <c r="B46" s="112">
        <v>43</v>
      </c>
      <c r="C46" s="113">
        <v>44671</v>
      </c>
      <c r="D46" s="117">
        <v>49</v>
      </c>
      <c r="E46" s="114" t="str">
        <f>IFERROR(LOOKUP(D46,'Information Asset Summary'!B:B,'Information Asset Summary'!C:C),"")</f>
        <v>Staff computer password</v>
      </c>
      <c r="F46" s="114" t="str">
        <f>IFERROR(LOOKUP(D46,'Information Asset Summary'!B:B,'Information Asset Summary'!E:E),"")</f>
        <v>Staff</v>
      </c>
      <c r="G46" s="99" t="str">
        <f>LOOKUP(B46,'Threats and Vulnerabilities'!B:B,'Threats and Vulnerabilities'!G:G)</f>
        <v>An attacker could gain access to the network and cause malicious damage to the networks that are on it</v>
      </c>
      <c r="H46" s="114" t="str">
        <f>IF('Impacts Summary'!D45="","",'Impacts Summary'!D45)</f>
        <v>High</v>
      </c>
      <c r="I46" s="114" t="str">
        <f>IF('Likelihood Assessment'!D45="","",'Likelihood Assessment'!D45)</f>
        <v>Unlikely</v>
      </c>
      <c r="J46" s="114">
        <f t="shared" si="1"/>
        <v>17</v>
      </c>
      <c r="K46" s="117" t="s">
        <v>34</v>
      </c>
      <c r="L46" s="117" t="s">
        <v>46</v>
      </c>
      <c r="M46" s="119" t="s">
        <v>38</v>
      </c>
      <c r="N46" s="117" t="s">
        <v>30</v>
      </c>
      <c r="O46" s="117" t="s">
        <v>20</v>
      </c>
      <c r="P46" s="117" t="s">
        <v>33</v>
      </c>
      <c r="Q46" s="114">
        <f t="shared" si="0"/>
        <v>14</v>
      </c>
      <c r="R46" s="118" t="s">
        <v>31</v>
      </c>
    </row>
    <row r="47" spans="2:18" ht="31.5">
      <c r="B47" s="116">
        <v>44</v>
      </c>
      <c r="C47" s="113">
        <v>44671</v>
      </c>
      <c r="D47" s="117">
        <v>1</v>
      </c>
      <c r="E47" s="114" t="str">
        <f>IFERROR(LOOKUP(D47,'Information Asset Summary'!B:B,'Information Asset Summary'!C:C),"")</f>
        <v>Staff ID</v>
      </c>
      <c r="F47" s="114" t="str">
        <f>IFERROR(LOOKUP(D47,'Information Asset Summary'!B:B,'Information Asset Summary'!E:E),"")</f>
        <v>Hotel Owner, Manager</v>
      </c>
      <c r="G47" s="99" t="str">
        <f>LOOKUP(B47,'Threats and Vulnerabilities'!B:B,'Threats and Vulnerabilities'!G:G)</f>
        <v>An attacker could gain access to the hotel staff wifi network and view the external cameras</v>
      </c>
      <c r="H47" s="114" t="str">
        <f>IF('Impacts Summary'!D46="","",'Impacts Summary'!D46)</f>
        <v>Low</v>
      </c>
      <c r="I47" s="114" t="str">
        <f>IF('Likelihood Assessment'!D46="","",'Likelihood Assessment'!D46)</f>
        <v>Likely</v>
      </c>
      <c r="J47" s="114">
        <f t="shared" si="1"/>
        <v>10</v>
      </c>
      <c r="K47" s="117" t="s">
        <v>34</v>
      </c>
      <c r="L47" s="117" t="s">
        <v>49</v>
      </c>
      <c r="M47" s="119" t="s">
        <v>50</v>
      </c>
      <c r="N47" s="117" t="s">
        <v>25</v>
      </c>
      <c r="O47" s="117" t="s">
        <v>18</v>
      </c>
      <c r="P47" s="117" t="s">
        <v>33</v>
      </c>
      <c r="Q47" s="114">
        <f t="shared" si="0"/>
        <v>4</v>
      </c>
      <c r="R47" s="115" t="s">
        <v>27</v>
      </c>
    </row>
    <row r="48" spans="2:18" ht="31.5">
      <c r="B48" s="112">
        <v>45</v>
      </c>
      <c r="C48" s="113">
        <v>44671</v>
      </c>
      <c r="D48" s="117">
        <v>48</v>
      </c>
      <c r="E48" s="114" t="str">
        <f>IFERROR(LOOKUP(D48,'Information Asset Summary'!B:B,'Information Asset Summary'!C:C),"")</f>
        <v>Staff computer username</v>
      </c>
      <c r="F48" s="114" t="str">
        <f>IFERROR(LOOKUP(D48,'Information Asset Summary'!B:B,'Information Asset Summary'!E:E),"")</f>
        <v>IT Manager</v>
      </c>
      <c r="G48" s="99" t="str">
        <f>LOOKUP(B48,'Threats and Vulnerabilities'!B:B,'Threats and Vulnerabilities'!G:G)</f>
        <v>An attacker could gain access to the hotel staff wifi network and view the external cameras</v>
      </c>
      <c r="H48" s="114" t="str">
        <f>IF('Impacts Summary'!D47="","",'Impacts Summary'!D47)</f>
        <v>Low</v>
      </c>
      <c r="I48" s="114" t="str">
        <f>IF('Likelihood Assessment'!D47="","",'Likelihood Assessment'!D47)</f>
        <v>Likely</v>
      </c>
      <c r="J48" s="114">
        <f t="shared" si="1"/>
        <v>10</v>
      </c>
      <c r="K48" s="117" t="s">
        <v>34</v>
      </c>
      <c r="L48" s="117" t="s">
        <v>49</v>
      </c>
      <c r="M48" s="119" t="s">
        <v>50</v>
      </c>
      <c r="N48" s="117" t="s">
        <v>25</v>
      </c>
      <c r="O48" s="117" t="s">
        <v>18</v>
      </c>
      <c r="P48" s="117" t="s">
        <v>33</v>
      </c>
      <c r="Q48" s="114">
        <f t="shared" si="0"/>
        <v>4</v>
      </c>
      <c r="R48" s="115" t="s">
        <v>27</v>
      </c>
    </row>
    <row r="49" spans="2:18" ht="31.5">
      <c r="B49" s="116">
        <v>46</v>
      </c>
      <c r="C49" s="113">
        <v>44671</v>
      </c>
      <c r="D49" s="117">
        <v>49</v>
      </c>
      <c r="E49" s="114" t="str">
        <f>IFERROR(LOOKUP(D49,'Information Asset Summary'!B:B,'Information Asset Summary'!C:C),"")</f>
        <v>Staff computer password</v>
      </c>
      <c r="F49" s="114" t="str">
        <f>IFERROR(LOOKUP(D49,'Information Asset Summary'!B:B,'Information Asset Summary'!E:E),"")</f>
        <v>Staff</v>
      </c>
      <c r="G49" s="99" t="str">
        <f>LOOKUP(B49,'Threats and Vulnerabilities'!B:B,'Threats and Vulnerabilities'!G:G)</f>
        <v>An attacker could gain access to the hotel staff wifi network and view the external cameras</v>
      </c>
      <c r="H49" s="114" t="str">
        <f>IF('Impacts Summary'!D48="","",'Impacts Summary'!D48)</f>
        <v>Low</v>
      </c>
      <c r="I49" s="114" t="str">
        <f>IF('Likelihood Assessment'!D48="","",'Likelihood Assessment'!D48)</f>
        <v>Likely</v>
      </c>
      <c r="J49" s="114">
        <f t="shared" si="1"/>
        <v>10</v>
      </c>
      <c r="K49" s="117" t="s">
        <v>34</v>
      </c>
      <c r="L49" s="117" t="s">
        <v>49</v>
      </c>
      <c r="M49" s="119" t="s">
        <v>50</v>
      </c>
      <c r="N49" s="117" t="s">
        <v>25</v>
      </c>
      <c r="O49" s="117" t="s">
        <v>18</v>
      </c>
      <c r="P49" s="117" t="s">
        <v>33</v>
      </c>
      <c r="Q49" s="114">
        <f t="shared" si="0"/>
        <v>4</v>
      </c>
      <c r="R49" s="115" t="s">
        <v>27</v>
      </c>
    </row>
    <row r="50" spans="2:18" ht="31.5">
      <c r="B50" s="112">
        <v>47</v>
      </c>
      <c r="C50" s="113">
        <v>44671</v>
      </c>
      <c r="D50" s="117">
        <v>55</v>
      </c>
      <c r="E50" s="114" t="str">
        <f>IFERROR(LOOKUP(D50,'Information Asset Summary'!B:B,'Information Asset Summary'!C:C),"")</f>
        <v>External camera feed</v>
      </c>
      <c r="F50" s="114" t="str">
        <f>IFERROR(LOOKUP(D50,'Information Asset Summary'!B:B,'Information Asset Summary'!E:E),"")</f>
        <v>Hotel Owner, Manager, IT Manager</v>
      </c>
      <c r="G50" s="99" t="str">
        <f>LOOKUP(B50,'Threats and Vulnerabilities'!B:B,'Threats and Vulnerabilities'!G:G)</f>
        <v>An attacker could gain access to the hotel staff wifi network and view the external cameras</v>
      </c>
      <c r="H50" s="114" t="str">
        <f>IF('Impacts Summary'!D49="","",'Impacts Summary'!D49)</f>
        <v>Low</v>
      </c>
      <c r="I50" s="114" t="str">
        <f>IF('Likelihood Assessment'!D49="","",'Likelihood Assessment'!D49)</f>
        <v>Likely</v>
      </c>
      <c r="J50" s="114">
        <f t="shared" si="1"/>
        <v>10</v>
      </c>
      <c r="K50" s="117" t="s">
        <v>34</v>
      </c>
      <c r="L50" s="117" t="s">
        <v>49</v>
      </c>
      <c r="M50" s="119" t="s">
        <v>50</v>
      </c>
      <c r="N50" s="117" t="s">
        <v>25</v>
      </c>
      <c r="O50" s="117" t="s">
        <v>18</v>
      </c>
      <c r="P50" s="117" t="s">
        <v>33</v>
      </c>
      <c r="Q50" s="114">
        <f t="shared" si="0"/>
        <v>4</v>
      </c>
      <c r="R50" s="115" t="s">
        <v>27</v>
      </c>
    </row>
    <row r="51" spans="2:18" ht="31.5">
      <c r="B51" s="116">
        <v>48</v>
      </c>
      <c r="C51" s="113">
        <v>44671</v>
      </c>
      <c r="D51" s="117">
        <v>56</v>
      </c>
      <c r="E51" s="114" t="str">
        <f>IFERROR(LOOKUP(D51,'Information Asset Summary'!B:B,'Information Asset Summary'!C:C),"")</f>
        <v>Internal camera feed</v>
      </c>
      <c r="F51" s="114" t="str">
        <f>IFERROR(LOOKUP(D51,'Information Asset Summary'!B:B,'Information Asset Summary'!E:E),"")</f>
        <v>Hotel Owner, Manager, IT Manager</v>
      </c>
      <c r="G51" s="99" t="str">
        <f>LOOKUP(B51,'Threats and Vulnerabilities'!B:B,'Threats and Vulnerabilities'!G:G)</f>
        <v>An attacker could gain access to the hotel staff wifi network and view the external cameras</v>
      </c>
      <c r="H51" s="114" t="str">
        <f>IF('Impacts Summary'!D50="","",'Impacts Summary'!D50)</f>
        <v>Low</v>
      </c>
      <c r="I51" s="114" t="str">
        <f>IF('Likelihood Assessment'!D50="","",'Likelihood Assessment'!D50)</f>
        <v>Likely</v>
      </c>
      <c r="J51" s="114">
        <f t="shared" si="1"/>
        <v>10</v>
      </c>
      <c r="K51" s="117" t="s">
        <v>34</v>
      </c>
      <c r="L51" s="117" t="s">
        <v>49</v>
      </c>
      <c r="M51" s="119" t="s">
        <v>50</v>
      </c>
      <c r="N51" s="117" t="s">
        <v>25</v>
      </c>
      <c r="O51" s="117" t="s">
        <v>18</v>
      </c>
      <c r="P51" s="117" t="s">
        <v>33</v>
      </c>
      <c r="Q51" s="114">
        <f t="shared" si="0"/>
        <v>4</v>
      </c>
      <c r="R51" s="115" t="s">
        <v>27</v>
      </c>
    </row>
    <row r="52" spans="2:18" ht="47.25">
      <c r="B52" s="112">
        <v>49</v>
      </c>
      <c r="C52" s="113">
        <v>44671</v>
      </c>
      <c r="D52" s="117">
        <v>1</v>
      </c>
      <c r="E52" s="114" t="str">
        <f>IFERROR(LOOKUP(D52,'Information Asset Summary'!B:B,'Information Asset Summary'!C:C),"")</f>
        <v>Staff ID</v>
      </c>
      <c r="F52" s="114" t="str">
        <f>IFERROR(LOOKUP(D52,'Information Asset Summary'!B:B,'Information Asset Summary'!E:E),"")</f>
        <v>Hotel Owner, Manager</v>
      </c>
      <c r="G52" s="99" t="str">
        <f>LOOKUP(B52,'Threats and Vulnerabilities'!B:B,'Threats and Vulnerabilities'!G:G)</f>
        <v>An attacker could exploit a potentially vulnerable server and gain acess to the stored camera feed</v>
      </c>
      <c r="H52" s="114" t="str">
        <f>IF('Impacts Summary'!D51="","",'Impacts Summary'!D51)</f>
        <v>Low</v>
      </c>
      <c r="I52" s="114" t="str">
        <f>IF('Likelihood Assessment'!D51="","",'Likelihood Assessment'!D51)</f>
        <v>Possible</v>
      </c>
      <c r="J52" s="114">
        <f t="shared" si="1"/>
        <v>8</v>
      </c>
      <c r="K52" s="117" t="s">
        <v>51</v>
      </c>
      <c r="L52" s="117" t="s">
        <v>52</v>
      </c>
      <c r="M52" s="119" t="s">
        <v>38</v>
      </c>
      <c r="N52" s="117" t="s">
        <v>25</v>
      </c>
      <c r="O52" s="117" t="s">
        <v>18</v>
      </c>
      <c r="P52" s="117" t="s">
        <v>33</v>
      </c>
      <c r="Q52" s="114">
        <f t="shared" si="0"/>
        <v>4</v>
      </c>
      <c r="R52" s="115" t="s">
        <v>27</v>
      </c>
    </row>
    <row r="53" spans="2:18" ht="47.25">
      <c r="B53" s="116">
        <v>50</v>
      </c>
      <c r="C53" s="113">
        <v>44671</v>
      </c>
      <c r="D53" s="117">
        <v>48</v>
      </c>
      <c r="E53" s="114" t="str">
        <f>IFERROR(LOOKUP(D53,'Information Asset Summary'!B:B,'Information Asset Summary'!C:C),"")</f>
        <v>Staff computer username</v>
      </c>
      <c r="F53" s="114" t="str">
        <f>IFERROR(LOOKUP(D53,'Information Asset Summary'!B:B,'Information Asset Summary'!E:E),"")</f>
        <v>IT Manager</v>
      </c>
      <c r="G53" s="99" t="str">
        <f>LOOKUP(B53,'Threats and Vulnerabilities'!B:B,'Threats and Vulnerabilities'!G:G)</f>
        <v>An attacker could exploit a potentially vulnerable server and gain acess to the stored camera feed</v>
      </c>
      <c r="H53" s="114" t="str">
        <f>IF('Impacts Summary'!D52="","",'Impacts Summary'!D52)</f>
        <v>Low</v>
      </c>
      <c r="I53" s="114" t="str">
        <f>IF('Likelihood Assessment'!D52="","",'Likelihood Assessment'!D52)</f>
        <v>Possible</v>
      </c>
      <c r="J53" s="114">
        <f t="shared" si="1"/>
        <v>8</v>
      </c>
      <c r="K53" s="117" t="s">
        <v>51</v>
      </c>
      <c r="L53" s="117" t="s">
        <v>52</v>
      </c>
      <c r="M53" s="119" t="s">
        <v>38</v>
      </c>
      <c r="N53" s="117" t="s">
        <v>25</v>
      </c>
      <c r="O53" s="117" t="s">
        <v>18</v>
      </c>
      <c r="P53" s="117" t="s">
        <v>33</v>
      </c>
      <c r="Q53" s="114">
        <f t="shared" si="0"/>
        <v>4</v>
      </c>
      <c r="R53" s="115" t="s">
        <v>27</v>
      </c>
    </row>
    <row r="54" spans="2:18" ht="47.25">
      <c r="B54" s="112">
        <v>51</v>
      </c>
      <c r="C54" s="113">
        <v>44671</v>
      </c>
      <c r="D54" s="117">
        <v>49</v>
      </c>
      <c r="E54" s="114" t="str">
        <f>IFERROR(LOOKUP(D54,'Information Asset Summary'!B:B,'Information Asset Summary'!C:C),"")</f>
        <v>Staff computer password</v>
      </c>
      <c r="F54" s="114" t="str">
        <f>IFERROR(LOOKUP(D54,'Information Asset Summary'!B:B,'Information Asset Summary'!E:E),"")</f>
        <v>Staff</v>
      </c>
      <c r="G54" s="99" t="str">
        <f>LOOKUP(B54,'Threats and Vulnerabilities'!B:B,'Threats and Vulnerabilities'!G:G)</f>
        <v>An attacker could exploit a potentially vulnerable server and gain acess to the stored camera feed</v>
      </c>
      <c r="H54" s="114" t="str">
        <f>IF('Impacts Summary'!D53="","",'Impacts Summary'!D53)</f>
        <v>Low</v>
      </c>
      <c r="I54" s="114" t="str">
        <f>IF('Likelihood Assessment'!D53="","",'Likelihood Assessment'!D53)</f>
        <v>Possible</v>
      </c>
      <c r="J54" s="114">
        <f t="shared" si="1"/>
        <v>8</v>
      </c>
      <c r="K54" s="117" t="s">
        <v>51</v>
      </c>
      <c r="L54" s="117" t="s">
        <v>52</v>
      </c>
      <c r="M54" s="119" t="s">
        <v>38</v>
      </c>
      <c r="N54" s="117" t="s">
        <v>25</v>
      </c>
      <c r="O54" s="117" t="s">
        <v>18</v>
      </c>
      <c r="P54" s="117" t="s">
        <v>33</v>
      </c>
      <c r="Q54" s="114">
        <f t="shared" si="0"/>
        <v>4</v>
      </c>
      <c r="R54" s="115" t="s">
        <v>27</v>
      </c>
    </row>
    <row r="55" spans="2:18" ht="47.25">
      <c r="B55" s="116">
        <v>52</v>
      </c>
      <c r="C55" s="113">
        <v>44671</v>
      </c>
      <c r="D55" s="117">
        <v>1</v>
      </c>
      <c r="E55" s="114" t="str">
        <f>IFERROR(LOOKUP(D55,'Information Asset Summary'!B:B,'Information Asset Summary'!C:C),"")</f>
        <v>Staff ID</v>
      </c>
      <c r="F55" s="114" t="str">
        <f>IFERROR(LOOKUP(D55,'Information Asset Summary'!B:B,'Information Asset Summary'!E:E),"")</f>
        <v>Hotel Owner, Manager</v>
      </c>
      <c r="G55" s="99" t="str">
        <f>LOOKUP(B55,'Threats and Vulnerabilities'!B:B,'Threats and Vulnerabilities'!G:G)</f>
        <v>An attacker could exploit the weak passwords chosen by staff members to gain access to the external camera feed via the tablets</v>
      </c>
      <c r="H55" s="114" t="str">
        <f>IF('Impacts Summary'!D54="","",'Impacts Summary'!D54)</f>
        <v>Low</v>
      </c>
      <c r="I55" s="114" t="str">
        <f>IF('Likelihood Assessment'!D54="","",'Likelihood Assessment'!D54)</f>
        <v>Possible</v>
      </c>
      <c r="J55" s="114">
        <f t="shared" si="1"/>
        <v>8</v>
      </c>
      <c r="K55" s="117" t="s">
        <v>34</v>
      </c>
      <c r="L55" s="117" t="s">
        <v>45</v>
      </c>
      <c r="M55" s="119" t="s">
        <v>38</v>
      </c>
      <c r="N55" s="117" t="s">
        <v>25</v>
      </c>
      <c r="O55" s="117" t="s">
        <v>18</v>
      </c>
      <c r="P55" s="117" t="s">
        <v>26</v>
      </c>
      <c r="Q55" s="114">
        <f t="shared" si="0"/>
        <v>7</v>
      </c>
      <c r="R55" s="115" t="s">
        <v>27</v>
      </c>
    </row>
    <row r="56" spans="2:18" ht="47.25">
      <c r="B56" s="112">
        <v>53</v>
      </c>
      <c r="C56" s="113">
        <v>44671</v>
      </c>
      <c r="D56" s="117">
        <v>48</v>
      </c>
      <c r="E56" s="114" t="str">
        <f>IFERROR(LOOKUP(D56,'Information Asset Summary'!B:B,'Information Asset Summary'!C:C),"")</f>
        <v>Staff computer username</v>
      </c>
      <c r="F56" s="114" t="str">
        <f>IFERROR(LOOKUP(D56,'Information Asset Summary'!B:B,'Information Asset Summary'!E:E),"")</f>
        <v>IT Manager</v>
      </c>
      <c r="G56" s="99" t="str">
        <f>LOOKUP(B56,'Threats and Vulnerabilities'!B:B,'Threats and Vulnerabilities'!G:G)</f>
        <v>An attacker could exploit the weak passwords chosen by staff members to gain access to the external camera feed via the tablets</v>
      </c>
      <c r="H56" s="114" t="str">
        <f>IF('Impacts Summary'!D55="","",'Impacts Summary'!D55)</f>
        <v>Low</v>
      </c>
      <c r="I56" s="114" t="str">
        <f>IF('Likelihood Assessment'!D55="","",'Likelihood Assessment'!D55)</f>
        <v>Possible</v>
      </c>
      <c r="J56" s="114">
        <f t="shared" si="1"/>
        <v>8</v>
      </c>
      <c r="K56" s="117" t="s">
        <v>34</v>
      </c>
      <c r="L56" s="117" t="s">
        <v>45</v>
      </c>
      <c r="M56" s="119" t="s">
        <v>38</v>
      </c>
      <c r="N56" s="117" t="s">
        <v>25</v>
      </c>
      <c r="O56" s="117" t="s">
        <v>18</v>
      </c>
      <c r="P56" s="117" t="s">
        <v>26</v>
      </c>
      <c r="Q56" s="114">
        <f t="shared" si="0"/>
        <v>7</v>
      </c>
      <c r="R56" s="115" t="s">
        <v>27</v>
      </c>
    </row>
    <row r="57" spans="2:18" ht="47.25">
      <c r="B57" s="116">
        <v>54</v>
      </c>
      <c r="C57" s="113">
        <v>44671</v>
      </c>
      <c r="D57" s="117">
        <v>49</v>
      </c>
      <c r="E57" s="114" t="str">
        <f>IFERROR(LOOKUP(D57,'Information Asset Summary'!B:B,'Information Asset Summary'!C:C),"")</f>
        <v>Staff computer password</v>
      </c>
      <c r="F57" s="114" t="str">
        <f>IFERROR(LOOKUP(D57,'Information Asset Summary'!B:B,'Information Asset Summary'!E:E),"")</f>
        <v>Staff</v>
      </c>
      <c r="G57" s="99" t="str">
        <f>LOOKUP(B57,'Threats and Vulnerabilities'!B:B,'Threats and Vulnerabilities'!G:G)</f>
        <v>An attacker could exploit the weak passwords chosen by staff members to gain access to the external camera feed via the tablets</v>
      </c>
      <c r="H57" s="114" t="str">
        <f>IF('Impacts Summary'!D56="","",'Impacts Summary'!D56)</f>
        <v>Low</v>
      </c>
      <c r="I57" s="114" t="str">
        <f>IF('Likelihood Assessment'!D56="","",'Likelihood Assessment'!D56)</f>
        <v>Possible</v>
      </c>
      <c r="J57" s="114">
        <f t="shared" si="1"/>
        <v>8</v>
      </c>
      <c r="K57" s="117" t="s">
        <v>34</v>
      </c>
      <c r="L57" s="117" t="s">
        <v>45</v>
      </c>
      <c r="M57" s="119" t="s">
        <v>38</v>
      </c>
      <c r="N57" s="117" t="s">
        <v>25</v>
      </c>
      <c r="O57" s="117" t="s">
        <v>18</v>
      </c>
      <c r="P57" s="117" t="s">
        <v>26</v>
      </c>
      <c r="Q57" s="114">
        <f t="shared" si="0"/>
        <v>7</v>
      </c>
      <c r="R57" s="115" t="s">
        <v>27</v>
      </c>
    </row>
    <row r="58" spans="2:18" ht="47.25">
      <c r="B58" s="112">
        <v>55</v>
      </c>
      <c r="C58" s="113">
        <v>44671</v>
      </c>
      <c r="D58" s="117">
        <v>55</v>
      </c>
      <c r="E58" s="114" t="str">
        <f>IFERROR(LOOKUP(D58,'Information Asset Summary'!B:B,'Information Asset Summary'!C:C),"")</f>
        <v>External camera feed</v>
      </c>
      <c r="F58" s="114" t="str">
        <f>IFERROR(LOOKUP(D58,'Information Asset Summary'!B:B,'Information Asset Summary'!E:E),"")</f>
        <v>Hotel Owner, Manager, IT Manager</v>
      </c>
      <c r="G58" s="99" t="str">
        <f>LOOKUP(B58,'Threats and Vulnerabilities'!B:B,'Threats and Vulnerabilities'!G:G)</f>
        <v>An attacker could exploit the weak passwords chosen by staff members to gain access to the external camera feed via the tablets</v>
      </c>
      <c r="H58" s="114" t="str">
        <f>IF('Impacts Summary'!D57="","",'Impacts Summary'!D57)</f>
        <v>Low</v>
      </c>
      <c r="I58" s="114" t="str">
        <f>IF('Likelihood Assessment'!D57="","",'Likelihood Assessment'!D57)</f>
        <v>Possible</v>
      </c>
      <c r="J58" s="114">
        <f t="shared" si="1"/>
        <v>8</v>
      </c>
      <c r="K58" s="117" t="s">
        <v>34</v>
      </c>
      <c r="L58" s="117" t="s">
        <v>45</v>
      </c>
      <c r="M58" s="119" t="s">
        <v>38</v>
      </c>
      <c r="N58" s="117" t="s">
        <v>25</v>
      </c>
      <c r="O58" s="117" t="s">
        <v>18</v>
      </c>
      <c r="P58" s="117" t="s">
        <v>26</v>
      </c>
      <c r="Q58" s="114">
        <f t="shared" si="0"/>
        <v>7</v>
      </c>
      <c r="R58" s="115" t="s">
        <v>27</v>
      </c>
    </row>
    <row r="59" spans="2:18" ht="47.25">
      <c r="B59" s="116">
        <v>56</v>
      </c>
      <c r="C59" s="113">
        <v>44671</v>
      </c>
      <c r="D59" s="117">
        <v>56</v>
      </c>
      <c r="E59" s="114" t="str">
        <f>IFERROR(LOOKUP(D59,'Information Asset Summary'!B:B,'Information Asset Summary'!C:C),"")</f>
        <v>Internal camera feed</v>
      </c>
      <c r="F59" s="114" t="str">
        <f>IFERROR(LOOKUP(D59,'Information Asset Summary'!B:B,'Information Asset Summary'!E:E),"")</f>
        <v>Hotel Owner, Manager, IT Manager</v>
      </c>
      <c r="G59" s="99" t="str">
        <f>LOOKUP(B59,'Threats and Vulnerabilities'!B:B,'Threats and Vulnerabilities'!G:G)</f>
        <v>An attacker could exploit the weak passwords chosen by staff members to gain access to the external camera feed via the tablets</v>
      </c>
      <c r="H59" s="114" t="str">
        <f>IF('Impacts Summary'!D58="","",'Impacts Summary'!D58)</f>
        <v>Low</v>
      </c>
      <c r="I59" s="114" t="str">
        <f>IF('Likelihood Assessment'!D58="","",'Likelihood Assessment'!D58)</f>
        <v>Possible</v>
      </c>
      <c r="J59" s="114">
        <f t="shared" si="1"/>
        <v>8</v>
      </c>
      <c r="K59" s="117" t="s">
        <v>34</v>
      </c>
      <c r="L59" s="117" t="s">
        <v>45</v>
      </c>
      <c r="M59" s="119" t="s">
        <v>38</v>
      </c>
      <c r="N59" s="117" t="s">
        <v>25</v>
      </c>
      <c r="O59" s="117" t="s">
        <v>18</v>
      </c>
      <c r="P59" s="117" t="s">
        <v>26</v>
      </c>
      <c r="Q59" s="114">
        <f t="shared" si="0"/>
        <v>7</v>
      </c>
      <c r="R59" s="115" t="s">
        <v>27</v>
      </c>
    </row>
    <row r="60" spans="2:18" s="32" customFormat="1" ht="31.5">
      <c r="B60" s="112">
        <v>57</v>
      </c>
      <c r="C60" s="113">
        <v>44671</v>
      </c>
      <c r="D60" s="117">
        <v>1</v>
      </c>
      <c r="E60" s="114" t="str">
        <f>IFERROR(LOOKUP(D60,'Information Asset Summary'!B:B,'Information Asset Summary'!C:C),"")</f>
        <v>Staff ID</v>
      </c>
      <c r="F60" s="114" t="str">
        <f>IFERROR(LOOKUP(D60,'Information Asset Summary'!B:B,'Information Asset Summary'!E:E),"")</f>
        <v>Hotel Owner, Manager</v>
      </c>
      <c r="G60" s="99" t="str">
        <f>LOOKUP(B60,'Threats and Vulnerabilities'!B:B,'Threats and Vulnerabilities'!G:G)</f>
        <v>An attacker could gain access to the network and cause malicious damage to the networks that are on it</v>
      </c>
      <c r="H60" s="114" t="str">
        <f>IF('Impacts Summary'!D76="","",'Impacts Summary'!D76)</f>
        <v>High</v>
      </c>
      <c r="I60" s="114" t="str">
        <f>IF('Likelihood Assessment'!D59="","",'Likelihood Assessment'!D59)</f>
        <v>Likely</v>
      </c>
      <c r="J60" s="114">
        <f t="shared" si="1"/>
        <v>20</v>
      </c>
      <c r="K60" s="117" t="s">
        <v>34</v>
      </c>
      <c r="L60" s="117" t="s">
        <v>53</v>
      </c>
      <c r="M60" s="119" t="s">
        <v>50</v>
      </c>
      <c r="N60" s="117" t="s">
        <v>30</v>
      </c>
      <c r="O60" s="117" t="s">
        <v>19</v>
      </c>
      <c r="P60" s="117" t="s">
        <v>32</v>
      </c>
      <c r="Q60" s="114">
        <f t="shared" si="0"/>
        <v>13</v>
      </c>
      <c r="R60" s="118" t="s">
        <v>31</v>
      </c>
    </row>
    <row r="61" spans="2:18" s="32" customFormat="1" ht="31.5">
      <c r="B61" s="116">
        <v>58</v>
      </c>
      <c r="C61" s="113">
        <v>44671</v>
      </c>
      <c r="D61" s="117">
        <v>48</v>
      </c>
      <c r="E61" s="114" t="str">
        <f>IFERROR(LOOKUP(D61,'Information Asset Summary'!B:B,'Information Asset Summary'!C:C),"")</f>
        <v>Staff computer username</v>
      </c>
      <c r="F61" s="114" t="str">
        <f>IFERROR(LOOKUP(D61,'Information Asset Summary'!B:B,'Information Asset Summary'!E:E),"")</f>
        <v>IT Manager</v>
      </c>
      <c r="G61" s="99" t="str">
        <f>LOOKUP(B61,'Threats and Vulnerabilities'!B:B,'Threats and Vulnerabilities'!G:G)</f>
        <v>An attacker could gain access to the network and cause malicious damage to the networks that are on it</v>
      </c>
      <c r="H61" s="114" t="str">
        <f>IF('Impacts Summary'!D60="","",'Impacts Summary'!D60)</f>
        <v>High</v>
      </c>
      <c r="I61" s="114" t="str">
        <f>IF('Likelihood Assessment'!D60="","",'Likelihood Assessment'!D60)</f>
        <v>Likely</v>
      </c>
      <c r="J61" s="114">
        <f t="shared" si="1"/>
        <v>20</v>
      </c>
      <c r="K61" s="117" t="s">
        <v>34</v>
      </c>
      <c r="L61" s="117" t="s">
        <v>53</v>
      </c>
      <c r="M61" s="119" t="s">
        <v>50</v>
      </c>
      <c r="N61" s="117" t="s">
        <v>30</v>
      </c>
      <c r="O61" s="117" t="s">
        <v>19</v>
      </c>
      <c r="P61" s="117" t="s">
        <v>32</v>
      </c>
      <c r="Q61" s="114">
        <f t="shared" si="0"/>
        <v>13</v>
      </c>
      <c r="R61" s="118" t="s">
        <v>31</v>
      </c>
    </row>
    <row r="62" spans="2:18" s="32" customFormat="1" ht="31.5">
      <c r="B62" s="112">
        <v>59</v>
      </c>
      <c r="C62" s="113">
        <v>44671</v>
      </c>
      <c r="D62" s="117">
        <v>49</v>
      </c>
      <c r="E62" s="114" t="str">
        <f>IFERROR(LOOKUP(D62,'Information Asset Summary'!B:B,'Information Asset Summary'!C:C),"")</f>
        <v>Staff computer password</v>
      </c>
      <c r="F62" s="114" t="str">
        <f>IFERROR(LOOKUP(D62,'Information Asset Summary'!B:B,'Information Asset Summary'!E:E),"")</f>
        <v>Staff</v>
      </c>
      <c r="G62" s="99" t="str">
        <f>LOOKUP(B62,'Threats and Vulnerabilities'!B:B,'Threats and Vulnerabilities'!G:G)</f>
        <v>An attacker could gain access to the network and cause malicious damage to the networks that are on it</v>
      </c>
      <c r="H62" s="114" t="str">
        <f>IF('Impacts Summary'!D61="","",'Impacts Summary'!D61)</f>
        <v>High</v>
      </c>
      <c r="I62" s="114" t="str">
        <f>IF('Likelihood Assessment'!D61="","",'Likelihood Assessment'!D61)</f>
        <v>Likely</v>
      </c>
      <c r="J62" s="114">
        <f t="shared" si="1"/>
        <v>20</v>
      </c>
      <c r="K62" s="117" t="s">
        <v>34</v>
      </c>
      <c r="L62" s="117" t="s">
        <v>53</v>
      </c>
      <c r="M62" s="119" t="s">
        <v>50</v>
      </c>
      <c r="N62" s="117" t="s">
        <v>30</v>
      </c>
      <c r="O62" s="117" t="s">
        <v>19</v>
      </c>
      <c r="P62" s="117" t="s">
        <v>32</v>
      </c>
      <c r="Q62" s="114">
        <f t="shared" si="0"/>
        <v>13</v>
      </c>
      <c r="R62" s="118" t="s">
        <v>31</v>
      </c>
    </row>
    <row r="63" spans="2:18" ht="31.5">
      <c r="B63" s="116">
        <v>60</v>
      </c>
      <c r="C63" s="113">
        <v>44671</v>
      </c>
      <c r="D63" s="117">
        <v>1</v>
      </c>
      <c r="E63" s="114" t="str">
        <f>IFERROR(LOOKUP(D63,'Information Asset Summary'!B:B,'Information Asset Summary'!C:C),"")</f>
        <v>Staff ID</v>
      </c>
      <c r="F63" s="114" t="str">
        <f>IFERROR(LOOKUP(D63,'Information Asset Summary'!B:B,'Information Asset Summary'!E:E),"")</f>
        <v>Hotel Owner, Manager</v>
      </c>
      <c r="G63" s="99" t="str">
        <f>LOOKUP(B63,'Threats and Vulnerabilities'!B:B,'Threats and Vulnerabilities'!G:G)</f>
        <v>An attacker could gain access to the network and cause malicious damage to the networks that are on it</v>
      </c>
      <c r="H63" s="114" t="str">
        <f>IF('Impacts Summary'!D62="","",'Impacts Summary'!D62)</f>
        <v>High</v>
      </c>
      <c r="I63" s="114" t="str">
        <f>IF('Likelihood Assessment'!D62="","",'Likelihood Assessment'!D62)</f>
        <v>Possible</v>
      </c>
      <c r="J63" s="114">
        <f t="shared" si="1"/>
        <v>18</v>
      </c>
      <c r="K63" s="117" t="s">
        <v>34</v>
      </c>
      <c r="L63" s="117" t="s">
        <v>54</v>
      </c>
      <c r="M63" s="119" t="s">
        <v>38</v>
      </c>
      <c r="N63" s="117" t="s">
        <v>30</v>
      </c>
      <c r="O63" s="117" t="s">
        <v>20</v>
      </c>
      <c r="P63" s="117" t="s">
        <v>33</v>
      </c>
      <c r="Q63" s="114">
        <f t="shared" si="0"/>
        <v>14</v>
      </c>
      <c r="R63" s="118" t="s">
        <v>31</v>
      </c>
    </row>
    <row r="64" spans="2:18" ht="31.5">
      <c r="B64" s="112">
        <v>61</v>
      </c>
      <c r="C64" s="113">
        <v>44671</v>
      </c>
      <c r="D64" s="117">
        <v>48</v>
      </c>
      <c r="E64" s="114" t="str">
        <f>IFERROR(LOOKUP(D64,'Information Asset Summary'!B:B,'Information Asset Summary'!C:C),"")</f>
        <v>Staff computer username</v>
      </c>
      <c r="F64" s="114" t="str">
        <f>IFERROR(LOOKUP(D64,'Information Asset Summary'!B:B,'Information Asset Summary'!E:E),"")</f>
        <v>IT Manager</v>
      </c>
      <c r="G64" s="99" t="str">
        <f>LOOKUP(B64,'Threats and Vulnerabilities'!B:B,'Threats and Vulnerabilities'!G:G)</f>
        <v>An attacker could gain access to the network and cause malicious damage to the networks that are on it</v>
      </c>
      <c r="H64" s="114" t="str">
        <f>IF('Impacts Summary'!D63="","",'Impacts Summary'!D63)</f>
        <v>High</v>
      </c>
      <c r="I64" s="114" t="str">
        <f>IF('Likelihood Assessment'!D63="","",'Likelihood Assessment'!D63)</f>
        <v>Possible</v>
      </c>
      <c r="J64" s="114">
        <f t="shared" si="1"/>
        <v>18</v>
      </c>
      <c r="K64" s="117" t="s">
        <v>34</v>
      </c>
      <c r="L64" s="117" t="s">
        <v>54</v>
      </c>
      <c r="M64" s="119" t="s">
        <v>38</v>
      </c>
      <c r="N64" s="117" t="s">
        <v>30</v>
      </c>
      <c r="O64" s="117" t="s">
        <v>20</v>
      </c>
      <c r="P64" s="117" t="s">
        <v>33</v>
      </c>
      <c r="Q64" s="114">
        <f t="shared" si="0"/>
        <v>14</v>
      </c>
      <c r="R64" s="118" t="s">
        <v>31</v>
      </c>
    </row>
    <row r="65" spans="2:18" ht="31.5">
      <c r="B65" s="116">
        <v>62</v>
      </c>
      <c r="C65" s="113">
        <v>44671</v>
      </c>
      <c r="D65" s="117">
        <v>49</v>
      </c>
      <c r="E65" s="114" t="str">
        <f>IFERROR(LOOKUP(D65,'Information Asset Summary'!B:B,'Information Asset Summary'!C:C),"")</f>
        <v>Staff computer password</v>
      </c>
      <c r="F65" s="114" t="str">
        <f>IFERROR(LOOKUP(D65,'Information Asset Summary'!B:B,'Information Asset Summary'!E:E),"")</f>
        <v>Staff</v>
      </c>
      <c r="G65" s="99" t="str">
        <f>LOOKUP(B65,'Threats and Vulnerabilities'!B:B,'Threats and Vulnerabilities'!G:G)</f>
        <v>An attacker could gain access to the network and cause malicious damage to the networks that are on it</v>
      </c>
      <c r="H65" s="114" t="str">
        <f>IF('Impacts Summary'!D64="","",'Impacts Summary'!D64)</f>
        <v>High</v>
      </c>
      <c r="I65" s="114" t="str">
        <f>IF('Likelihood Assessment'!D64="","",'Likelihood Assessment'!D64)</f>
        <v>Possible</v>
      </c>
      <c r="J65" s="114">
        <f t="shared" si="1"/>
        <v>18</v>
      </c>
      <c r="K65" s="117" t="s">
        <v>34</v>
      </c>
      <c r="L65" s="117" t="s">
        <v>54</v>
      </c>
      <c r="M65" s="119" t="s">
        <v>38</v>
      </c>
      <c r="N65" s="117" t="s">
        <v>30</v>
      </c>
      <c r="O65" s="117" t="s">
        <v>20</v>
      </c>
      <c r="P65" s="117" t="s">
        <v>33</v>
      </c>
      <c r="Q65" s="114">
        <f t="shared" si="0"/>
        <v>14</v>
      </c>
      <c r="R65" s="118" t="s">
        <v>31</v>
      </c>
    </row>
    <row r="66" spans="2:18" ht="94.5">
      <c r="B66" s="112">
        <v>63</v>
      </c>
      <c r="C66" s="113">
        <v>44671</v>
      </c>
      <c r="D66" s="117">
        <v>1</v>
      </c>
      <c r="E66" s="114" t="str">
        <f>IFERROR(LOOKUP(D66,'Information Asset Summary'!B:B,'Information Asset Summary'!C:C),"")</f>
        <v>Staff ID</v>
      </c>
      <c r="F66" s="114" t="str">
        <f>IFERROR(LOOKUP(D66,'Information Asset Summary'!B:B,'Information Asset Summary'!E:E),"")</f>
        <v>Hotel Owner, Manager</v>
      </c>
      <c r="G66" s="99" t="str">
        <f>LOOKUP(B66,'Threats and Vulnerabilities'!B:B,'Threats and Vulnerabilities'!G:G)</f>
        <v>An attacker could gain access to the network and cause malicious damage to the networks that are on it</v>
      </c>
      <c r="H66" s="114" t="str">
        <f>IF('Impacts Summary'!D65="","",'Impacts Summary'!D65)</f>
        <v>High</v>
      </c>
      <c r="I66" s="114" t="str">
        <f>IF('Likelihood Assessment'!D65="","",'Likelihood Assessment'!D65)</f>
        <v>Likely</v>
      </c>
      <c r="J66" s="114">
        <f t="shared" si="1"/>
        <v>20</v>
      </c>
      <c r="K66" s="117" t="s">
        <v>34</v>
      </c>
      <c r="L66" s="117" t="s">
        <v>55</v>
      </c>
      <c r="M66" s="119" t="s">
        <v>38</v>
      </c>
      <c r="N66" s="117" t="s">
        <v>30</v>
      </c>
      <c r="O66" s="117" t="s">
        <v>20</v>
      </c>
      <c r="P66" s="117" t="s">
        <v>26</v>
      </c>
      <c r="Q66" s="114">
        <f t="shared" si="0"/>
        <v>17</v>
      </c>
      <c r="R66" s="118" t="s">
        <v>31</v>
      </c>
    </row>
    <row r="67" spans="2:18" ht="94.5">
      <c r="B67" s="116">
        <v>64</v>
      </c>
      <c r="C67" s="113">
        <v>44671</v>
      </c>
      <c r="D67" s="117">
        <v>48</v>
      </c>
      <c r="E67" s="114" t="str">
        <f>IFERROR(LOOKUP(D67,'Information Asset Summary'!B:B,'Information Asset Summary'!C:C),"")</f>
        <v>Staff computer username</v>
      </c>
      <c r="F67" s="114" t="str">
        <f>IFERROR(LOOKUP(D67,'Information Asset Summary'!B:B,'Information Asset Summary'!E:E),"")</f>
        <v>IT Manager</v>
      </c>
      <c r="G67" s="99" t="str">
        <f>LOOKUP(B67,'Threats and Vulnerabilities'!B:B,'Threats and Vulnerabilities'!G:G)</f>
        <v>An attacker could gain access to the network and cause malicious damage to the networks that are on it</v>
      </c>
      <c r="H67" s="114" t="str">
        <f>IF('Impacts Summary'!D66="","",'Impacts Summary'!D66)</f>
        <v>High</v>
      </c>
      <c r="I67" s="114" t="str">
        <f>IF('Likelihood Assessment'!D66="","",'Likelihood Assessment'!D66)</f>
        <v>Likely</v>
      </c>
      <c r="J67" s="114">
        <f t="shared" si="1"/>
        <v>20</v>
      </c>
      <c r="K67" s="117" t="s">
        <v>34</v>
      </c>
      <c r="L67" s="117" t="s">
        <v>55</v>
      </c>
      <c r="M67" s="119" t="s">
        <v>38</v>
      </c>
      <c r="N67" s="117" t="s">
        <v>30</v>
      </c>
      <c r="O67" s="117" t="s">
        <v>20</v>
      </c>
      <c r="P67" s="117" t="s">
        <v>26</v>
      </c>
      <c r="Q67" s="114">
        <f t="shared" si="0"/>
        <v>17</v>
      </c>
      <c r="R67" s="118" t="s">
        <v>31</v>
      </c>
    </row>
    <row r="68" spans="2:18" ht="94.5">
      <c r="B68" s="112">
        <v>65</v>
      </c>
      <c r="C68" s="113">
        <v>44671</v>
      </c>
      <c r="D68" s="117">
        <v>49</v>
      </c>
      <c r="E68" s="114" t="str">
        <f>IFERROR(LOOKUP(D68,'Information Asset Summary'!B:B,'Information Asset Summary'!C:C),"")</f>
        <v>Staff computer password</v>
      </c>
      <c r="F68" s="114" t="str">
        <f>IFERROR(LOOKUP(D68,'Information Asset Summary'!B:B,'Information Asset Summary'!E:E),"")</f>
        <v>Staff</v>
      </c>
      <c r="G68" s="99" t="str">
        <f>LOOKUP(B68,'Threats and Vulnerabilities'!B:B,'Threats and Vulnerabilities'!G:G)</f>
        <v>An attacker could gain access to the network and cause malicious damage to the networks that are on it</v>
      </c>
      <c r="H68" s="114" t="str">
        <f>IF('Impacts Summary'!D67="","",'Impacts Summary'!D67)</f>
        <v>High</v>
      </c>
      <c r="I68" s="114" t="str">
        <f>IF('Likelihood Assessment'!D67="","",'Likelihood Assessment'!D67)</f>
        <v>Likely</v>
      </c>
      <c r="J68" s="114">
        <f t="shared" si="1"/>
        <v>20</v>
      </c>
      <c r="K68" s="117" t="s">
        <v>34</v>
      </c>
      <c r="L68" s="117" t="s">
        <v>55</v>
      </c>
      <c r="M68" s="119" t="s">
        <v>38</v>
      </c>
      <c r="N68" s="117" t="s">
        <v>30</v>
      </c>
      <c r="O68" s="117" t="s">
        <v>20</v>
      </c>
      <c r="P68" s="117" t="s">
        <v>26</v>
      </c>
      <c r="Q68" s="114">
        <f t="shared" si="0"/>
        <v>17</v>
      </c>
      <c r="R68" s="118" t="s">
        <v>31</v>
      </c>
    </row>
    <row r="69" spans="2:18" ht="47.25">
      <c r="B69" s="116">
        <v>66</v>
      </c>
      <c r="C69" s="113">
        <v>44671</v>
      </c>
      <c r="D69" s="117">
        <v>1</v>
      </c>
      <c r="E69" s="114" t="str">
        <f>IFERROR(LOOKUP(D69,'Information Asset Summary'!B:B,'Information Asset Summary'!C:C),"")</f>
        <v>Staff ID</v>
      </c>
      <c r="F69" s="114" t="str">
        <f>IFERROR(LOOKUP(D69,'Information Asset Summary'!B:B,'Information Asset Summary'!E:E),"")</f>
        <v>Hotel Owner, Manager</v>
      </c>
      <c r="G69" s="99" t="str">
        <f>LOOKUP(B69,'Threats and Vulnerabilities'!B:B,'Threats and Vulnerabilities'!G:G)</f>
        <v>An attacker could gain access to the network and cause malicious damage to the networks that are on it</v>
      </c>
      <c r="H69" s="114" t="str">
        <f>IF('Impacts Summary'!D68="","",'Impacts Summary'!D68)</f>
        <v>High</v>
      </c>
      <c r="I69" s="114" t="str">
        <f>IF('Likelihood Assessment'!D68="","",'Likelihood Assessment'!D68)</f>
        <v>Very unlikely</v>
      </c>
      <c r="J69" s="114">
        <f t="shared" si="1"/>
        <v>14</v>
      </c>
      <c r="K69" s="117" t="s">
        <v>34</v>
      </c>
      <c r="L69" s="117" t="s">
        <v>56</v>
      </c>
      <c r="M69" s="119" t="s">
        <v>50</v>
      </c>
      <c r="N69" s="117" t="s">
        <v>30</v>
      </c>
      <c r="O69" s="117" t="s">
        <v>19</v>
      </c>
      <c r="P69" s="117" t="s">
        <v>33</v>
      </c>
      <c r="Q69" s="114">
        <f t="shared" ref="Q69:Q88" si="2">IFERROR(VLOOKUP(P69,$T$3:$Y$8,MATCH(O69,$T$3:$Y$3,0),0),"")</f>
        <v>9</v>
      </c>
      <c r="R69" s="118" t="s">
        <v>31</v>
      </c>
    </row>
    <row r="70" spans="2:18" ht="47.25">
      <c r="B70" s="112">
        <v>67</v>
      </c>
      <c r="C70" s="113">
        <v>44671</v>
      </c>
      <c r="D70" s="117">
        <v>48</v>
      </c>
      <c r="E70" s="114" t="str">
        <f>IFERROR(LOOKUP(D70,'Information Asset Summary'!B:B,'Information Asset Summary'!C:C),"")</f>
        <v>Staff computer username</v>
      </c>
      <c r="F70" s="114" t="str">
        <f>IFERROR(LOOKUP(D70,'Information Asset Summary'!B:B,'Information Asset Summary'!E:E),"")</f>
        <v>IT Manager</v>
      </c>
      <c r="G70" s="99" t="str">
        <f>LOOKUP(B70,'Threats and Vulnerabilities'!B:B,'Threats and Vulnerabilities'!G:G)</f>
        <v>An attacker could gain access to the network and cause malicious damage to the networks that are on it</v>
      </c>
      <c r="H70" s="114" t="str">
        <f>IF('Impacts Summary'!D69="","",'Impacts Summary'!D69)</f>
        <v>High</v>
      </c>
      <c r="I70" s="114" t="str">
        <f>IF('Likelihood Assessment'!D69="","",'Likelihood Assessment'!D69)</f>
        <v>Very unlikely</v>
      </c>
      <c r="J70" s="114">
        <f t="shared" ref="J70:J88" si="3">IFERROR(VLOOKUP(I70,T$3:Y$8,MATCH(H70,T$3:Y$3,0),0),"")</f>
        <v>14</v>
      </c>
      <c r="K70" s="117" t="s">
        <v>34</v>
      </c>
      <c r="L70" s="117" t="s">
        <v>56</v>
      </c>
      <c r="M70" s="119" t="s">
        <v>50</v>
      </c>
      <c r="N70" s="117" t="s">
        <v>57</v>
      </c>
      <c r="O70" s="117" t="s">
        <v>19</v>
      </c>
      <c r="P70" s="117" t="s">
        <v>33</v>
      </c>
      <c r="Q70" s="114">
        <f t="shared" si="2"/>
        <v>9</v>
      </c>
      <c r="R70" s="118" t="s">
        <v>31</v>
      </c>
    </row>
    <row r="71" spans="2:18" ht="47.25">
      <c r="B71" s="116">
        <v>68</v>
      </c>
      <c r="C71" s="113">
        <v>44671</v>
      </c>
      <c r="D71" s="117">
        <v>49</v>
      </c>
      <c r="E71" s="114" t="str">
        <f>IFERROR(LOOKUP(D71,'Information Asset Summary'!B:B,'Information Asset Summary'!C:C),"")</f>
        <v>Staff computer password</v>
      </c>
      <c r="F71" s="114" t="str">
        <f>IFERROR(LOOKUP(D71,'Information Asset Summary'!B:B,'Information Asset Summary'!E:E),"")</f>
        <v>Staff</v>
      </c>
      <c r="G71" s="99" t="str">
        <f>LOOKUP(B71,'Threats and Vulnerabilities'!B:B,'Threats and Vulnerabilities'!G:G)</f>
        <v>An attacker could gain access to the network and cause malicious damage to the networks that are on it</v>
      </c>
      <c r="H71" s="114" t="str">
        <f>IF('Impacts Summary'!D70="","",'Impacts Summary'!D70)</f>
        <v>High</v>
      </c>
      <c r="I71" s="114" t="str">
        <f>IF('Likelihood Assessment'!D70="","",'Likelihood Assessment'!D70)</f>
        <v>Very unlikely</v>
      </c>
      <c r="J71" s="114">
        <f>IFERROR(VLOOKUP(I71,T$3:Y$8,MATCH(H71,T$3:Y$3,0),0),"")</f>
        <v>14</v>
      </c>
      <c r="K71" s="117" t="s">
        <v>34</v>
      </c>
      <c r="L71" s="117" t="s">
        <v>56</v>
      </c>
      <c r="M71" s="119" t="s">
        <v>50</v>
      </c>
      <c r="N71" s="117" t="s">
        <v>57</v>
      </c>
      <c r="O71" s="117" t="s">
        <v>19</v>
      </c>
      <c r="P71" s="117" t="s">
        <v>33</v>
      </c>
      <c r="Q71" s="114">
        <f t="shared" si="2"/>
        <v>9</v>
      </c>
      <c r="R71" s="118" t="s">
        <v>31</v>
      </c>
    </row>
    <row r="72" spans="2:18" ht="94.5">
      <c r="B72" s="112">
        <v>69</v>
      </c>
      <c r="C72" s="113">
        <v>44671</v>
      </c>
      <c r="D72" s="117">
        <v>1</v>
      </c>
      <c r="E72" s="114" t="str">
        <f>IFERROR(LOOKUP(D72,'Information Asset Summary'!B:B,'Information Asset Summary'!C:C),"")</f>
        <v>Staff ID</v>
      </c>
      <c r="F72" s="114" t="str">
        <f>IFERROR(LOOKUP(D72,'Information Asset Summary'!B:B,'Information Asset Summary'!E:E),"")</f>
        <v>Hotel Owner, Manager</v>
      </c>
      <c r="G72" s="99" t="str">
        <f>LOOKUP(B72,'Threats and Vulnerabilities'!B:B,'Threats and Vulnerabilities'!G:G)</f>
        <v>An attacker could gain access to the network and cause malicious damage to the networks that are on it</v>
      </c>
      <c r="H72" s="114" t="str">
        <f>IF('Impacts Summary'!D71="","",'Impacts Summary'!D71)</f>
        <v>High</v>
      </c>
      <c r="I72" s="114" t="str">
        <f>IF('Likelihood Assessment'!D71="","",'Likelihood Assessment'!D71)</f>
        <v>Possible</v>
      </c>
      <c r="J72" s="114">
        <f t="shared" si="3"/>
        <v>18</v>
      </c>
      <c r="K72" s="117" t="s">
        <v>34</v>
      </c>
      <c r="L72" s="117" t="s">
        <v>58</v>
      </c>
      <c r="M72" s="119" t="s">
        <v>38</v>
      </c>
      <c r="N72" s="117" t="s">
        <v>57</v>
      </c>
      <c r="O72" s="117" t="s">
        <v>20</v>
      </c>
      <c r="P72" s="117" t="s">
        <v>41</v>
      </c>
      <c r="Q72" s="114">
        <f t="shared" si="2"/>
        <v>14</v>
      </c>
      <c r="R72" s="118" t="s">
        <v>31</v>
      </c>
    </row>
    <row r="73" spans="2:18" ht="94.5">
      <c r="B73" s="116">
        <v>70</v>
      </c>
      <c r="C73" s="113">
        <v>44671</v>
      </c>
      <c r="D73" s="117">
        <v>48</v>
      </c>
      <c r="E73" s="114" t="str">
        <f>IFERROR(LOOKUP(D73,'Information Asset Summary'!B:B,'Information Asset Summary'!C:C),"")</f>
        <v>Staff computer username</v>
      </c>
      <c r="F73" s="114" t="str">
        <f>IFERROR(LOOKUP(D73,'Information Asset Summary'!B:B,'Information Asset Summary'!E:E),"")</f>
        <v>IT Manager</v>
      </c>
      <c r="G73" s="99" t="str">
        <f>LOOKUP(B73,'Threats and Vulnerabilities'!B:B,'Threats and Vulnerabilities'!G:G)</f>
        <v>An attacker could gain access to the network and cause malicious damage to the networks that are on it</v>
      </c>
      <c r="H73" s="114" t="str">
        <f>IF('Impacts Summary'!D72="","",'Impacts Summary'!D72)</f>
        <v>High</v>
      </c>
      <c r="I73" s="114" t="str">
        <f>IF('Likelihood Assessment'!D72="","",'Likelihood Assessment'!D72)</f>
        <v>Possible</v>
      </c>
      <c r="J73" s="114">
        <f t="shared" si="3"/>
        <v>18</v>
      </c>
      <c r="K73" s="117" t="s">
        <v>34</v>
      </c>
      <c r="L73" s="117" t="s">
        <v>58</v>
      </c>
      <c r="M73" s="119" t="s">
        <v>38</v>
      </c>
      <c r="N73" s="117" t="s">
        <v>57</v>
      </c>
      <c r="O73" s="117" t="s">
        <v>20</v>
      </c>
      <c r="P73" s="117" t="s">
        <v>41</v>
      </c>
      <c r="Q73" s="114">
        <f t="shared" si="2"/>
        <v>14</v>
      </c>
      <c r="R73" s="118" t="s">
        <v>31</v>
      </c>
    </row>
    <row r="74" spans="2:18" ht="94.5">
      <c r="B74" s="112">
        <v>71</v>
      </c>
      <c r="C74" s="113">
        <v>44671</v>
      </c>
      <c r="D74" s="117">
        <v>49</v>
      </c>
      <c r="E74" s="114" t="str">
        <f>IFERROR(LOOKUP(D74,'Information Asset Summary'!B:B,'Information Asset Summary'!C:C),"")</f>
        <v>Staff computer password</v>
      </c>
      <c r="F74" s="114" t="str">
        <f>IFERROR(LOOKUP(D74,'Information Asset Summary'!B:B,'Information Asset Summary'!E:E),"")</f>
        <v>Staff</v>
      </c>
      <c r="G74" s="99" t="str">
        <f>LOOKUP(B74,'Threats and Vulnerabilities'!B:B,'Threats and Vulnerabilities'!G:G)</f>
        <v>An attacker could gain access to the network and cause malicious damage to the networks that are on it</v>
      </c>
      <c r="H74" s="114" t="str">
        <f>IF('Impacts Summary'!D73="","",'Impacts Summary'!D73)</f>
        <v>High</v>
      </c>
      <c r="I74" s="114" t="str">
        <f>IF('Likelihood Assessment'!D73="","",'Likelihood Assessment'!D73)</f>
        <v>Possible</v>
      </c>
      <c r="J74" s="114">
        <f t="shared" si="3"/>
        <v>18</v>
      </c>
      <c r="K74" s="117" t="s">
        <v>34</v>
      </c>
      <c r="L74" s="117" t="s">
        <v>58</v>
      </c>
      <c r="M74" s="119" t="s">
        <v>38</v>
      </c>
      <c r="N74" s="117" t="s">
        <v>57</v>
      </c>
      <c r="O74" s="117" t="s">
        <v>20</v>
      </c>
      <c r="P74" s="117" t="s">
        <v>41</v>
      </c>
      <c r="Q74" s="114">
        <f t="shared" si="2"/>
        <v>14</v>
      </c>
      <c r="R74" s="118" t="s">
        <v>31</v>
      </c>
    </row>
    <row r="75" spans="2:18" ht="94.5">
      <c r="B75" s="116">
        <v>72</v>
      </c>
      <c r="C75" s="113">
        <v>44671</v>
      </c>
      <c r="D75" s="117">
        <v>1</v>
      </c>
      <c r="E75" s="114" t="str">
        <f>IFERROR(LOOKUP(D75,'Information Asset Summary'!B:B,'Information Asset Summary'!C:C),"")</f>
        <v>Staff ID</v>
      </c>
      <c r="F75" s="114" t="str">
        <f>IFERROR(LOOKUP(D75,'Information Asset Summary'!B:B,'Information Asset Summary'!E:E),"")</f>
        <v>Hotel Owner, Manager</v>
      </c>
      <c r="G75" s="99" t="str">
        <f>LOOKUP(B75,'Threats and Vulnerabilities'!B:B,'Threats and Vulnerabilities'!G:G)</f>
        <v>An attacker could gain access to the network and cause malicious damage to the networks that are on it</v>
      </c>
      <c r="H75" s="114" t="s">
        <v>18</v>
      </c>
      <c r="I75" s="114" t="str">
        <f>IF('Likelihood Assessment'!D74="","",'Likelihood Assessment'!D74)</f>
        <v>Very Likely</v>
      </c>
      <c r="J75" s="114">
        <f t="shared" si="3"/>
        <v>11</v>
      </c>
      <c r="K75" s="117" t="s">
        <v>34</v>
      </c>
      <c r="L75" s="117" t="s">
        <v>58</v>
      </c>
      <c r="M75" s="117" t="s">
        <v>59</v>
      </c>
      <c r="N75" s="117" t="s">
        <v>60</v>
      </c>
      <c r="O75" s="117" t="s">
        <v>18</v>
      </c>
      <c r="P75" s="117" t="s">
        <v>26</v>
      </c>
      <c r="Q75" s="114">
        <f t="shared" si="2"/>
        <v>7</v>
      </c>
      <c r="R75" s="115" t="s">
        <v>27</v>
      </c>
    </row>
    <row r="76" spans="2:18" ht="94.5">
      <c r="B76" s="112">
        <v>73</v>
      </c>
      <c r="C76" s="113">
        <v>44671</v>
      </c>
      <c r="D76" s="117">
        <v>48</v>
      </c>
      <c r="E76" s="114" t="str">
        <f>IFERROR(LOOKUP(D76,'Information Asset Summary'!B:B,'Information Asset Summary'!C:C),"")</f>
        <v>Staff computer username</v>
      </c>
      <c r="F76" s="114" t="str">
        <f>IFERROR(LOOKUP(D76,'Information Asset Summary'!B:B,'Information Asset Summary'!E:E),"")</f>
        <v>IT Manager</v>
      </c>
      <c r="G76" s="99" t="str">
        <f>LOOKUP(B76,'Threats and Vulnerabilities'!B:B,'Threats and Vulnerabilities'!G:G)</f>
        <v>An attacker could gain access to the network and cause malicious damage to the networks that are on it</v>
      </c>
      <c r="H76" s="114" t="s">
        <v>18</v>
      </c>
      <c r="I76" s="114" t="str">
        <f>IF('Likelihood Assessment'!D75="","",'Likelihood Assessment'!D75)</f>
        <v>Very Likely</v>
      </c>
      <c r="J76" s="114">
        <f t="shared" si="3"/>
        <v>11</v>
      </c>
      <c r="K76" s="117" t="s">
        <v>34</v>
      </c>
      <c r="L76" s="117" t="s">
        <v>58</v>
      </c>
      <c r="M76" s="117" t="s">
        <v>59</v>
      </c>
      <c r="N76" s="117" t="s">
        <v>60</v>
      </c>
      <c r="O76" s="117" t="s">
        <v>18</v>
      </c>
      <c r="P76" s="117" t="s">
        <v>26</v>
      </c>
      <c r="Q76" s="114">
        <f t="shared" si="2"/>
        <v>7</v>
      </c>
      <c r="R76" s="115" t="s">
        <v>27</v>
      </c>
    </row>
    <row r="77" spans="2:18" ht="94.5">
      <c r="B77" s="116">
        <v>74</v>
      </c>
      <c r="C77" s="113">
        <v>44671</v>
      </c>
      <c r="D77" s="117">
        <v>49</v>
      </c>
      <c r="E77" s="114" t="str">
        <f>IFERROR(LOOKUP(D77,'Information Asset Summary'!B:B,'Information Asset Summary'!C:C),"")</f>
        <v>Staff computer password</v>
      </c>
      <c r="F77" s="114" t="str">
        <f>IFERROR(LOOKUP(D77,'Information Asset Summary'!B:B,'Information Asset Summary'!E:E),"")</f>
        <v>Staff</v>
      </c>
      <c r="G77" s="99" t="str">
        <f>LOOKUP(B77,'Threats and Vulnerabilities'!B:B,'Threats and Vulnerabilities'!G:G)</f>
        <v>An attacker could gain access to the network and cause malicious damage to the networks that are on it</v>
      </c>
      <c r="H77" s="114" t="s">
        <v>18</v>
      </c>
      <c r="I77" s="114" t="str">
        <f>IF('Likelihood Assessment'!D76="","",'Likelihood Assessment'!D76)</f>
        <v>Very Likely</v>
      </c>
      <c r="J77" s="114">
        <f t="shared" si="3"/>
        <v>11</v>
      </c>
      <c r="K77" s="117" t="s">
        <v>34</v>
      </c>
      <c r="L77" s="117" t="s">
        <v>58</v>
      </c>
      <c r="M77" s="117" t="s">
        <v>59</v>
      </c>
      <c r="N77" s="117" t="s">
        <v>60</v>
      </c>
      <c r="O77" s="117" t="s">
        <v>18</v>
      </c>
      <c r="P77" s="117" t="s">
        <v>26</v>
      </c>
      <c r="Q77" s="114">
        <f t="shared" si="2"/>
        <v>7</v>
      </c>
      <c r="R77" s="115" t="s">
        <v>27</v>
      </c>
    </row>
    <row r="78" spans="2:18" ht="78.75">
      <c r="B78" s="112">
        <v>75</v>
      </c>
      <c r="C78" s="113">
        <v>44671</v>
      </c>
      <c r="D78" s="117">
        <v>1</v>
      </c>
      <c r="E78" s="114" t="str">
        <f>IFERROR(LOOKUP(D78,'Information Asset Summary'!B:B,'Information Asset Summary'!C:C),"")</f>
        <v>Staff ID</v>
      </c>
      <c r="F78" s="114" t="str">
        <f>IFERROR(LOOKUP(D78,'Information Asset Summary'!B:B,'Information Asset Summary'!E:E),"")</f>
        <v>Hotel Owner, Manager</v>
      </c>
      <c r="G78" s="99" t="str">
        <f>LOOKUP(B78,'Threats and Vulnerabilities'!B:B,'Threats and Vulnerabilities'!G:G)</f>
        <v xml:space="preserve">An attacker could exploit the out of date booking software to gain access to booking details </v>
      </c>
      <c r="H78" s="114" t="str">
        <f>IF('Impacts Summary'!D77="","",'Impacts Summary'!D77)</f>
        <v>High</v>
      </c>
      <c r="I78" s="114" t="str">
        <f>IF('Likelihood Assessment'!D77="","",'Likelihood Assessment'!D77)</f>
        <v>Possible</v>
      </c>
      <c r="J78" s="114">
        <f t="shared" si="3"/>
        <v>18</v>
      </c>
      <c r="K78" s="117" t="s">
        <v>61</v>
      </c>
      <c r="L78" s="117" t="s">
        <v>62</v>
      </c>
      <c r="M78" s="119" t="s">
        <v>38</v>
      </c>
      <c r="N78" s="117" t="s">
        <v>57</v>
      </c>
      <c r="O78" s="117" t="s">
        <v>19</v>
      </c>
      <c r="P78" s="117" t="s">
        <v>26</v>
      </c>
      <c r="Q78" s="114">
        <f t="shared" si="2"/>
        <v>12</v>
      </c>
      <c r="R78" s="118" t="s">
        <v>31</v>
      </c>
    </row>
    <row r="79" spans="2:18" ht="78.75">
      <c r="B79" s="116">
        <v>76</v>
      </c>
      <c r="C79" s="113">
        <v>44671</v>
      </c>
      <c r="D79" s="117">
        <v>48</v>
      </c>
      <c r="E79" s="114" t="str">
        <f>IFERROR(LOOKUP(D79,'Information Asset Summary'!B:B,'Information Asset Summary'!C:C),"")</f>
        <v>Staff computer username</v>
      </c>
      <c r="F79" s="114" t="str">
        <f>IFERROR(LOOKUP(D79,'Information Asset Summary'!B:B,'Information Asset Summary'!E:E),"")</f>
        <v>IT Manager</v>
      </c>
      <c r="G79" s="99" t="str">
        <f>LOOKUP(B79,'Threats and Vulnerabilities'!B:B,'Threats and Vulnerabilities'!G:G)</f>
        <v xml:space="preserve">An attacker could exploit the out of date booking software to gain access to booking details </v>
      </c>
      <c r="H79" s="114" t="str">
        <f>IF('Impacts Summary'!D78="","",'Impacts Summary'!D78)</f>
        <v>High</v>
      </c>
      <c r="I79" s="114" t="str">
        <f>IF('Likelihood Assessment'!D78="","",'Likelihood Assessment'!D78)</f>
        <v>Possible</v>
      </c>
      <c r="J79" s="114">
        <f t="shared" si="3"/>
        <v>18</v>
      </c>
      <c r="K79" s="117" t="s">
        <v>61</v>
      </c>
      <c r="L79" s="117" t="s">
        <v>62</v>
      </c>
      <c r="M79" s="119" t="s">
        <v>38</v>
      </c>
      <c r="N79" s="117" t="s">
        <v>57</v>
      </c>
      <c r="O79" s="117" t="s">
        <v>19</v>
      </c>
      <c r="P79" s="117" t="s">
        <v>26</v>
      </c>
      <c r="Q79" s="114">
        <f t="shared" si="2"/>
        <v>12</v>
      </c>
      <c r="R79" s="118" t="s">
        <v>31</v>
      </c>
    </row>
    <row r="80" spans="2:18" ht="78.75">
      <c r="B80" s="112">
        <v>77</v>
      </c>
      <c r="C80" s="113">
        <v>44671</v>
      </c>
      <c r="D80" s="117">
        <v>49</v>
      </c>
      <c r="E80" s="114" t="str">
        <f>IFERROR(LOOKUP(D80,'Information Asset Summary'!B:B,'Information Asset Summary'!C:C),"")</f>
        <v>Staff computer password</v>
      </c>
      <c r="F80" s="114" t="str">
        <f>IFERROR(LOOKUP(D80,'Information Asset Summary'!B:B,'Information Asset Summary'!E:E),"")</f>
        <v>Staff</v>
      </c>
      <c r="G80" s="99" t="str">
        <f>LOOKUP(B80,'Threats and Vulnerabilities'!B:B,'Threats and Vulnerabilities'!G:G)</f>
        <v xml:space="preserve">An attacker could exploit the out of date booking software to gain access to booking details </v>
      </c>
      <c r="H80" s="114" t="str">
        <f>IF('Impacts Summary'!D79="","",'Impacts Summary'!D79)</f>
        <v>High</v>
      </c>
      <c r="I80" s="114" t="str">
        <f>IF('Likelihood Assessment'!D79="","",'Likelihood Assessment'!D79)</f>
        <v>Possible</v>
      </c>
      <c r="J80" s="114">
        <f t="shared" si="3"/>
        <v>18</v>
      </c>
      <c r="K80" s="117" t="s">
        <v>61</v>
      </c>
      <c r="L80" s="117" t="s">
        <v>62</v>
      </c>
      <c r="M80" s="119" t="s">
        <v>38</v>
      </c>
      <c r="N80" s="117" t="s">
        <v>57</v>
      </c>
      <c r="O80" s="117" t="s">
        <v>19</v>
      </c>
      <c r="P80" s="117" t="s">
        <v>26</v>
      </c>
      <c r="Q80" s="114">
        <f t="shared" si="2"/>
        <v>12</v>
      </c>
      <c r="R80" s="118" t="s">
        <v>31</v>
      </c>
    </row>
    <row r="81" spans="2:18" ht="78.75">
      <c r="B81" s="116">
        <v>78</v>
      </c>
      <c r="C81" s="113">
        <v>44671</v>
      </c>
      <c r="D81" s="105">
        <v>26</v>
      </c>
      <c r="E81" s="114" t="str">
        <f>IFERROR(LOOKUP(D81,'Information Asset Summary'!B:B,'Information Asset Summary'!C:C),"")</f>
        <v>Guest name</v>
      </c>
      <c r="F81" s="114" t="str">
        <f>IFERROR(LOOKUP(D81,'Information Asset Summary'!B:B,'Information Asset Summary'!E:E),"")</f>
        <v>Hotel Owner, Manager, Receptionist</v>
      </c>
      <c r="G81" s="99" t="str">
        <f>LOOKUP(B81,'Threats and Vulnerabilities'!B:B,'Threats and Vulnerabilities'!G:G)</f>
        <v xml:space="preserve">An attacker could exploit the out of date booking software to gain access to booking details </v>
      </c>
      <c r="H81" s="114" t="str">
        <f>IF('Impacts Summary'!D80="","",'Impacts Summary'!D80)</f>
        <v>High</v>
      </c>
      <c r="I81" s="114" t="str">
        <f>IF('Likelihood Assessment'!D80="","",'Likelihood Assessment'!D80)</f>
        <v>Possible</v>
      </c>
      <c r="J81" s="114">
        <f t="shared" si="3"/>
        <v>18</v>
      </c>
      <c r="K81" s="117" t="s">
        <v>61</v>
      </c>
      <c r="L81" s="117" t="s">
        <v>62</v>
      </c>
      <c r="M81" s="119" t="s">
        <v>38</v>
      </c>
      <c r="N81" s="117" t="s">
        <v>57</v>
      </c>
      <c r="O81" s="117" t="s">
        <v>19</v>
      </c>
      <c r="P81" s="117" t="s">
        <v>26</v>
      </c>
      <c r="Q81" s="114">
        <f t="shared" si="2"/>
        <v>12</v>
      </c>
      <c r="R81" s="118" t="s">
        <v>31</v>
      </c>
    </row>
    <row r="82" spans="2:18" ht="78.75">
      <c r="B82" s="112">
        <v>79</v>
      </c>
      <c r="C82" s="113">
        <v>44671</v>
      </c>
      <c r="D82" s="105">
        <v>20</v>
      </c>
      <c r="E82" s="114" t="str">
        <f>IFERROR(LOOKUP(D82,'Information Asset Summary'!B:B,'Information Asset Summary'!C:C),"")</f>
        <v>Customer telephone number</v>
      </c>
      <c r="F82" s="114" t="str">
        <f>IFERROR(LOOKUP(D82,'Information Asset Summary'!B:B,'Information Asset Summary'!E:E),"")</f>
        <v>Hotel Owner, Manager, Receptionist</v>
      </c>
      <c r="G82" s="99" t="str">
        <f>LOOKUP(B82,'Threats and Vulnerabilities'!B:B,'Threats and Vulnerabilities'!G:G)</f>
        <v xml:space="preserve">An attacker could exploit the out of date booking software to gain access to booking details </v>
      </c>
      <c r="H82" s="114" t="str">
        <f>IF('Impacts Summary'!D81="","",'Impacts Summary'!D81)</f>
        <v>High</v>
      </c>
      <c r="I82" s="114" t="str">
        <f>IF('Likelihood Assessment'!D81="","",'Likelihood Assessment'!D81)</f>
        <v>Possible</v>
      </c>
      <c r="J82" s="114">
        <f t="shared" si="3"/>
        <v>18</v>
      </c>
      <c r="K82" s="117" t="s">
        <v>61</v>
      </c>
      <c r="L82" s="117" t="s">
        <v>62</v>
      </c>
      <c r="M82" s="119" t="s">
        <v>38</v>
      </c>
      <c r="N82" s="117" t="s">
        <v>57</v>
      </c>
      <c r="O82" s="117" t="s">
        <v>19</v>
      </c>
      <c r="P82" s="117" t="s">
        <v>26</v>
      </c>
      <c r="Q82" s="114">
        <f t="shared" si="2"/>
        <v>12</v>
      </c>
      <c r="R82" s="118" t="s">
        <v>31</v>
      </c>
    </row>
    <row r="83" spans="2:18" ht="78.75">
      <c r="B83" s="116">
        <v>80</v>
      </c>
      <c r="C83" s="113">
        <v>44671</v>
      </c>
      <c r="D83" s="105">
        <v>22</v>
      </c>
      <c r="E83" s="114" t="str">
        <f>IFERROR(LOOKUP(D83,'Information Asset Summary'!B:B,'Information Asset Summary'!C:C),"")</f>
        <v>International customer passport number</v>
      </c>
      <c r="F83" s="114" t="str">
        <f>IFERROR(LOOKUP(D83,'Information Asset Summary'!B:B,'Information Asset Summary'!E:E),"")</f>
        <v>Hotel Owner, Manager, Receptionist</v>
      </c>
      <c r="G83" s="99" t="str">
        <f>LOOKUP(B83,'Threats and Vulnerabilities'!B:B,'Threats and Vulnerabilities'!G:G)</f>
        <v xml:space="preserve">An attacker could exploit the out of date booking software to gain access to booking details </v>
      </c>
      <c r="H83" s="114" t="str">
        <f>IF('Impacts Summary'!D82="","",'Impacts Summary'!D82)</f>
        <v>High</v>
      </c>
      <c r="I83" s="114" t="str">
        <f>IF('Likelihood Assessment'!D82="","",'Likelihood Assessment'!D82)</f>
        <v>Possible</v>
      </c>
      <c r="J83" s="114">
        <f t="shared" si="3"/>
        <v>18</v>
      </c>
      <c r="K83" s="117" t="s">
        <v>61</v>
      </c>
      <c r="L83" s="117" t="s">
        <v>62</v>
      </c>
      <c r="M83" s="119" t="s">
        <v>38</v>
      </c>
      <c r="N83" s="117" t="s">
        <v>57</v>
      </c>
      <c r="O83" s="117" t="s">
        <v>19</v>
      </c>
      <c r="P83" s="117" t="s">
        <v>26</v>
      </c>
      <c r="Q83" s="114">
        <f t="shared" si="2"/>
        <v>12</v>
      </c>
      <c r="R83" s="118" t="s">
        <v>31</v>
      </c>
    </row>
    <row r="84" spans="2:18" ht="78.75">
      <c r="B84" s="112">
        <v>81</v>
      </c>
      <c r="C84" s="113">
        <v>44671</v>
      </c>
      <c r="D84" s="105">
        <v>22</v>
      </c>
      <c r="E84" s="114" t="str">
        <f>IFERROR(LOOKUP(D84,'Information Asset Summary'!B:B,'Information Asset Summary'!C:C),"")</f>
        <v>International customer passport number</v>
      </c>
      <c r="F84" s="114" t="str">
        <f>IFERROR(LOOKUP(D84,'Information Asset Summary'!B:B,'Information Asset Summary'!E:E),"")</f>
        <v>Hotel Owner, Manager, Receptionist</v>
      </c>
      <c r="G84" s="99" t="str">
        <f>LOOKUP(B84,'Threats and Vulnerabilities'!B:B,'Threats and Vulnerabilities'!G:G)</f>
        <v xml:space="preserve">An attacker could exploit the out of date booking software to gain access to booking details </v>
      </c>
      <c r="H84" s="114" t="str">
        <f>IF('Impacts Summary'!D83="","",'Impacts Summary'!D83)</f>
        <v>High</v>
      </c>
      <c r="I84" s="114" t="str">
        <f>IF('Likelihood Assessment'!D83="","",'Likelihood Assessment'!D83)</f>
        <v>Possible</v>
      </c>
      <c r="J84" s="114">
        <f t="shared" si="3"/>
        <v>18</v>
      </c>
      <c r="K84" s="117" t="s">
        <v>61</v>
      </c>
      <c r="L84" s="117" t="s">
        <v>62</v>
      </c>
      <c r="M84" s="119" t="s">
        <v>38</v>
      </c>
      <c r="N84" s="117" t="s">
        <v>57</v>
      </c>
      <c r="O84" s="117" t="s">
        <v>19</v>
      </c>
      <c r="P84" s="117" t="s">
        <v>26</v>
      </c>
      <c r="Q84" s="114">
        <f t="shared" si="2"/>
        <v>12</v>
      </c>
      <c r="R84" s="118" t="s">
        <v>31</v>
      </c>
    </row>
    <row r="85" spans="2:18" ht="78.75">
      <c r="B85" s="116">
        <v>82</v>
      </c>
      <c r="C85" s="113">
        <v>44671</v>
      </c>
      <c r="D85" s="117">
        <v>41</v>
      </c>
      <c r="E85" s="114" t="str">
        <f>IFERROR(LOOKUP(D85,'Information Asset Summary'!B:B,'Information Asset Summary'!C:C),"")</f>
        <v>Webserver email</v>
      </c>
      <c r="F85" s="114" t="str">
        <f>IFERROR(LOOKUP(D85,'Information Asset Summary'!B:B,'Information Asset Summary'!E:E),"")</f>
        <v>Hotel Owner, Manager, IT Manager</v>
      </c>
      <c r="G85" s="99" t="str">
        <f>LOOKUP(B85,'Threats and Vulnerabilities'!B:B,'Threats and Vulnerabilities'!G:G)</f>
        <v>An attacker abuses the out of date software used for the server and gains access to it.</v>
      </c>
      <c r="H85" s="114" t="str">
        <f>IF('Impacts Summary'!D84="","",'Impacts Summary'!D84)</f>
        <v>High</v>
      </c>
      <c r="I85" s="114" t="str">
        <f>IF('Likelihood Assessment'!D84="","",'Likelihood Assessment'!D84)</f>
        <v>Possible</v>
      </c>
      <c r="J85" s="114">
        <f t="shared" si="3"/>
        <v>18</v>
      </c>
      <c r="K85" s="117" t="s">
        <v>61</v>
      </c>
      <c r="L85" s="117" t="s">
        <v>63</v>
      </c>
      <c r="M85" s="119" t="s">
        <v>38</v>
      </c>
      <c r="N85" s="117" t="s">
        <v>57</v>
      </c>
      <c r="O85" s="117" t="s">
        <v>18</v>
      </c>
      <c r="P85" s="117" t="s">
        <v>41</v>
      </c>
      <c r="Q85" s="114">
        <f t="shared" si="2"/>
        <v>4</v>
      </c>
      <c r="R85" s="118" t="s">
        <v>31</v>
      </c>
    </row>
    <row r="86" spans="2:18" ht="78.75">
      <c r="B86" s="112">
        <v>83</v>
      </c>
      <c r="C86" s="113">
        <v>44671</v>
      </c>
      <c r="D86" s="117">
        <v>42</v>
      </c>
      <c r="E86" s="114" t="str">
        <f>IFERROR(LOOKUP(D86,'Information Asset Summary'!B:B,'Information Asset Summary'!C:C),"")</f>
        <v>Webserver password</v>
      </c>
      <c r="F86" s="114" t="str">
        <f>IFERROR(LOOKUP(D86,'Information Asset Summary'!B:B,'Information Asset Summary'!E:E),"")</f>
        <v>Hotel Owner, Manager, IT Manager</v>
      </c>
      <c r="G86" s="99" t="str">
        <f>LOOKUP(B86,'Threats and Vulnerabilities'!B:B,'Threats and Vulnerabilities'!G:G)</f>
        <v>An attacker abuses the out of date software used for the server and gains access to it.</v>
      </c>
      <c r="H86" s="114" t="str">
        <f>IF('Impacts Summary'!D85="","",'Impacts Summary'!D85)</f>
        <v>High</v>
      </c>
      <c r="I86" s="114" t="str">
        <f>IF('Likelihood Assessment'!D85="","",'Likelihood Assessment'!D85)</f>
        <v>Possible</v>
      </c>
      <c r="J86" s="114">
        <f t="shared" si="3"/>
        <v>18</v>
      </c>
      <c r="K86" s="117" t="s">
        <v>61</v>
      </c>
      <c r="L86" s="117" t="s">
        <v>63</v>
      </c>
      <c r="M86" s="119" t="s">
        <v>38</v>
      </c>
      <c r="N86" s="117" t="s">
        <v>57</v>
      </c>
      <c r="O86" s="117" t="s">
        <v>18</v>
      </c>
      <c r="P86" s="117" t="s">
        <v>41</v>
      </c>
      <c r="Q86" s="114">
        <f t="shared" si="2"/>
        <v>4</v>
      </c>
      <c r="R86" s="118" t="s">
        <v>31</v>
      </c>
    </row>
    <row r="87" spans="2:18" ht="78.75">
      <c r="B87" s="116">
        <v>84</v>
      </c>
      <c r="C87" s="113">
        <v>44671</v>
      </c>
      <c r="D87" s="117">
        <v>41</v>
      </c>
      <c r="E87" s="114" t="str">
        <f>IFERROR(LOOKUP(D87,'Information Asset Summary'!B:B,'Information Asset Summary'!C:C),"")</f>
        <v>Webserver email</v>
      </c>
      <c r="F87" s="120" t="str">
        <f>IFERROR(LOOKUP(D87,'Information Asset Summary'!B:B,'Information Asset Summary'!E:E),"")</f>
        <v>Hotel Owner, Manager, IT Manager</v>
      </c>
      <c r="G87" s="100" t="str">
        <f>LOOKUP(B87,'Threats and Vulnerabilities'!B:B,'Threats and Vulnerabilities'!G:G)</f>
        <v>An attacker abuses the out of date software used for the server and gains access to it.</v>
      </c>
      <c r="H87" s="120" t="str">
        <f>IF('Impacts Summary'!D86="","",'Impacts Summary'!D86)</f>
        <v>High</v>
      </c>
      <c r="I87" s="120" t="str">
        <f>IF('Likelihood Assessment'!D86="","",'Likelihood Assessment'!D86)</f>
        <v>Possible</v>
      </c>
      <c r="J87" s="120">
        <f t="shared" si="3"/>
        <v>18</v>
      </c>
      <c r="K87" s="117" t="s">
        <v>61</v>
      </c>
      <c r="L87" s="117" t="s">
        <v>63</v>
      </c>
      <c r="M87" s="119" t="s">
        <v>38</v>
      </c>
      <c r="N87" s="117" t="s">
        <v>57</v>
      </c>
      <c r="O87" s="117" t="s">
        <v>18</v>
      </c>
      <c r="P87" s="117" t="s">
        <v>41</v>
      </c>
      <c r="Q87" s="114">
        <f t="shared" si="2"/>
        <v>4</v>
      </c>
      <c r="R87" s="121" t="s">
        <v>31</v>
      </c>
    </row>
    <row r="88" spans="2:18" ht="78.75">
      <c r="B88" s="122">
        <v>85</v>
      </c>
      <c r="C88" s="123">
        <v>44671</v>
      </c>
      <c r="D88" s="110">
        <v>42</v>
      </c>
      <c r="E88" s="124" t="str">
        <f>IFERROR(LOOKUP(D88,'Information Asset Summary'!B:B,'Information Asset Summary'!C:C),"")</f>
        <v>Webserver password</v>
      </c>
      <c r="F88" s="110" t="str">
        <f>IFERROR(LOOKUP(D88,'Information Asset Summary'!B:B,'Information Asset Summary'!E:E),"")</f>
        <v>Hotel Owner, Manager, IT Manager</v>
      </c>
      <c r="G88" s="101" t="str">
        <f>LOOKUP(B88,'Threats and Vulnerabilities'!B:B,'Threats and Vulnerabilities'!G:G)</f>
        <v>An attacker abuses the out of date software used for the server and gains access to it.</v>
      </c>
      <c r="H88" s="110" t="str">
        <f>IF('Impacts Summary'!D87="","",'Impacts Summary'!D87)</f>
        <v>High</v>
      </c>
      <c r="I88" s="110" t="str">
        <f>IF('Likelihood Assessment'!D87="","",'Likelihood Assessment'!D87)</f>
        <v>Possible</v>
      </c>
      <c r="J88" s="110">
        <f t="shared" si="3"/>
        <v>18</v>
      </c>
      <c r="K88" s="110" t="s">
        <v>61</v>
      </c>
      <c r="L88" s="110" t="s">
        <v>63</v>
      </c>
      <c r="M88" s="111" t="s">
        <v>38</v>
      </c>
      <c r="N88" s="110" t="s">
        <v>57</v>
      </c>
      <c r="O88" s="110" t="s">
        <v>18</v>
      </c>
      <c r="P88" s="110" t="s">
        <v>41</v>
      </c>
      <c r="Q88" s="124">
        <f t="shared" si="2"/>
        <v>4</v>
      </c>
      <c r="R88" s="125" t="s">
        <v>31</v>
      </c>
    </row>
  </sheetData>
  <mergeCells count="12">
    <mergeCell ref="K2:K3"/>
    <mergeCell ref="H2:J2"/>
    <mergeCell ref="O2:Q2"/>
    <mergeCell ref="B2:B3"/>
    <mergeCell ref="C2:C3"/>
    <mergeCell ref="E2:E3"/>
    <mergeCell ref="F2:F3"/>
    <mergeCell ref="G2:G3"/>
    <mergeCell ref="L2:L3"/>
    <mergeCell ref="M2:M3"/>
    <mergeCell ref="N2:N3"/>
    <mergeCell ref="D2:D3"/>
  </mergeCells>
  <conditionalFormatting sqref="J1:J1048576 Q1:Q1048576">
    <cfRule type="colorScale" priority="4">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F623-B670-CD4D-B8A2-70ABABEA0C2C}">
  <dimension ref="B2:N97"/>
  <sheetViews>
    <sheetView workbookViewId="0">
      <selection activeCell="D29" sqref="D29"/>
    </sheetView>
  </sheetViews>
  <sheetFormatPr defaultColWidth="11" defaultRowHeight="15"/>
  <cols>
    <col min="1" max="1" width="3.875" style="64" customWidth="1"/>
    <col min="2" max="2" width="6" style="64" customWidth="1"/>
    <col min="3" max="3" width="34.875" style="64" bestFit="1" customWidth="1"/>
    <col min="4" max="4" width="30.625" style="96" customWidth="1"/>
    <col min="5" max="5" width="39.875" style="96" bestFit="1" customWidth="1"/>
    <col min="6" max="6" width="32.125" style="96" customWidth="1"/>
    <col min="7" max="16384" width="11" style="64"/>
  </cols>
  <sheetData>
    <row r="2" spans="2:14">
      <c r="B2" s="133" t="s">
        <v>64</v>
      </c>
      <c r="C2" s="134"/>
      <c r="D2" s="134"/>
      <c r="E2" s="134"/>
      <c r="F2" s="135"/>
      <c r="G2" s="133" t="s">
        <v>65</v>
      </c>
      <c r="H2" s="134"/>
      <c r="I2" s="135"/>
      <c r="J2" s="133" t="s">
        <v>66</v>
      </c>
      <c r="K2" s="134"/>
      <c r="L2" s="134"/>
      <c r="M2" s="134"/>
      <c r="N2" s="136"/>
    </row>
    <row r="3" spans="2:14">
      <c r="B3" s="54" t="s">
        <v>67</v>
      </c>
      <c r="C3" s="55" t="s">
        <v>68</v>
      </c>
      <c r="D3" s="56" t="s">
        <v>69</v>
      </c>
      <c r="E3" s="56" t="s">
        <v>70</v>
      </c>
      <c r="F3" s="57" t="s">
        <v>71</v>
      </c>
      <c r="G3" s="54" t="s">
        <v>72</v>
      </c>
      <c r="H3" s="55" t="s">
        <v>73</v>
      </c>
      <c r="I3" s="58" t="s">
        <v>74</v>
      </c>
      <c r="J3" s="54">
        <v>1</v>
      </c>
      <c r="K3" s="55">
        <v>2</v>
      </c>
      <c r="L3" s="55">
        <v>3</v>
      </c>
      <c r="M3" s="55">
        <v>4</v>
      </c>
      <c r="N3" s="59">
        <v>5</v>
      </c>
    </row>
    <row r="4" spans="2:14" ht="90">
      <c r="B4" s="60">
        <v>1</v>
      </c>
      <c r="C4" s="65" t="s">
        <v>75</v>
      </c>
      <c r="D4" s="66" t="s">
        <v>76</v>
      </c>
      <c r="E4" s="67" t="s">
        <v>77</v>
      </c>
      <c r="F4" s="68" t="s">
        <v>78</v>
      </c>
      <c r="G4" s="69">
        <v>44646</v>
      </c>
      <c r="H4" s="70">
        <v>44648</v>
      </c>
      <c r="I4" s="71" t="s">
        <v>79</v>
      </c>
      <c r="J4" s="72" t="s">
        <v>80</v>
      </c>
      <c r="K4" s="65"/>
      <c r="L4" s="65"/>
      <c r="M4" s="65"/>
      <c r="N4" s="73"/>
    </row>
    <row r="5" spans="2:14" ht="60">
      <c r="B5" s="60">
        <v>2</v>
      </c>
      <c r="C5" s="74" t="s">
        <v>81</v>
      </c>
      <c r="D5" s="75" t="s">
        <v>82</v>
      </c>
      <c r="E5" s="67" t="s">
        <v>77</v>
      </c>
      <c r="F5" s="76" t="s">
        <v>83</v>
      </c>
      <c r="G5" s="69">
        <v>44646</v>
      </c>
      <c r="H5" s="70">
        <v>44648</v>
      </c>
      <c r="I5" s="71" t="s">
        <v>79</v>
      </c>
      <c r="J5" s="72" t="s">
        <v>80</v>
      </c>
      <c r="K5" s="74"/>
      <c r="L5" s="74"/>
      <c r="M5" s="74"/>
      <c r="N5" s="77"/>
    </row>
    <row r="6" spans="2:14" ht="45">
      <c r="B6" s="60">
        <v>3</v>
      </c>
      <c r="C6" s="74" t="s">
        <v>84</v>
      </c>
      <c r="D6" s="75" t="s">
        <v>85</v>
      </c>
      <c r="E6" s="67" t="s">
        <v>77</v>
      </c>
      <c r="F6" s="76" t="s">
        <v>86</v>
      </c>
      <c r="G6" s="69">
        <v>44646</v>
      </c>
      <c r="H6" s="70">
        <v>44648</v>
      </c>
      <c r="I6" s="71" t="s">
        <v>79</v>
      </c>
      <c r="J6" s="72" t="s">
        <v>80</v>
      </c>
      <c r="K6" s="74"/>
      <c r="L6" s="74"/>
      <c r="M6" s="74"/>
      <c r="N6" s="77"/>
    </row>
    <row r="7" spans="2:14" ht="45">
      <c r="B7" s="60">
        <v>4</v>
      </c>
      <c r="C7" s="74" t="s">
        <v>87</v>
      </c>
      <c r="D7" s="75" t="s">
        <v>88</v>
      </c>
      <c r="E7" s="67" t="s">
        <v>77</v>
      </c>
      <c r="F7" s="76" t="s">
        <v>89</v>
      </c>
      <c r="G7" s="69">
        <v>44646</v>
      </c>
      <c r="H7" s="70">
        <v>44648</v>
      </c>
      <c r="I7" s="71" t="s">
        <v>79</v>
      </c>
      <c r="J7" s="72" t="s">
        <v>80</v>
      </c>
      <c r="K7" s="74"/>
      <c r="L7" s="74"/>
      <c r="M7" s="74"/>
      <c r="N7" s="77"/>
    </row>
    <row r="8" spans="2:14" ht="45">
      <c r="B8" s="60">
        <v>5</v>
      </c>
      <c r="C8" s="74" t="s">
        <v>90</v>
      </c>
      <c r="D8" s="75" t="s">
        <v>91</v>
      </c>
      <c r="E8" s="67" t="s">
        <v>77</v>
      </c>
      <c r="F8" s="76" t="s">
        <v>92</v>
      </c>
      <c r="G8" s="69">
        <v>44646</v>
      </c>
      <c r="H8" s="70">
        <v>44648</v>
      </c>
      <c r="I8" s="71" t="s">
        <v>79</v>
      </c>
      <c r="J8" s="72" t="s">
        <v>80</v>
      </c>
      <c r="K8" s="74"/>
      <c r="L8" s="74"/>
      <c r="M8" s="74"/>
      <c r="N8" s="77"/>
    </row>
    <row r="9" spans="2:14" ht="105">
      <c r="B9" s="60">
        <v>6</v>
      </c>
      <c r="C9" s="74" t="s">
        <v>93</v>
      </c>
      <c r="D9" s="78" t="s">
        <v>94</v>
      </c>
      <c r="E9" s="67" t="s">
        <v>77</v>
      </c>
      <c r="F9" s="76" t="s">
        <v>95</v>
      </c>
      <c r="G9" s="69">
        <v>44646</v>
      </c>
      <c r="H9" s="70">
        <v>44648</v>
      </c>
      <c r="I9" s="71" t="s">
        <v>79</v>
      </c>
      <c r="J9" s="72" t="s">
        <v>80</v>
      </c>
      <c r="K9" s="74"/>
      <c r="L9" s="74"/>
      <c r="M9" s="74"/>
      <c r="N9" s="77"/>
    </row>
    <row r="10" spans="2:14" ht="75">
      <c r="B10" s="60">
        <v>7</v>
      </c>
      <c r="C10" s="74" t="s">
        <v>96</v>
      </c>
      <c r="D10" s="75" t="s">
        <v>97</v>
      </c>
      <c r="E10" s="67" t="s">
        <v>77</v>
      </c>
      <c r="F10" s="76" t="s">
        <v>98</v>
      </c>
      <c r="G10" s="69">
        <v>44646</v>
      </c>
      <c r="H10" s="70">
        <v>44648</v>
      </c>
      <c r="I10" s="71" t="s">
        <v>79</v>
      </c>
      <c r="J10" s="72" t="s">
        <v>80</v>
      </c>
      <c r="K10" s="74"/>
      <c r="L10" s="74"/>
      <c r="M10" s="74"/>
      <c r="N10" s="77"/>
    </row>
    <row r="11" spans="2:14" ht="75">
      <c r="B11" s="60">
        <v>8</v>
      </c>
      <c r="C11" s="74" t="s">
        <v>99</v>
      </c>
      <c r="D11" s="75" t="s">
        <v>100</v>
      </c>
      <c r="E11" s="67" t="s">
        <v>77</v>
      </c>
      <c r="F11" s="76" t="s">
        <v>101</v>
      </c>
      <c r="G11" s="69">
        <v>44646</v>
      </c>
      <c r="H11" s="70">
        <v>44648</v>
      </c>
      <c r="I11" s="71" t="s">
        <v>79</v>
      </c>
      <c r="J11" s="72" t="s">
        <v>80</v>
      </c>
      <c r="K11" s="74"/>
      <c r="L11" s="74"/>
      <c r="M11" s="74"/>
      <c r="N11" s="77"/>
    </row>
    <row r="12" spans="2:14" ht="45">
      <c r="B12" s="60">
        <v>9</v>
      </c>
      <c r="C12" s="74" t="s">
        <v>102</v>
      </c>
      <c r="D12" s="75" t="s">
        <v>103</v>
      </c>
      <c r="E12" s="67" t="s">
        <v>77</v>
      </c>
      <c r="F12" s="76" t="s">
        <v>104</v>
      </c>
      <c r="G12" s="69">
        <v>44646</v>
      </c>
      <c r="H12" s="70">
        <v>44648</v>
      </c>
      <c r="I12" s="71" t="s">
        <v>79</v>
      </c>
      <c r="J12" s="72" t="s">
        <v>80</v>
      </c>
      <c r="K12" s="74"/>
      <c r="L12" s="74"/>
      <c r="M12" s="74"/>
      <c r="N12" s="77"/>
    </row>
    <row r="13" spans="2:14" ht="60">
      <c r="B13" s="60">
        <v>10</v>
      </c>
      <c r="C13" s="74" t="s">
        <v>105</v>
      </c>
      <c r="D13" s="75" t="s">
        <v>106</v>
      </c>
      <c r="E13" s="67" t="s">
        <v>77</v>
      </c>
      <c r="F13" s="76" t="s">
        <v>107</v>
      </c>
      <c r="G13" s="69">
        <v>44646</v>
      </c>
      <c r="H13" s="70">
        <v>44648</v>
      </c>
      <c r="I13" s="71" t="s">
        <v>79</v>
      </c>
      <c r="J13" s="72" t="s">
        <v>80</v>
      </c>
      <c r="K13" s="74"/>
      <c r="L13" s="74"/>
      <c r="M13" s="74"/>
      <c r="N13" s="77"/>
    </row>
    <row r="14" spans="2:14" ht="45">
      <c r="B14" s="60">
        <v>11</v>
      </c>
      <c r="C14" s="74" t="s">
        <v>108</v>
      </c>
      <c r="D14" s="75" t="s">
        <v>109</v>
      </c>
      <c r="E14" s="67" t="s">
        <v>77</v>
      </c>
      <c r="F14" s="76" t="s">
        <v>110</v>
      </c>
      <c r="G14" s="69">
        <v>44646</v>
      </c>
      <c r="H14" s="70">
        <v>44648</v>
      </c>
      <c r="I14" s="71" t="s">
        <v>79</v>
      </c>
      <c r="J14" s="72" t="s">
        <v>80</v>
      </c>
      <c r="K14" s="74"/>
      <c r="L14" s="74"/>
      <c r="M14" s="74"/>
      <c r="N14" s="77"/>
    </row>
    <row r="15" spans="2:14" ht="60">
      <c r="B15" s="60">
        <v>12</v>
      </c>
      <c r="C15" s="74" t="s">
        <v>111</v>
      </c>
      <c r="D15" s="75" t="s">
        <v>112</v>
      </c>
      <c r="E15" s="67" t="s">
        <v>77</v>
      </c>
      <c r="F15" s="76" t="s">
        <v>113</v>
      </c>
      <c r="G15" s="69">
        <v>44646</v>
      </c>
      <c r="H15" s="70">
        <v>44648</v>
      </c>
      <c r="I15" s="71" t="s">
        <v>79</v>
      </c>
      <c r="J15" s="72" t="s">
        <v>80</v>
      </c>
      <c r="K15" s="74"/>
      <c r="L15" s="74"/>
      <c r="M15" s="74"/>
      <c r="N15" s="77"/>
    </row>
    <row r="16" spans="2:14" ht="45">
      <c r="B16" s="60">
        <v>13</v>
      </c>
      <c r="C16" s="74" t="s">
        <v>114</v>
      </c>
      <c r="D16" s="75" t="s">
        <v>115</v>
      </c>
      <c r="E16" s="67" t="s">
        <v>77</v>
      </c>
      <c r="F16" s="76" t="s">
        <v>116</v>
      </c>
      <c r="G16" s="69">
        <v>44648</v>
      </c>
      <c r="H16" s="69">
        <v>44648</v>
      </c>
      <c r="I16" s="71" t="s">
        <v>117</v>
      </c>
      <c r="J16" s="72" t="s">
        <v>80</v>
      </c>
      <c r="K16" s="74"/>
      <c r="L16" s="74"/>
      <c r="M16" s="74"/>
      <c r="N16" s="77"/>
    </row>
    <row r="17" spans="2:14" ht="105">
      <c r="B17" s="60">
        <v>14</v>
      </c>
      <c r="C17" s="74" t="s">
        <v>118</v>
      </c>
      <c r="D17" s="79" t="s">
        <v>119</v>
      </c>
      <c r="E17" s="67" t="s">
        <v>120</v>
      </c>
      <c r="F17" s="80" t="s">
        <v>121</v>
      </c>
      <c r="G17" s="69">
        <v>44646</v>
      </c>
      <c r="H17" s="70">
        <v>44646</v>
      </c>
      <c r="I17" s="71" t="s">
        <v>117</v>
      </c>
      <c r="J17" s="72" t="s">
        <v>80</v>
      </c>
      <c r="K17" s="81"/>
      <c r="L17" s="81"/>
      <c r="M17" s="81"/>
      <c r="N17" s="82"/>
    </row>
    <row r="18" spans="2:14" ht="60">
      <c r="B18" s="60">
        <v>15</v>
      </c>
      <c r="C18" s="81" t="s">
        <v>122</v>
      </c>
      <c r="D18" s="79" t="s">
        <v>123</v>
      </c>
      <c r="E18" s="67" t="s">
        <v>77</v>
      </c>
      <c r="F18" s="80" t="s">
        <v>124</v>
      </c>
      <c r="G18" s="69">
        <v>44646</v>
      </c>
      <c r="H18" s="70">
        <v>44670</v>
      </c>
      <c r="I18" s="71" t="s">
        <v>79</v>
      </c>
      <c r="J18" s="72" t="s">
        <v>80</v>
      </c>
      <c r="K18" s="81"/>
      <c r="L18" s="81"/>
      <c r="M18" s="81"/>
      <c r="N18" s="82"/>
    </row>
    <row r="19" spans="2:14" ht="90">
      <c r="B19" s="60">
        <v>16</v>
      </c>
      <c r="C19" s="81" t="s">
        <v>125</v>
      </c>
      <c r="D19" s="79" t="s">
        <v>126</v>
      </c>
      <c r="E19" s="83" t="s">
        <v>127</v>
      </c>
      <c r="F19" s="80" t="s">
        <v>128</v>
      </c>
      <c r="G19" s="69">
        <v>44646</v>
      </c>
      <c r="H19" s="70">
        <v>44670</v>
      </c>
      <c r="I19" s="71" t="s">
        <v>79</v>
      </c>
      <c r="J19" s="72" t="s">
        <v>80</v>
      </c>
      <c r="K19" s="81"/>
      <c r="L19" s="81"/>
      <c r="M19" s="81"/>
      <c r="N19" s="82"/>
    </row>
    <row r="20" spans="2:14" ht="60">
      <c r="B20" s="60">
        <v>17</v>
      </c>
      <c r="C20" s="81" t="s">
        <v>129</v>
      </c>
      <c r="D20" s="79" t="s">
        <v>130</v>
      </c>
      <c r="E20" s="83" t="s">
        <v>131</v>
      </c>
      <c r="F20" s="80" t="s">
        <v>132</v>
      </c>
      <c r="G20" s="69">
        <v>44646</v>
      </c>
      <c r="H20" s="70">
        <v>44670</v>
      </c>
      <c r="I20" s="71" t="s">
        <v>79</v>
      </c>
      <c r="J20" s="72" t="s">
        <v>80</v>
      </c>
      <c r="K20" s="81"/>
      <c r="L20" s="81"/>
      <c r="M20" s="81"/>
      <c r="N20" s="82"/>
    </row>
    <row r="21" spans="2:14" ht="60">
      <c r="B21" s="60">
        <v>18</v>
      </c>
      <c r="C21" s="81" t="s">
        <v>133</v>
      </c>
      <c r="D21" s="79" t="s">
        <v>134</v>
      </c>
      <c r="E21" s="83" t="s">
        <v>131</v>
      </c>
      <c r="F21" s="80" t="s">
        <v>135</v>
      </c>
      <c r="G21" s="69">
        <v>44646</v>
      </c>
      <c r="H21" s="70">
        <v>44670</v>
      </c>
      <c r="I21" s="71" t="s">
        <v>79</v>
      </c>
      <c r="J21" s="72" t="s">
        <v>80</v>
      </c>
      <c r="K21" s="81"/>
      <c r="L21" s="81"/>
      <c r="M21" s="81"/>
      <c r="N21" s="82"/>
    </row>
    <row r="22" spans="2:14" ht="75">
      <c r="B22" s="60">
        <v>19</v>
      </c>
      <c r="C22" s="81" t="s">
        <v>136</v>
      </c>
      <c r="D22" s="79" t="s">
        <v>137</v>
      </c>
      <c r="E22" s="83" t="s">
        <v>131</v>
      </c>
      <c r="F22" s="80" t="s">
        <v>138</v>
      </c>
      <c r="G22" s="69">
        <v>44646</v>
      </c>
      <c r="H22" s="70">
        <v>44670</v>
      </c>
      <c r="I22" s="71" t="s">
        <v>79</v>
      </c>
      <c r="J22" s="72" t="s">
        <v>80</v>
      </c>
      <c r="K22" s="81"/>
      <c r="L22" s="81"/>
      <c r="M22" s="81"/>
      <c r="N22" s="82"/>
    </row>
    <row r="23" spans="2:14" ht="75">
      <c r="B23" s="60">
        <v>20</v>
      </c>
      <c r="C23" s="81" t="s">
        <v>139</v>
      </c>
      <c r="D23" s="79" t="s">
        <v>139</v>
      </c>
      <c r="E23" s="83" t="s">
        <v>131</v>
      </c>
      <c r="F23" s="80" t="s">
        <v>140</v>
      </c>
      <c r="G23" s="69">
        <v>44646</v>
      </c>
      <c r="H23" s="70">
        <v>44670</v>
      </c>
      <c r="I23" s="71" t="s">
        <v>79</v>
      </c>
      <c r="J23" s="72" t="s">
        <v>80</v>
      </c>
      <c r="K23" s="81"/>
      <c r="L23" s="81"/>
      <c r="M23" s="81"/>
      <c r="N23" s="82"/>
    </row>
    <row r="24" spans="2:14" ht="90">
      <c r="B24" s="60">
        <v>21</v>
      </c>
      <c r="C24" s="81" t="s">
        <v>141</v>
      </c>
      <c r="D24" s="79" t="s">
        <v>142</v>
      </c>
      <c r="E24" s="83" t="s">
        <v>131</v>
      </c>
      <c r="F24" s="80" t="s">
        <v>143</v>
      </c>
      <c r="G24" s="69">
        <v>44646</v>
      </c>
      <c r="H24" s="70">
        <v>44670</v>
      </c>
      <c r="I24" s="71" t="s">
        <v>79</v>
      </c>
      <c r="J24" s="72" t="s">
        <v>80</v>
      </c>
      <c r="K24" s="81"/>
      <c r="L24" s="81"/>
      <c r="M24" s="81"/>
      <c r="N24" s="82"/>
    </row>
    <row r="25" spans="2:14" ht="60">
      <c r="B25" s="60">
        <v>22</v>
      </c>
      <c r="C25" s="84" t="s">
        <v>144</v>
      </c>
      <c r="D25" s="79" t="s">
        <v>145</v>
      </c>
      <c r="E25" s="83" t="s">
        <v>131</v>
      </c>
      <c r="F25" s="80" t="s">
        <v>146</v>
      </c>
      <c r="G25" s="69">
        <v>44646</v>
      </c>
      <c r="H25" s="70">
        <v>44670</v>
      </c>
      <c r="I25" s="71" t="s">
        <v>79</v>
      </c>
      <c r="J25" s="72" t="s">
        <v>80</v>
      </c>
      <c r="K25" s="81"/>
      <c r="L25" s="81"/>
      <c r="M25" s="81"/>
      <c r="N25" s="82"/>
    </row>
    <row r="26" spans="2:14" ht="60">
      <c r="B26" s="60">
        <v>23</v>
      </c>
      <c r="C26" s="81" t="s">
        <v>147</v>
      </c>
      <c r="D26" s="79" t="s">
        <v>148</v>
      </c>
      <c r="E26" s="83" t="s">
        <v>131</v>
      </c>
      <c r="F26" s="80" t="s">
        <v>149</v>
      </c>
      <c r="G26" s="69">
        <v>44646</v>
      </c>
      <c r="H26" s="70">
        <v>44670</v>
      </c>
      <c r="I26" s="71" t="s">
        <v>79</v>
      </c>
      <c r="J26" s="72" t="s">
        <v>80</v>
      </c>
      <c r="K26" s="81"/>
      <c r="L26" s="81"/>
      <c r="M26" s="81"/>
      <c r="N26" s="82"/>
    </row>
    <row r="27" spans="2:14" ht="60">
      <c r="B27" s="60">
        <v>24</v>
      </c>
      <c r="C27" s="81" t="s">
        <v>150</v>
      </c>
      <c r="D27" s="85" t="s">
        <v>151</v>
      </c>
      <c r="E27" s="83" t="s">
        <v>131</v>
      </c>
      <c r="F27" s="86" t="s">
        <v>152</v>
      </c>
      <c r="G27" s="69">
        <v>44646</v>
      </c>
      <c r="H27" s="70">
        <v>44670</v>
      </c>
      <c r="I27" s="71" t="s">
        <v>79</v>
      </c>
      <c r="J27" s="72" t="s">
        <v>80</v>
      </c>
      <c r="K27" s="81"/>
      <c r="L27" s="81"/>
      <c r="M27" s="81"/>
      <c r="N27" s="82"/>
    </row>
    <row r="28" spans="2:14" ht="90">
      <c r="B28" s="60">
        <v>25</v>
      </c>
      <c r="C28" s="81" t="s">
        <v>153</v>
      </c>
      <c r="D28" s="79" t="s">
        <v>154</v>
      </c>
      <c r="E28" s="83" t="s">
        <v>131</v>
      </c>
      <c r="F28" s="61" t="s">
        <v>155</v>
      </c>
      <c r="G28" s="69">
        <v>44646</v>
      </c>
      <c r="H28" s="70">
        <v>44670</v>
      </c>
      <c r="I28" s="71" t="s">
        <v>79</v>
      </c>
      <c r="J28" s="72" t="s">
        <v>80</v>
      </c>
      <c r="K28" s="81"/>
      <c r="L28" s="81"/>
      <c r="M28" s="81"/>
      <c r="N28" s="82"/>
    </row>
    <row r="29" spans="2:14" ht="60">
      <c r="B29" s="60">
        <v>26</v>
      </c>
      <c r="C29" s="81" t="s">
        <v>156</v>
      </c>
      <c r="D29" s="79" t="s">
        <v>157</v>
      </c>
      <c r="E29" s="83" t="s">
        <v>131</v>
      </c>
      <c r="F29" s="80" t="s">
        <v>135</v>
      </c>
      <c r="G29" s="69">
        <v>44646</v>
      </c>
      <c r="H29" s="70">
        <v>44670</v>
      </c>
      <c r="I29" s="71" t="s">
        <v>79</v>
      </c>
      <c r="J29" s="72" t="s">
        <v>80</v>
      </c>
      <c r="K29" s="81"/>
      <c r="L29" s="81"/>
      <c r="M29" s="81"/>
      <c r="N29" s="82"/>
    </row>
    <row r="30" spans="2:14" ht="60">
      <c r="B30" s="60">
        <v>27</v>
      </c>
      <c r="C30" s="81" t="s">
        <v>158</v>
      </c>
      <c r="D30" s="79" t="s">
        <v>159</v>
      </c>
      <c r="E30" s="83" t="s">
        <v>131</v>
      </c>
      <c r="F30" s="80" t="s">
        <v>124</v>
      </c>
      <c r="G30" s="69">
        <v>44646</v>
      </c>
      <c r="H30" s="70">
        <v>44672</v>
      </c>
      <c r="I30" s="71" t="s">
        <v>160</v>
      </c>
      <c r="J30" s="72" t="s">
        <v>80</v>
      </c>
      <c r="K30" s="81"/>
      <c r="L30" s="81"/>
      <c r="M30" s="81"/>
      <c r="N30" s="82"/>
    </row>
    <row r="31" spans="2:14" ht="45">
      <c r="B31" s="60">
        <v>28</v>
      </c>
      <c r="C31" s="81" t="s">
        <v>161</v>
      </c>
      <c r="D31" s="79" t="s">
        <v>162</v>
      </c>
      <c r="E31" s="83" t="s">
        <v>131</v>
      </c>
      <c r="F31" s="80" t="s">
        <v>163</v>
      </c>
      <c r="G31" s="69">
        <v>44646</v>
      </c>
      <c r="H31" s="70">
        <v>44672</v>
      </c>
      <c r="I31" s="71" t="s">
        <v>160</v>
      </c>
      <c r="J31" s="72" t="s">
        <v>80</v>
      </c>
      <c r="K31" s="81"/>
      <c r="L31" s="81"/>
      <c r="M31" s="81"/>
      <c r="N31" s="82"/>
    </row>
    <row r="32" spans="2:14" ht="45">
      <c r="B32" s="60">
        <v>29</v>
      </c>
      <c r="C32" s="81" t="s">
        <v>164</v>
      </c>
      <c r="D32" s="79" t="s">
        <v>165</v>
      </c>
      <c r="E32" s="83" t="s">
        <v>131</v>
      </c>
      <c r="F32" s="80" t="s">
        <v>166</v>
      </c>
      <c r="G32" s="69">
        <v>44646</v>
      </c>
      <c r="H32" s="70">
        <v>44672</v>
      </c>
      <c r="I32" s="71" t="s">
        <v>160</v>
      </c>
      <c r="J32" s="72" t="s">
        <v>80</v>
      </c>
      <c r="K32" s="81"/>
      <c r="L32" s="81"/>
      <c r="M32" s="81"/>
      <c r="N32" s="82"/>
    </row>
    <row r="33" spans="2:14" ht="45">
      <c r="B33" s="60">
        <v>30</v>
      </c>
      <c r="C33" s="81" t="s">
        <v>167</v>
      </c>
      <c r="D33" s="79" t="s">
        <v>168</v>
      </c>
      <c r="E33" s="83" t="s">
        <v>131</v>
      </c>
      <c r="F33" s="80" t="s">
        <v>169</v>
      </c>
      <c r="G33" s="69">
        <v>44646</v>
      </c>
      <c r="H33" s="70">
        <v>44672</v>
      </c>
      <c r="I33" s="71" t="s">
        <v>160</v>
      </c>
      <c r="J33" s="72" t="s">
        <v>80</v>
      </c>
      <c r="K33" s="81"/>
      <c r="L33" s="81"/>
      <c r="M33" s="81"/>
      <c r="N33" s="82"/>
    </row>
    <row r="34" spans="2:14" ht="60">
      <c r="B34" s="60">
        <v>31</v>
      </c>
      <c r="C34" s="81" t="s">
        <v>170</v>
      </c>
      <c r="D34" s="79" t="s">
        <v>171</v>
      </c>
      <c r="E34" s="83" t="s">
        <v>172</v>
      </c>
      <c r="F34" s="80" t="s">
        <v>173</v>
      </c>
      <c r="G34" s="69">
        <v>44646</v>
      </c>
      <c r="H34" s="70">
        <v>44672</v>
      </c>
      <c r="I34" s="71" t="s">
        <v>160</v>
      </c>
      <c r="J34" s="72" t="s">
        <v>80</v>
      </c>
      <c r="K34" s="81"/>
      <c r="L34" s="81"/>
      <c r="M34" s="81"/>
      <c r="N34" s="82"/>
    </row>
    <row r="35" spans="2:14" ht="30">
      <c r="B35" s="60">
        <v>32</v>
      </c>
      <c r="C35" s="81" t="s">
        <v>174</v>
      </c>
      <c r="D35" s="79" t="s">
        <v>175</v>
      </c>
      <c r="E35" s="83" t="s">
        <v>131</v>
      </c>
      <c r="F35" s="80" t="s">
        <v>176</v>
      </c>
      <c r="G35" s="69">
        <v>44646</v>
      </c>
      <c r="H35" s="70">
        <v>44672</v>
      </c>
      <c r="I35" s="71" t="s">
        <v>160</v>
      </c>
      <c r="J35" s="72" t="s">
        <v>80</v>
      </c>
      <c r="K35" s="81"/>
      <c r="L35" s="81"/>
      <c r="M35" s="81"/>
      <c r="N35" s="82"/>
    </row>
    <row r="36" spans="2:14" ht="60">
      <c r="B36" s="60">
        <v>33</v>
      </c>
      <c r="C36" s="81" t="s">
        <v>177</v>
      </c>
      <c r="D36" s="79" t="s">
        <v>178</v>
      </c>
      <c r="E36" s="83" t="s">
        <v>131</v>
      </c>
      <c r="F36" s="80" t="s">
        <v>179</v>
      </c>
      <c r="G36" s="69">
        <v>44646</v>
      </c>
      <c r="H36" s="70">
        <v>44672</v>
      </c>
      <c r="I36" s="71" t="s">
        <v>160</v>
      </c>
      <c r="J36" s="72" t="s">
        <v>80</v>
      </c>
      <c r="K36" s="81"/>
      <c r="L36" s="81"/>
      <c r="M36" s="81"/>
      <c r="N36" s="82"/>
    </row>
    <row r="37" spans="2:14" ht="60">
      <c r="B37" s="60">
        <v>34</v>
      </c>
      <c r="C37" s="81" t="s">
        <v>180</v>
      </c>
      <c r="D37" s="79" t="s">
        <v>181</v>
      </c>
      <c r="E37" s="83" t="s">
        <v>131</v>
      </c>
      <c r="F37" s="80" t="s">
        <v>182</v>
      </c>
      <c r="G37" s="69">
        <v>44646</v>
      </c>
      <c r="H37" s="70">
        <v>44672</v>
      </c>
      <c r="I37" s="71" t="s">
        <v>160</v>
      </c>
      <c r="J37" s="72" t="s">
        <v>80</v>
      </c>
      <c r="K37" s="81"/>
      <c r="L37" s="81"/>
      <c r="M37" s="81"/>
      <c r="N37" s="82"/>
    </row>
    <row r="38" spans="2:14" ht="60">
      <c r="B38" s="60">
        <v>35</v>
      </c>
      <c r="C38" s="81" t="s">
        <v>183</v>
      </c>
      <c r="D38" s="79" t="s">
        <v>184</v>
      </c>
      <c r="E38" s="83" t="s">
        <v>131</v>
      </c>
      <c r="F38" s="80" t="s">
        <v>185</v>
      </c>
      <c r="G38" s="69">
        <v>44646</v>
      </c>
      <c r="H38" s="70">
        <v>44672</v>
      </c>
      <c r="I38" s="71" t="s">
        <v>160</v>
      </c>
      <c r="J38" s="72" t="s">
        <v>80</v>
      </c>
      <c r="K38" s="81"/>
      <c r="L38" s="81"/>
      <c r="M38" s="81"/>
      <c r="N38" s="82"/>
    </row>
    <row r="39" spans="2:14" ht="60">
      <c r="B39" s="60">
        <v>36</v>
      </c>
      <c r="C39" s="81" t="s">
        <v>186</v>
      </c>
      <c r="D39" s="79" t="s">
        <v>187</v>
      </c>
      <c r="E39" s="83" t="s">
        <v>188</v>
      </c>
      <c r="F39" s="80" t="s">
        <v>189</v>
      </c>
      <c r="G39" s="69">
        <v>44646</v>
      </c>
      <c r="H39" s="70">
        <v>44672</v>
      </c>
      <c r="I39" s="71" t="s">
        <v>160</v>
      </c>
      <c r="J39" s="72" t="s">
        <v>80</v>
      </c>
      <c r="K39" s="81"/>
      <c r="L39" s="81"/>
      <c r="M39" s="81"/>
      <c r="N39" s="82"/>
    </row>
    <row r="40" spans="2:14" ht="105">
      <c r="B40" s="60">
        <v>37</v>
      </c>
      <c r="C40" s="81" t="s">
        <v>190</v>
      </c>
      <c r="D40" s="97" t="s">
        <v>191</v>
      </c>
      <c r="E40" s="83" t="s">
        <v>188</v>
      </c>
      <c r="F40" s="80" t="s">
        <v>192</v>
      </c>
      <c r="G40" s="69">
        <v>44646</v>
      </c>
      <c r="H40" s="70">
        <v>44672</v>
      </c>
      <c r="I40" s="71" t="s">
        <v>160</v>
      </c>
      <c r="J40" s="72" t="s">
        <v>80</v>
      </c>
      <c r="K40" s="81"/>
      <c r="L40" s="81"/>
      <c r="M40" s="81"/>
      <c r="N40" s="82"/>
    </row>
    <row r="41" spans="2:14" ht="45">
      <c r="B41" s="60">
        <v>38</v>
      </c>
      <c r="C41" s="81" t="s">
        <v>193</v>
      </c>
      <c r="D41" s="61" t="s">
        <v>194</v>
      </c>
      <c r="E41" s="83" t="s">
        <v>188</v>
      </c>
      <c r="F41" s="80" t="s">
        <v>192</v>
      </c>
      <c r="G41" s="69">
        <v>44646</v>
      </c>
      <c r="H41" s="70">
        <v>44672</v>
      </c>
      <c r="I41" s="71" t="s">
        <v>160</v>
      </c>
      <c r="J41" s="72" t="s">
        <v>80</v>
      </c>
      <c r="K41" s="81"/>
      <c r="L41" s="81"/>
      <c r="M41" s="81"/>
      <c r="N41" s="82"/>
    </row>
    <row r="42" spans="2:14" ht="60">
      <c r="B42" s="60">
        <v>39</v>
      </c>
      <c r="C42" s="81" t="s">
        <v>195</v>
      </c>
      <c r="D42" s="79" t="s">
        <v>196</v>
      </c>
      <c r="E42" s="83" t="s">
        <v>172</v>
      </c>
      <c r="F42" s="80" t="s">
        <v>173</v>
      </c>
      <c r="G42" s="69">
        <v>44646</v>
      </c>
      <c r="H42" s="70">
        <v>44672</v>
      </c>
      <c r="I42" s="71" t="s">
        <v>160</v>
      </c>
      <c r="J42" s="72" t="s">
        <v>80</v>
      </c>
      <c r="K42" s="81"/>
      <c r="L42" s="81"/>
      <c r="M42" s="81"/>
      <c r="N42" s="82"/>
    </row>
    <row r="43" spans="2:14" ht="90">
      <c r="B43" s="60">
        <v>40</v>
      </c>
      <c r="C43" s="81" t="s">
        <v>197</v>
      </c>
      <c r="D43" s="79" t="s">
        <v>198</v>
      </c>
      <c r="E43" s="83" t="s">
        <v>188</v>
      </c>
      <c r="F43" s="80" t="s">
        <v>199</v>
      </c>
      <c r="G43" s="69">
        <v>44646</v>
      </c>
      <c r="H43" s="70">
        <v>44672</v>
      </c>
      <c r="I43" s="71" t="s">
        <v>160</v>
      </c>
      <c r="J43" s="72" t="s">
        <v>80</v>
      </c>
      <c r="K43" s="81"/>
      <c r="L43" s="81"/>
      <c r="M43" s="81"/>
      <c r="N43" s="82"/>
    </row>
    <row r="44" spans="2:14" ht="60">
      <c r="B44" s="60">
        <v>41</v>
      </c>
      <c r="C44" s="81" t="s">
        <v>200</v>
      </c>
      <c r="D44" s="79" t="s">
        <v>201</v>
      </c>
      <c r="E44" s="83" t="s">
        <v>172</v>
      </c>
      <c r="F44" s="80" t="s">
        <v>202</v>
      </c>
      <c r="G44" s="69">
        <v>44646</v>
      </c>
      <c r="H44" s="70">
        <v>44672</v>
      </c>
      <c r="I44" s="71" t="s">
        <v>160</v>
      </c>
      <c r="J44" s="72" t="s">
        <v>80</v>
      </c>
      <c r="K44" s="81"/>
      <c r="L44" s="81"/>
      <c r="M44" s="81"/>
      <c r="N44" s="82"/>
    </row>
    <row r="45" spans="2:14" ht="60">
      <c r="B45" s="60">
        <v>42</v>
      </c>
      <c r="C45" s="81" t="s">
        <v>203</v>
      </c>
      <c r="D45" s="79" t="s">
        <v>204</v>
      </c>
      <c r="E45" s="83" t="s">
        <v>172</v>
      </c>
      <c r="F45" s="80" t="s">
        <v>205</v>
      </c>
      <c r="G45" s="69">
        <v>44646</v>
      </c>
      <c r="H45" s="70">
        <v>44672</v>
      </c>
      <c r="I45" s="71" t="s">
        <v>160</v>
      </c>
      <c r="J45" s="72" t="s">
        <v>80</v>
      </c>
      <c r="K45" s="81"/>
      <c r="L45" s="81"/>
      <c r="M45" s="81"/>
      <c r="N45" s="82"/>
    </row>
    <row r="46" spans="2:14" ht="45">
      <c r="B46" s="60">
        <v>43</v>
      </c>
      <c r="C46" s="81" t="s">
        <v>206</v>
      </c>
      <c r="D46" s="79" t="s">
        <v>207</v>
      </c>
      <c r="E46" s="83" t="s">
        <v>172</v>
      </c>
      <c r="F46" s="80" t="s">
        <v>208</v>
      </c>
      <c r="G46" s="69">
        <v>44646</v>
      </c>
      <c r="H46" s="70">
        <v>44672</v>
      </c>
      <c r="I46" s="71" t="s">
        <v>160</v>
      </c>
      <c r="J46" s="72" t="s">
        <v>80</v>
      </c>
      <c r="K46" s="81"/>
      <c r="L46" s="81"/>
      <c r="M46" s="81"/>
      <c r="N46" s="82"/>
    </row>
    <row r="47" spans="2:14" ht="75">
      <c r="B47" s="60">
        <v>44</v>
      </c>
      <c r="C47" s="81" t="s">
        <v>209</v>
      </c>
      <c r="D47" s="79" t="s">
        <v>210</v>
      </c>
      <c r="E47" s="83" t="s">
        <v>172</v>
      </c>
      <c r="F47" s="80" t="s">
        <v>211</v>
      </c>
      <c r="G47" s="69">
        <v>44646</v>
      </c>
      <c r="H47" s="70">
        <v>44672</v>
      </c>
      <c r="I47" s="71" t="s">
        <v>160</v>
      </c>
      <c r="J47" s="72" t="s">
        <v>80</v>
      </c>
      <c r="K47" s="81"/>
      <c r="L47" s="81"/>
      <c r="M47" s="81"/>
      <c r="N47" s="82"/>
    </row>
    <row r="48" spans="2:14" ht="30">
      <c r="B48" s="60">
        <v>45</v>
      </c>
      <c r="C48" s="81" t="s">
        <v>212</v>
      </c>
      <c r="D48" s="79" t="s">
        <v>213</v>
      </c>
      <c r="E48" s="83" t="s">
        <v>77</v>
      </c>
      <c r="F48" s="80" t="s">
        <v>214</v>
      </c>
      <c r="G48" s="69">
        <v>44646</v>
      </c>
      <c r="H48" s="70">
        <v>44672</v>
      </c>
      <c r="I48" s="71" t="s">
        <v>160</v>
      </c>
      <c r="J48" s="72" t="s">
        <v>80</v>
      </c>
      <c r="K48" s="81"/>
      <c r="L48" s="81"/>
      <c r="M48" s="81"/>
      <c r="N48" s="82"/>
    </row>
    <row r="49" spans="2:14" ht="30">
      <c r="B49" s="60">
        <v>46</v>
      </c>
      <c r="C49" s="81" t="s">
        <v>215</v>
      </c>
      <c r="D49" s="79" t="s">
        <v>216</v>
      </c>
      <c r="E49" s="83" t="s">
        <v>77</v>
      </c>
      <c r="F49" s="80" t="s">
        <v>217</v>
      </c>
      <c r="G49" s="69">
        <v>44646</v>
      </c>
      <c r="H49" s="70">
        <v>44672</v>
      </c>
      <c r="I49" s="71" t="s">
        <v>160</v>
      </c>
      <c r="J49" s="72" t="s">
        <v>80</v>
      </c>
      <c r="K49" s="81"/>
      <c r="L49" s="81"/>
      <c r="M49" s="81"/>
      <c r="N49" s="82"/>
    </row>
    <row r="50" spans="2:14" ht="30">
      <c r="B50" s="60">
        <v>47</v>
      </c>
      <c r="C50" s="81" t="s">
        <v>218</v>
      </c>
      <c r="D50" s="79" t="s">
        <v>219</v>
      </c>
      <c r="E50" s="83" t="s">
        <v>77</v>
      </c>
      <c r="F50" s="80" t="s">
        <v>214</v>
      </c>
      <c r="G50" s="69">
        <v>44646</v>
      </c>
      <c r="H50" s="70">
        <v>44672</v>
      </c>
      <c r="I50" s="71" t="s">
        <v>160</v>
      </c>
      <c r="J50" s="72" t="s">
        <v>80</v>
      </c>
      <c r="K50" s="81"/>
      <c r="L50" s="81"/>
      <c r="M50" s="81"/>
      <c r="N50" s="82"/>
    </row>
    <row r="51" spans="2:14" ht="45">
      <c r="B51" s="60">
        <v>48</v>
      </c>
      <c r="C51" s="81" t="s">
        <v>220</v>
      </c>
      <c r="D51" s="79" t="s">
        <v>221</v>
      </c>
      <c r="E51" s="83" t="s">
        <v>38</v>
      </c>
      <c r="F51" s="80" t="s">
        <v>222</v>
      </c>
      <c r="G51" s="69">
        <v>44646</v>
      </c>
      <c r="H51" s="70">
        <v>44672</v>
      </c>
      <c r="I51" s="71" t="s">
        <v>160</v>
      </c>
      <c r="J51" s="72" t="s">
        <v>80</v>
      </c>
      <c r="K51" s="81"/>
      <c r="L51" s="81"/>
      <c r="M51" s="81"/>
      <c r="N51" s="82"/>
    </row>
    <row r="52" spans="2:14" ht="60">
      <c r="B52" s="60">
        <v>49</v>
      </c>
      <c r="C52" s="81" t="s">
        <v>223</v>
      </c>
      <c r="D52" s="79" t="s">
        <v>224</v>
      </c>
      <c r="E52" s="83" t="s">
        <v>225</v>
      </c>
      <c r="F52" s="80" t="s">
        <v>226</v>
      </c>
      <c r="G52" s="69">
        <v>44646</v>
      </c>
      <c r="H52" s="70">
        <v>44672</v>
      </c>
      <c r="I52" s="71" t="s">
        <v>160</v>
      </c>
      <c r="J52" s="72" t="s">
        <v>80</v>
      </c>
      <c r="K52" s="81"/>
      <c r="L52" s="81"/>
      <c r="M52" s="81"/>
      <c r="N52" s="82"/>
    </row>
    <row r="53" spans="2:14" ht="60" customHeight="1">
      <c r="B53" s="60">
        <v>50</v>
      </c>
      <c r="C53" s="81" t="s">
        <v>227</v>
      </c>
      <c r="D53" s="79" t="s">
        <v>228</v>
      </c>
      <c r="E53" s="83" t="s">
        <v>172</v>
      </c>
      <c r="F53" s="80" t="s">
        <v>229</v>
      </c>
      <c r="G53" s="69">
        <v>44646</v>
      </c>
      <c r="H53" s="70">
        <v>44672</v>
      </c>
      <c r="I53" s="71" t="s">
        <v>160</v>
      </c>
      <c r="J53" s="72" t="s">
        <v>80</v>
      </c>
      <c r="K53" s="81"/>
      <c r="L53" s="81"/>
      <c r="M53" s="81"/>
      <c r="N53" s="82"/>
    </row>
    <row r="54" spans="2:14" ht="65.25" customHeight="1">
      <c r="B54" s="60">
        <v>51</v>
      </c>
      <c r="C54" s="81" t="s">
        <v>230</v>
      </c>
      <c r="D54" s="79" t="s">
        <v>231</v>
      </c>
      <c r="E54" s="83" t="s">
        <v>172</v>
      </c>
      <c r="F54" s="80" t="s">
        <v>232</v>
      </c>
      <c r="G54" s="69">
        <v>44646</v>
      </c>
      <c r="H54" s="70">
        <v>44672</v>
      </c>
      <c r="I54" s="71" t="s">
        <v>160</v>
      </c>
      <c r="J54" s="72" t="s">
        <v>80</v>
      </c>
      <c r="K54" s="81"/>
      <c r="L54" s="81"/>
      <c r="M54" s="81"/>
      <c r="N54" s="82"/>
    </row>
    <row r="55" spans="2:14" ht="45">
      <c r="B55" s="60">
        <v>52</v>
      </c>
      <c r="C55" s="81" t="s">
        <v>233</v>
      </c>
      <c r="D55" s="79" t="s">
        <v>234</v>
      </c>
      <c r="E55" s="83" t="s">
        <v>172</v>
      </c>
      <c r="F55" s="80" t="s">
        <v>235</v>
      </c>
      <c r="G55" s="69">
        <v>44646</v>
      </c>
      <c r="H55" s="70">
        <v>44672</v>
      </c>
      <c r="I55" s="71" t="s">
        <v>160</v>
      </c>
      <c r="J55" s="72" t="s">
        <v>80</v>
      </c>
      <c r="K55" s="81"/>
      <c r="L55" s="81"/>
      <c r="M55" s="81"/>
      <c r="N55" s="82"/>
    </row>
    <row r="56" spans="2:14" ht="90">
      <c r="B56" s="60">
        <v>53</v>
      </c>
      <c r="C56" s="81" t="s">
        <v>236</v>
      </c>
      <c r="D56" s="79" t="s">
        <v>237</v>
      </c>
      <c r="E56" s="83" t="s">
        <v>172</v>
      </c>
      <c r="F56" s="80" t="s">
        <v>238</v>
      </c>
      <c r="G56" s="69">
        <v>44646</v>
      </c>
      <c r="H56" s="70">
        <v>44672</v>
      </c>
      <c r="I56" s="71" t="s">
        <v>160</v>
      </c>
      <c r="J56" s="72" t="s">
        <v>80</v>
      </c>
      <c r="K56" s="81"/>
      <c r="L56" s="81"/>
      <c r="M56" s="81"/>
      <c r="N56" s="82"/>
    </row>
    <row r="57" spans="2:14" ht="90">
      <c r="B57" s="60">
        <v>54</v>
      </c>
      <c r="C57" s="81" t="s">
        <v>239</v>
      </c>
      <c r="D57" s="79" t="s">
        <v>240</v>
      </c>
      <c r="E57" s="83" t="s">
        <v>131</v>
      </c>
      <c r="F57" s="80" t="s">
        <v>241</v>
      </c>
      <c r="G57" s="69">
        <v>44646</v>
      </c>
      <c r="H57" s="70">
        <v>44672</v>
      </c>
      <c r="I57" s="71" t="s">
        <v>160</v>
      </c>
      <c r="J57" s="72" t="s">
        <v>80</v>
      </c>
      <c r="K57" s="81"/>
      <c r="L57" s="81"/>
      <c r="M57" s="81"/>
      <c r="N57" s="82"/>
    </row>
    <row r="58" spans="2:14" ht="60">
      <c r="B58" s="60">
        <v>55</v>
      </c>
      <c r="C58" s="81" t="s">
        <v>242</v>
      </c>
      <c r="D58" s="79" t="s">
        <v>243</v>
      </c>
      <c r="E58" s="83" t="s">
        <v>172</v>
      </c>
      <c r="F58" s="80" t="s">
        <v>244</v>
      </c>
      <c r="G58" s="69">
        <v>44646</v>
      </c>
      <c r="H58" s="70">
        <v>44672</v>
      </c>
      <c r="I58" s="71" t="s">
        <v>160</v>
      </c>
      <c r="J58" s="72" t="s">
        <v>245</v>
      </c>
      <c r="K58" s="81" t="s">
        <v>80</v>
      </c>
      <c r="L58" s="81"/>
      <c r="M58" s="81"/>
      <c r="N58" s="82"/>
    </row>
    <row r="59" spans="2:14" ht="60">
      <c r="B59" s="62">
        <v>56</v>
      </c>
      <c r="C59" s="87" t="s">
        <v>246</v>
      </c>
      <c r="D59" s="88" t="s">
        <v>247</v>
      </c>
      <c r="E59" s="89" t="s">
        <v>172</v>
      </c>
      <c r="F59" s="90" t="s">
        <v>244</v>
      </c>
      <c r="G59" s="91">
        <v>44646</v>
      </c>
      <c r="H59" s="92">
        <v>44672</v>
      </c>
      <c r="I59" s="93" t="s">
        <v>160</v>
      </c>
      <c r="J59" s="94" t="s">
        <v>245</v>
      </c>
      <c r="K59" s="87" t="s">
        <v>80</v>
      </c>
      <c r="L59" s="87"/>
      <c r="M59" s="87"/>
      <c r="N59" s="95"/>
    </row>
    <row r="60" spans="2:14">
      <c r="C60" s="63"/>
      <c r="D60" s="61"/>
    </row>
    <row r="61" spans="2:14">
      <c r="C61" s="63"/>
      <c r="D61" s="61"/>
    </row>
    <row r="62" spans="2:14">
      <c r="C62" s="63"/>
      <c r="D62" s="61"/>
    </row>
    <row r="63" spans="2:14">
      <c r="C63" s="63"/>
      <c r="D63" s="61"/>
    </row>
    <row r="64" spans="2:14">
      <c r="C64" s="63"/>
      <c r="D64" s="61"/>
    </row>
    <row r="65" spans="3:4">
      <c r="C65" s="63"/>
      <c r="D65" s="61"/>
    </row>
    <row r="66" spans="3:4">
      <c r="C66" s="63"/>
      <c r="D66" s="61"/>
    </row>
    <row r="67" spans="3:4">
      <c r="C67" s="63"/>
      <c r="D67" s="61"/>
    </row>
    <row r="68" spans="3:4">
      <c r="C68" s="63"/>
      <c r="D68" s="61"/>
    </row>
    <row r="69" spans="3:4">
      <c r="C69" s="63"/>
      <c r="D69" s="61"/>
    </row>
    <row r="70" spans="3:4">
      <c r="C70" s="63"/>
      <c r="D70" s="61"/>
    </row>
    <row r="71" spans="3:4">
      <c r="C71" s="63"/>
      <c r="D71" s="61"/>
    </row>
    <row r="72" spans="3:4">
      <c r="C72" s="63"/>
      <c r="D72" s="61"/>
    </row>
    <row r="73" spans="3:4">
      <c r="C73" s="63"/>
      <c r="D73" s="61"/>
    </row>
    <row r="74" spans="3:4">
      <c r="C74" s="63"/>
      <c r="D74" s="61"/>
    </row>
    <row r="75" spans="3:4">
      <c r="C75" s="63"/>
      <c r="D75" s="61"/>
    </row>
    <row r="76" spans="3:4">
      <c r="C76" s="63"/>
      <c r="D76" s="61"/>
    </row>
    <row r="77" spans="3:4">
      <c r="C77" s="63"/>
      <c r="D77" s="61"/>
    </row>
    <row r="78" spans="3:4">
      <c r="C78" s="63"/>
      <c r="D78" s="61"/>
    </row>
    <row r="79" spans="3:4">
      <c r="C79" s="63"/>
      <c r="D79" s="61"/>
    </row>
    <row r="80" spans="3:4">
      <c r="C80" s="63"/>
      <c r="D80" s="61"/>
    </row>
    <row r="81" spans="3:4">
      <c r="C81" s="63"/>
      <c r="D81" s="61"/>
    </row>
    <row r="82" spans="3:4">
      <c r="C82" s="63"/>
      <c r="D82" s="61"/>
    </row>
    <row r="83" spans="3:4">
      <c r="C83" s="63"/>
      <c r="D83" s="61"/>
    </row>
    <row r="84" spans="3:4">
      <c r="C84" s="63"/>
      <c r="D84" s="61"/>
    </row>
    <row r="85" spans="3:4">
      <c r="C85" s="63"/>
      <c r="D85" s="61"/>
    </row>
    <row r="86" spans="3:4">
      <c r="C86" s="63"/>
      <c r="D86" s="61"/>
    </row>
    <row r="87" spans="3:4">
      <c r="C87" s="63"/>
      <c r="D87" s="61"/>
    </row>
    <row r="88" spans="3:4">
      <c r="C88" s="63"/>
      <c r="D88" s="61"/>
    </row>
    <row r="89" spans="3:4">
      <c r="C89" s="63"/>
      <c r="D89" s="61"/>
    </row>
    <row r="90" spans="3:4">
      <c r="C90" s="63"/>
      <c r="D90" s="61"/>
    </row>
    <row r="91" spans="3:4">
      <c r="C91" s="63"/>
      <c r="D91" s="61"/>
    </row>
    <row r="92" spans="3:4">
      <c r="C92" s="63"/>
      <c r="D92" s="61"/>
    </row>
    <row r="93" spans="3:4">
      <c r="C93" s="63"/>
      <c r="D93" s="61"/>
    </row>
    <row r="94" spans="3:4">
      <c r="C94" s="63"/>
      <c r="D94" s="61"/>
    </row>
    <row r="95" spans="3:4">
      <c r="C95" s="63"/>
      <c r="D95" s="61"/>
    </row>
    <row r="96" spans="3:4">
      <c r="C96" s="63"/>
      <c r="D96" s="61"/>
    </row>
    <row r="97" spans="3:4">
      <c r="C97" s="63"/>
      <c r="D97" s="61"/>
    </row>
  </sheetData>
  <mergeCells count="3">
    <mergeCell ref="B2:F2"/>
    <mergeCell ref="G2:I2"/>
    <mergeCell ref="J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7264-FB56-C54E-A475-140932382890}">
  <dimension ref="B2:J87"/>
  <sheetViews>
    <sheetView topLeftCell="F72" workbookViewId="0">
      <selection activeCell="A29" sqref="A29"/>
    </sheetView>
  </sheetViews>
  <sheetFormatPr defaultColWidth="11" defaultRowHeight="15.75"/>
  <cols>
    <col min="1" max="1" width="14.875" style="3" customWidth="1"/>
    <col min="2" max="2" width="11" style="3"/>
    <col min="3" max="3" width="18.375" style="23" customWidth="1"/>
    <col min="4" max="4" width="34.875" style="3" bestFit="1" customWidth="1"/>
    <col min="5" max="5" width="55.625" style="3" customWidth="1"/>
    <col min="6" max="6" width="92.5" style="3" customWidth="1"/>
    <col min="7" max="7" width="51.625" style="3" bestFit="1" customWidth="1"/>
    <col min="8" max="16384" width="11" style="3"/>
  </cols>
  <sheetData>
    <row r="2" spans="2:7">
      <c r="B2" s="19" t="s">
        <v>248</v>
      </c>
      <c r="C2" s="24" t="s">
        <v>2</v>
      </c>
      <c r="D2" s="19" t="s">
        <v>3</v>
      </c>
      <c r="E2" s="19" t="s">
        <v>249</v>
      </c>
      <c r="F2" s="19" t="s">
        <v>250</v>
      </c>
      <c r="G2" s="19" t="s">
        <v>251</v>
      </c>
    </row>
    <row r="3" spans="2:7" ht="63">
      <c r="B3" s="19">
        <v>1</v>
      </c>
      <c r="C3" s="24">
        <v>17</v>
      </c>
      <c r="D3" s="19" t="str">
        <f>LOOKUP(C3,'Information Asset Summary'!B:B,'Information Asset Summary'!C:C)</f>
        <v>Hotel room RFID access card</v>
      </c>
      <c r="E3" s="20" t="s">
        <v>252</v>
      </c>
      <c r="F3" s="19" t="s">
        <v>253</v>
      </c>
      <c r="G3" s="20" t="s">
        <v>254</v>
      </c>
    </row>
    <row r="4" spans="2:7" ht="63">
      <c r="B4" s="19">
        <v>2</v>
      </c>
      <c r="C4" s="24">
        <v>52</v>
      </c>
      <c r="D4" s="19" t="str">
        <f>LOOKUP(C4,'Information Asset Summary'!B:B,'Information Asset Summary'!C:C)</f>
        <v>RFID key card frequency</v>
      </c>
      <c r="E4" s="20" t="s">
        <v>252</v>
      </c>
      <c r="F4" s="19" t="s">
        <v>253</v>
      </c>
      <c r="G4" s="20" t="s">
        <v>254</v>
      </c>
    </row>
    <row r="5" spans="2:7" ht="63">
      <c r="B5" s="19">
        <v>3</v>
      </c>
      <c r="C5" s="24">
        <v>53</v>
      </c>
      <c r="D5" s="19" t="str">
        <f>LOOKUP(C5,'Information Asset Summary'!B:B,'Information Asset Summary'!C:C)</f>
        <v>Staff card details</v>
      </c>
      <c r="E5" s="20" t="s">
        <v>252</v>
      </c>
      <c r="F5" s="19" t="s">
        <v>253</v>
      </c>
      <c r="G5" s="20" t="s">
        <v>254</v>
      </c>
    </row>
    <row r="6" spans="2:7" ht="65.25" customHeight="1">
      <c r="B6" s="19">
        <v>4</v>
      </c>
      <c r="C6" s="24">
        <v>17</v>
      </c>
      <c r="D6" s="19" t="str">
        <f>LOOKUP(C6,'Information Asset Summary'!B:B,'Information Asset Summary'!C:C)</f>
        <v>Hotel room RFID access card</v>
      </c>
      <c r="E6" s="20" t="s">
        <v>255</v>
      </c>
      <c r="F6" s="19" t="s">
        <v>256</v>
      </c>
      <c r="G6" s="20" t="s">
        <v>254</v>
      </c>
    </row>
    <row r="7" spans="2:7" ht="65.25" customHeight="1">
      <c r="B7" s="19">
        <v>5</v>
      </c>
      <c r="C7" s="24">
        <v>52</v>
      </c>
      <c r="D7" s="19" t="str">
        <f>LOOKUP(C7,'Information Asset Summary'!B:B,'Information Asset Summary'!C:C)</f>
        <v>RFID key card frequency</v>
      </c>
      <c r="E7" s="20" t="s">
        <v>255</v>
      </c>
      <c r="F7" s="19" t="s">
        <v>256</v>
      </c>
      <c r="G7" s="20" t="s">
        <v>254</v>
      </c>
    </row>
    <row r="8" spans="2:7" ht="65.25" customHeight="1">
      <c r="B8" s="19">
        <v>6</v>
      </c>
      <c r="C8" s="24">
        <v>53</v>
      </c>
      <c r="D8" s="19" t="str">
        <f>LOOKUP(C8,'Information Asset Summary'!B:B,'Information Asset Summary'!C:C)</f>
        <v>Staff card details</v>
      </c>
      <c r="E8" s="20" t="s">
        <v>255</v>
      </c>
      <c r="F8" s="19" t="s">
        <v>256</v>
      </c>
      <c r="G8" s="20" t="s">
        <v>254</v>
      </c>
    </row>
    <row r="9" spans="2:7" ht="65.25" customHeight="1">
      <c r="B9" s="19">
        <v>7</v>
      </c>
      <c r="C9" s="24">
        <v>54</v>
      </c>
      <c r="D9" s="19" t="str">
        <f>LOOKUP(C9,'Information Asset Summary'!B:B,'Information Asset Summary'!C:C)</f>
        <v>Guest card details</v>
      </c>
      <c r="E9" s="20" t="s">
        <v>255</v>
      </c>
      <c r="F9" s="19" t="s">
        <v>256</v>
      </c>
      <c r="G9" s="20" t="s">
        <v>254</v>
      </c>
    </row>
    <row r="10" spans="2:7" ht="63">
      <c r="B10" s="19">
        <v>8</v>
      </c>
      <c r="C10" s="24">
        <v>17</v>
      </c>
      <c r="D10" s="19" t="str">
        <f>LOOKUP(C10,'Information Asset Summary'!B:B,'Information Asset Summary'!C:C)</f>
        <v>Hotel room RFID access card</v>
      </c>
      <c r="E10" s="20" t="s">
        <v>257</v>
      </c>
      <c r="F10" s="19" t="s">
        <v>258</v>
      </c>
      <c r="G10" s="20" t="s">
        <v>254</v>
      </c>
    </row>
    <row r="11" spans="2:7" ht="63">
      <c r="B11" s="19">
        <v>9</v>
      </c>
      <c r="C11" s="24">
        <v>52</v>
      </c>
      <c r="D11" s="19" t="str">
        <f>LOOKUP(C11,'Information Asset Summary'!B:B,'Information Asset Summary'!C:C)</f>
        <v>RFID key card frequency</v>
      </c>
      <c r="E11" s="20" t="s">
        <v>257</v>
      </c>
      <c r="F11" s="19" t="s">
        <v>258</v>
      </c>
      <c r="G11" s="20" t="s">
        <v>254</v>
      </c>
    </row>
    <row r="12" spans="2:7" ht="63">
      <c r="B12" s="19">
        <v>10</v>
      </c>
      <c r="C12" s="24">
        <v>53</v>
      </c>
      <c r="D12" s="19" t="str">
        <f>LOOKUP(C12,'Information Asset Summary'!B:B,'Information Asset Summary'!C:C)</f>
        <v>Staff card details</v>
      </c>
      <c r="E12" s="20" t="s">
        <v>257</v>
      </c>
      <c r="F12" s="19" t="s">
        <v>258</v>
      </c>
      <c r="G12" s="20" t="s">
        <v>254</v>
      </c>
    </row>
    <row r="13" spans="2:7" ht="63">
      <c r="B13" s="19">
        <v>11</v>
      </c>
      <c r="C13" s="24">
        <v>54</v>
      </c>
      <c r="D13" s="19" t="str">
        <f>LOOKUP(C13,'Information Asset Summary'!B:B,'Information Asset Summary'!C:C)</f>
        <v>Guest card details</v>
      </c>
      <c r="E13" s="20" t="s">
        <v>257</v>
      </c>
      <c r="F13" s="19" t="s">
        <v>258</v>
      </c>
      <c r="G13" s="20" t="s">
        <v>254</v>
      </c>
    </row>
    <row r="14" spans="2:7" ht="63">
      <c r="B14" s="19">
        <v>12</v>
      </c>
      <c r="C14" s="24">
        <v>17</v>
      </c>
      <c r="D14" s="19" t="str">
        <f>LOOKUP(C14,'Information Asset Summary'!B:B,'Information Asset Summary'!C:C)</f>
        <v>Hotel room RFID access card</v>
      </c>
      <c r="E14" s="20" t="s">
        <v>259</v>
      </c>
      <c r="F14" s="19" t="s">
        <v>260</v>
      </c>
      <c r="G14" s="20" t="s">
        <v>254</v>
      </c>
    </row>
    <row r="15" spans="2:7" ht="63">
      <c r="B15" s="19">
        <v>13</v>
      </c>
      <c r="C15" s="24">
        <v>52</v>
      </c>
      <c r="D15" s="19" t="str">
        <f>LOOKUP(C15,'Information Asset Summary'!B:B,'Information Asset Summary'!C:C)</f>
        <v>RFID key card frequency</v>
      </c>
      <c r="E15" s="20" t="s">
        <v>259</v>
      </c>
      <c r="F15" s="19" t="s">
        <v>260</v>
      </c>
      <c r="G15" s="20" t="s">
        <v>254</v>
      </c>
    </row>
    <row r="16" spans="2:7" ht="63">
      <c r="B16" s="19">
        <v>14</v>
      </c>
      <c r="C16" s="24">
        <v>53</v>
      </c>
      <c r="D16" s="19" t="str">
        <f>LOOKUP(C16,'Information Asset Summary'!B:B,'Information Asset Summary'!C:C)</f>
        <v>Staff card details</v>
      </c>
      <c r="E16" s="20" t="s">
        <v>259</v>
      </c>
      <c r="F16" s="19" t="s">
        <v>260</v>
      </c>
      <c r="G16" s="20" t="s">
        <v>254</v>
      </c>
    </row>
    <row r="17" spans="2:7" ht="47.25">
      <c r="B17" s="19">
        <v>15</v>
      </c>
      <c r="C17" s="24">
        <v>31</v>
      </c>
      <c r="D17" s="19" t="str">
        <f>LOOKUP(C17,'Information Asset Summary'!B:B,'Information Asset Summary'!C:C)</f>
        <v>Hotel guest WiFi password</v>
      </c>
      <c r="E17" s="20" t="s">
        <v>261</v>
      </c>
      <c r="F17" s="19" t="s">
        <v>262</v>
      </c>
      <c r="G17" s="19" t="s">
        <v>263</v>
      </c>
    </row>
    <row r="18" spans="2:7" ht="47.25">
      <c r="B18" s="19">
        <v>16</v>
      </c>
      <c r="C18" s="24">
        <v>39</v>
      </c>
      <c r="D18" s="19" t="str">
        <f>LOOKUP(C18,'Information Asset Summary'!B:B,'Information Asset Summary'!C:C)</f>
        <v>Conference WiFi password</v>
      </c>
      <c r="E18" s="20" t="s">
        <v>261</v>
      </c>
      <c r="F18" s="19" t="s">
        <v>262</v>
      </c>
      <c r="G18" s="19" t="s">
        <v>263</v>
      </c>
    </row>
    <row r="19" spans="2:7" ht="47.25">
      <c r="B19" s="19">
        <v>17</v>
      </c>
      <c r="C19" s="24">
        <v>40</v>
      </c>
      <c r="D19" s="19" t="str">
        <f>LOOKUP(C19,'Information Asset Summary'!B:B,'Information Asset Summary'!C:C)</f>
        <v>Conference point of contact</v>
      </c>
      <c r="E19" s="20" t="s">
        <v>264</v>
      </c>
      <c r="F19" s="19" t="s">
        <v>265</v>
      </c>
      <c r="G19" s="19" t="s">
        <v>266</v>
      </c>
    </row>
    <row r="20" spans="2:7" ht="47.25">
      <c r="B20" s="19">
        <v>18</v>
      </c>
      <c r="C20" s="30">
        <v>26</v>
      </c>
      <c r="D20" s="19" t="str">
        <f>LOOKUP(C20,'Information Asset Summary'!B:B,'Information Asset Summary'!C:C)</f>
        <v>Guest name</v>
      </c>
      <c r="E20" s="20" t="s">
        <v>267</v>
      </c>
      <c r="F20" s="20" t="s">
        <v>268</v>
      </c>
      <c r="G20" s="19" t="s">
        <v>269</v>
      </c>
    </row>
    <row r="21" spans="2:7" ht="47.25">
      <c r="B21" s="19">
        <v>19</v>
      </c>
      <c r="C21" s="30">
        <v>20</v>
      </c>
      <c r="D21" s="19" t="str">
        <f>LOOKUP(C21,'Information Asset Summary'!B:B,'Information Asset Summary'!C:C)</f>
        <v>Customer telephone number</v>
      </c>
      <c r="E21" s="20" t="s">
        <v>267</v>
      </c>
      <c r="F21" s="20" t="s">
        <v>268</v>
      </c>
      <c r="G21" s="19" t="s">
        <v>270</v>
      </c>
    </row>
    <row r="22" spans="2:7" ht="47.25">
      <c r="B22" s="19">
        <v>20</v>
      </c>
      <c r="C22" s="30">
        <v>22</v>
      </c>
      <c r="D22" s="19" t="str">
        <f>LOOKUP(C22,'Information Asset Summary'!B:B,'Information Asset Summary'!C:C)</f>
        <v>International customer passport number</v>
      </c>
      <c r="E22" s="20" t="s">
        <v>267</v>
      </c>
      <c r="F22" s="20" t="s">
        <v>268</v>
      </c>
      <c r="G22" s="19" t="s">
        <v>271</v>
      </c>
    </row>
    <row r="23" spans="2:7" ht="63">
      <c r="B23" s="19">
        <v>21</v>
      </c>
      <c r="C23" s="30">
        <v>22</v>
      </c>
      <c r="D23" s="19" t="str">
        <f>LOOKUP(C23,'Information Asset Summary'!B:B,'Information Asset Summary'!C:C)</f>
        <v>International customer passport number</v>
      </c>
      <c r="E23" s="20" t="s">
        <v>267</v>
      </c>
      <c r="F23" s="20" t="s">
        <v>268</v>
      </c>
      <c r="G23" s="19" t="s">
        <v>272</v>
      </c>
    </row>
    <row r="24" spans="2:7" ht="31.5">
      <c r="B24" s="19">
        <v>22</v>
      </c>
      <c r="C24" s="24">
        <v>1</v>
      </c>
      <c r="D24" s="19" t="str">
        <f>LOOKUP(C24,'Information Asset Summary'!B:B,'Information Asset Summary'!C:C)</f>
        <v>Staff ID</v>
      </c>
      <c r="E24" s="19" t="s">
        <v>273</v>
      </c>
      <c r="F24" s="20" t="s">
        <v>274</v>
      </c>
      <c r="G24" s="22" t="s">
        <v>275</v>
      </c>
    </row>
    <row r="25" spans="2:7" ht="31.5">
      <c r="B25" s="19">
        <v>23</v>
      </c>
      <c r="C25" s="24">
        <v>25</v>
      </c>
      <c r="D25" s="19" t="str">
        <f>LOOKUP(C25,'Information Asset Summary'!B:B,'Information Asset Summary'!C:C)</f>
        <v>Customer guest unique ID</v>
      </c>
      <c r="E25" s="19" t="s">
        <v>273</v>
      </c>
      <c r="F25" s="20" t="s">
        <v>274</v>
      </c>
      <c r="G25" s="22" t="s">
        <v>275</v>
      </c>
    </row>
    <row r="26" spans="2:7" ht="31.5">
      <c r="B26" s="19">
        <v>24</v>
      </c>
      <c r="C26" s="24">
        <v>48</v>
      </c>
      <c r="D26" s="19" t="str">
        <f>LOOKUP(C26,'Information Asset Summary'!B:B,'Information Asset Summary'!C:C)</f>
        <v>Staff computer username</v>
      </c>
      <c r="E26" s="19" t="s">
        <v>273</v>
      </c>
      <c r="F26" s="20" t="s">
        <v>274</v>
      </c>
      <c r="G26" s="22" t="s">
        <v>275</v>
      </c>
    </row>
    <row r="27" spans="2:7" ht="34.5" customHeight="1">
      <c r="B27" s="19">
        <v>25</v>
      </c>
      <c r="C27" s="24">
        <v>1</v>
      </c>
      <c r="D27" s="19" t="str">
        <f>LOOKUP(C27,'Information Asset Summary'!B:B,'Information Asset Summary'!C:C)</f>
        <v>Staff ID</v>
      </c>
      <c r="E27" s="19" t="s">
        <v>276</v>
      </c>
      <c r="F27" s="20" t="s">
        <v>277</v>
      </c>
      <c r="G27" s="19" t="s">
        <v>278</v>
      </c>
    </row>
    <row r="28" spans="2:7" ht="34.5" customHeight="1">
      <c r="B28" s="19">
        <v>26</v>
      </c>
      <c r="C28" s="24">
        <v>48</v>
      </c>
      <c r="D28" s="19" t="str">
        <f>LOOKUP(C28,'Information Asset Summary'!B:B,'Information Asset Summary'!C:C)</f>
        <v>Staff computer username</v>
      </c>
      <c r="E28" s="19" t="s">
        <v>276</v>
      </c>
      <c r="F28" s="20" t="s">
        <v>277</v>
      </c>
      <c r="G28" s="19" t="s">
        <v>278</v>
      </c>
    </row>
    <row r="29" spans="2:7" ht="31.5">
      <c r="B29" s="19">
        <v>27</v>
      </c>
      <c r="C29" s="24">
        <v>1</v>
      </c>
      <c r="D29" s="19" t="str">
        <f>LOOKUP(C29,'Information Asset Summary'!B:B,'Information Asset Summary'!C:C)</f>
        <v>Staff ID</v>
      </c>
      <c r="E29" s="19" t="s">
        <v>276</v>
      </c>
      <c r="F29" s="19" t="s">
        <v>279</v>
      </c>
      <c r="G29" s="19" t="s">
        <v>280</v>
      </c>
    </row>
    <row r="30" spans="2:7" ht="31.5">
      <c r="B30" s="19">
        <v>28</v>
      </c>
      <c r="C30" s="24">
        <v>48</v>
      </c>
      <c r="D30" s="19" t="str">
        <f>LOOKUP(C30,'Information Asset Summary'!B:B,'Information Asset Summary'!C:C)</f>
        <v>Staff computer username</v>
      </c>
      <c r="E30" s="19" t="s">
        <v>276</v>
      </c>
      <c r="F30" s="19" t="s">
        <v>279</v>
      </c>
      <c r="G30" s="19" t="s">
        <v>280</v>
      </c>
    </row>
    <row r="31" spans="2:7" ht="31.5">
      <c r="B31" s="19">
        <v>29</v>
      </c>
      <c r="C31" s="24">
        <v>49</v>
      </c>
      <c r="D31" s="19" t="str">
        <f>LOOKUP(C31,'Information Asset Summary'!B:B,'Information Asset Summary'!C:C)</f>
        <v>Staff computer password</v>
      </c>
      <c r="E31" s="19" t="s">
        <v>276</v>
      </c>
      <c r="F31" s="19" t="s">
        <v>279</v>
      </c>
      <c r="G31" s="19" t="s">
        <v>280</v>
      </c>
    </row>
    <row r="32" spans="2:7" ht="31.5">
      <c r="B32" s="19">
        <v>30</v>
      </c>
      <c r="C32" s="24">
        <v>31</v>
      </c>
      <c r="D32" s="19" t="str">
        <f>LOOKUP(C32,'Information Asset Summary'!B:B,'Information Asset Summary'!C:C)</f>
        <v>Hotel guest WiFi password</v>
      </c>
      <c r="E32" s="20" t="s">
        <v>281</v>
      </c>
      <c r="F32" s="20" t="s">
        <v>282</v>
      </c>
      <c r="G32" s="19" t="s">
        <v>283</v>
      </c>
    </row>
    <row r="33" spans="2:10" ht="31.5">
      <c r="B33" s="19">
        <v>31</v>
      </c>
      <c r="C33" s="24">
        <v>39</v>
      </c>
      <c r="D33" s="19" t="str">
        <f>LOOKUP(C33,'Information Asset Summary'!B:B,'Information Asset Summary'!C:C)</f>
        <v>Conference WiFi password</v>
      </c>
      <c r="E33" s="20" t="s">
        <v>281</v>
      </c>
      <c r="F33" s="20" t="s">
        <v>284</v>
      </c>
      <c r="G33" s="19" t="s">
        <v>283</v>
      </c>
    </row>
    <row r="34" spans="2:10" ht="31.5">
      <c r="B34" s="19">
        <v>32</v>
      </c>
      <c r="C34" s="24">
        <v>1</v>
      </c>
      <c r="D34" s="19" t="str">
        <f>LOOKUP(C34,'Information Asset Summary'!B:B,'Information Asset Summary'!C:C)</f>
        <v>Staff ID</v>
      </c>
      <c r="E34" s="20" t="s">
        <v>281</v>
      </c>
      <c r="F34" s="20" t="s">
        <v>285</v>
      </c>
      <c r="G34" s="19" t="s">
        <v>283</v>
      </c>
    </row>
    <row r="35" spans="2:10" ht="31.5">
      <c r="B35" s="19">
        <v>33</v>
      </c>
      <c r="C35" s="24">
        <v>48</v>
      </c>
      <c r="D35" s="19" t="str">
        <f>LOOKUP(C35,'Information Asset Summary'!B:B,'Information Asset Summary'!C:C)</f>
        <v>Staff computer username</v>
      </c>
      <c r="E35" s="20" t="s">
        <v>281</v>
      </c>
      <c r="F35" s="20" t="s">
        <v>285</v>
      </c>
      <c r="G35" s="19" t="s">
        <v>283</v>
      </c>
    </row>
    <row r="36" spans="2:10" ht="31.5">
      <c r="B36" s="19">
        <v>34</v>
      </c>
      <c r="C36" s="24">
        <v>49</v>
      </c>
      <c r="D36" s="19" t="str">
        <f>LOOKUP(C36,'Information Asset Summary'!B:B,'Information Asset Summary'!C:C)</f>
        <v>Staff computer password</v>
      </c>
      <c r="E36" s="20" t="s">
        <v>281</v>
      </c>
      <c r="F36" s="20" t="s">
        <v>285</v>
      </c>
      <c r="G36" s="19" t="s">
        <v>283</v>
      </c>
    </row>
    <row r="37" spans="2:10" ht="31.5">
      <c r="B37" s="19">
        <v>35</v>
      </c>
      <c r="C37" s="24">
        <v>1</v>
      </c>
      <c r="D37" s="19" t="str">
        <f>LOOKUP(C37,'Information Asset Summary'!B:B,'Information Asset Summary'!C:C)</f>
        <v>Staff ID</v>
      </c>
      <c r="E37" s="20" t="s">
        <v>286</v>
      </c>
      <c r="F37" s="20" t="s">
        <v>287</v>
      </c>
      <c r="G37" s="19" t="s">
        <v>288</v>
      </c>
    </row>
    <row r="38" spans="2:10" ht="31.5">
      <c r="B38" s="19">
        <v>36</v>
      </c>
      <c r="C38" s="24">
        <v>48</v>
      </c>
      <c r="D38" s="19" t="str">
        <f>LOOKUP(C38,'Information Asset Summary'!B:B,'Information Asset Summary'!C:C)</f>
        <v>Staff computer username</v>
      </c>
      <c r="E38" s="20" t="s">
        <v>286</v>
      </c>
      <c r="F38" s="20" t="s">
        <v>287</v>
      </c>
      <c r="G38" s="19" t="s">
        <v>288</v>
      </c>
    </row>
    <row r="39" spans="2:10" ht="31.5">
      <c r="B39" s="19">
        <v>37</v>
      </c>
      <c r="C39" s="24">
        <v>49</v>
      </c>
      <c r="D39" s="19" t="str">
        <f>LOOKUP(C39,'Information Asset Summary'!B:B,'Information Asset Summary'!C:C)</f>
        <v>Staff computer password</v>
      </c>
      <c r="E39" s="20" t="s">
        <v>286</v>
      </c>
      <c r="F39" s="20" t="s">
        <v>287</v>
      </c>
      <c r="G39" s="19" t="s">
        <v>288</v>
      </c>
    </row>
    <row r="40" spans="2:10" ht="45.75" customHeight="1">
      <c r="B40" s="19">
        <v>38</v>
      </c>
      <c r="C40" s="24">
        <v>1</v>
      </c>
      <c r="D40" s="19" t="str">
        <f>LOOKUP(C40,'Information Asset Summary'!B:B,'Information Asset Summary'!C:C)</f>
        <v>Staff ID</v>
      </c>
      <c r="E40" s="20" t="s">
        <v>281</v>
      </c>
      <c r="F40" s="20" t="s">
        <v>289</v>
      </c>
      <c r="G40" s="19" t="s">
        <v>290</v>
      </c>
      <c r="J40" s="21"/>
    </row>
    <row r="41" spans="2:10" ht="45.75" customHeight="1">
      <c r="B41" s="19">
        <v>39</v>
      </c>
      <c r="C41" s="24">
        <v>48</v>
      </c>
      <c r="D41" s="19" t="str">
        <f>LOOKUP(C41,'Information Asset Summary'!B:B,'Information Asset Summary'!C:C)</f>
        <v>Staff computer username</v>
      </c>
      <c r="E41" s="20" t="s">
        <v>281</v>
      </c>
      <c r="F41" s="20" t="s">
        <v>289</v>
      </c>
      <c r="G41" s="19" t="s">
        <v>290</v>
      </c>
      <c r="J41" s="21"/>
    </row>
    <row r="42" spans="2:10" ht="45.75" customHeight="1">
      <c r="B42" s="19">
        <v>40</v>
      </c>
      <c r="C42" s="24">
        <v>49</v>
      </c>
      <c r="D42" s="19" t="str">
        <f>LOOKUP(C42,'Information Asset Summary'!B:B,'Information Asset Summary'!C:C)</f>
        <v>Staff computer password</v>
      </c>
      <c r="E42" s="20" t="s">
        <v>281</v>
      </c>
      <c r="F42" s="20" t="s">
        <v>289</v>
      </c>
      <c r="G42" s="19" t="s">
        <v>290</v>
      </c>
      <c r="J42" s="21"/>
    </row>
    <row r="43" spans="2:10" ht="45.75" customHeight="1">
      <c r="B43" s="19">
        <v>41</v>
      </c>
      <c r="C43" s="24">
        <v>1</v>
      </c>
      <c r="D43" s="19" t="str">
        <f>LOOKUP(C43,'Information Asset Summary'!B:B,'Information Asset Summary'!C:C)</f>
        <v>Staff ID</v>
      </c>
      <c r="E43" s="20" t="s">
        <v>281</v>
      </c>
      <c r="F43" s="31" t="s">
        <v>291</v>
      </c>
      <c r="G43" s="19" t="s">
        <v>283</v>
      </c>
      <c r="J43" s="21"/>
    </row>
    <row r="44" spans="2:10" ht="45.75" customHeight="1">
      <c r="B44" s="19">
        <v>42</v>
      </c>
      <c r="C44" s="24">
        <v>48</v>
      </c>
      <c r="D44" s="19" t="str">
        <f>LOOKUP(C44,'Information Asset Summary'!B:B,'Information Asset Summary'!C:C)</f>
        <v>Staff computer username</v>
      </c>
      <c r="E44" s="20" t="s">
        <v>281</v>
      </c>
      <c r="F44" s="31" t="s">
        <v>291</v>
      </c>
      <c r="G44" s="19" t="s">
        <v>283</v>
      </c>
      <c r="J44" s="21"/>
    </row>
    <row r="45" spans="2:10" ht="45.75" customHeight="1">
      <c r="B45" s="19">
        <v>43</v>
      </c>
      <c r="C45" s="24">
        <v>49</v>
      </c>
      <c r="D45" s="19" t="str">
        <f>LOOKUP(C45,'Information Asset Summary'!B:B,'Information Asset Summary'!C:C)</f>
        <v>Staff computer password</v>
      </c>
      <c r="E45" s="20" t="s">
        <v>281</v>
      </c>
      <c r="F45" s="31" t="s">
        <v>291</v>
      </c>
      <c r="G45" s="19" t="s">
        <v>283</v>
      </c>
      <c r="J45" s="21"/>
    </row>
    <row r="46" spans="2:10" ht="31.5">
      <c r="B46" s="19">
        <v>44</v>
      </c>
      <c r="C46" s="24">
        <v>1</v>
      </c>
      <c r="D46" s="19" t="str">
        <f>LOOKUP(C46,'Information Asset Summary'!B:B,'Information Asset Summary'!C:C)</f>
        <v>Staff ID</v>
      </c>
      <c r="E46" s="19" t="s">
        <v>292</v>
      </c>
      <c r="F46" s="20" t="s">
        <v>293</v>
      </c>
      <c r="G46" s="19" t="s">
        <v>294</v>
      </c>
    </row>
    <row r="47" spans="2:10" ht="31.5">
      <c r="B47" s="19">
        <v>45</v>
      </c>
      <c r="C47" s="24">
        <v>48</v>
      </c>
      <c r="D47" s="19" t="str">
        <f>LOOKUP(C47,'Information Asset Summary'!B:B,'Information Asset Summary'!C:C)</f>
        <v>Staff computer username</v>
      </c>
      <c r="E47" s="19" t="s">
        <v>292</v>
      </c>
      <c r="F47" s="20" t="s">
        <v>293</v>
      </c>
      <c r="G47" s="19" t="s">
        <v>294</v>
      </c>
    </row>
    <row r="48" spans="2:10" ht="31.5">
      <c r="B48" s="19">
        <v>46</v>
      </c>
      <c r="C48" s="24">
        <v>49</v>
      </c>
      <c r="D48" s="19" t="str">
        <f>LOOKUP(C48,'Information Asset Summary'!B:B,'Information Asset Summary'!C:C)</f>
        <v>Staff computer password</v>
      </c>
      <c r="E48" s="19" t="s">
        <v>292</v>
      </c>
      <c r="F48" s="20" t="s">
        <v>293</v>
      </c>
      <c r="G48" s="19" t="s">
        <v>294</v>
      </c>
    </row>
    <row r="49" spans="2:7" ht="31.5">
      <c r="B49" s="19">
        <v>47</v>
      </c>
      <c r="C49" s="24">
        <v>55</v>
      </c>
      <c r="D49" s="19" t="str">
        <f>LOOKUP(C49,'Information Asset Summary'!B:B,'Information Asset Summary'!C:C)</f>
        <v>External camera feed</v>
      </c>
      <c r="E49" s="19" t="s">
        <v>292</v>
      </c>
      <c r="F49" s="20" t="s">
        <v>293</v>
      </c>
      <c r="G49" s="19" t="s">
        <v>294</v>
      </c>
    </row>
    <row r="50" spans="2:7" ht="31.5">
      <c r="B50" s="19">
        <v>48</v>
      </c>
      <c r="C50" s="24">
        <v>56</v>
      </c>
      <c r="D50" s="19" t="str">
        <f>LOOKUP(C50,'Information Asset Summary'!B:B,'Information Asset Summary'!C:C)</f>
        <v>Internal camera feed</v>
      </c>
      <c r="E50" s="19" t="s">
        <v>292</v>
      </c>
      <c r="F50" s="20" t="s">
        <v>293</v>
      </c>
      <c r="G50" s="19" t="s">
        <v>294</v>
      </c>
    </row>
    <row r="51" spans="2:7" ht="31.5">
      <c r="B51" s="19">
        <v>49</v>
      </c>
      <c r="C51" s="24">
        <v>1</v>
      </c>
      <c r="D51" s="19" t="str">
        <f>LOOKUP(C51,'Information Asset Summary'!B:B,'Information Asset Summary'!C:C)</f>
        <v>Staff ID</v>
      </c>
      <c r="E51" s="19" t="s">
        <v>295</v>
      </c>
      <c r="F51" s="20" t="s">
        <v>296</v>
      </c>
      <c r="G51" s="19" t="s">
        <v>297</v>
      </c>
    </row>
    <row r="52" spans="2:7" ht="31.5">
      <c r="B52" s="19">
        <v>50</v>
      </c>
      <c r="C52" s="24">
        <v>48</v>
      </c>
      <c r="D52" s="19" t="str">
        <f>LOOKUP(C52,'Information Asset Summary'!B:B,'Information Asset Summary'!C:C)</f>
        <v>Staff computer username</v>
      </c>
      <c r="E52" s="19" t="s">
        <v>295</v>
      </c>
      <c r="F52" s="20" t="s">
        <v>296</v>
      </c>
      <c r="G52" s="19" t="s">
        <v>297</v>
      </c>
    </row>
    <row r="53" spans="2:7" ht="31.5">
      <c r="B53" s="19">
        <v>51</v>
      </c>
      <c r="C53" s="24">
        <v>49</v>
      </c>
      <c r="D53" s="19" t="str">
        <f>LOOKUP(C53,'Information Asset Summary'!B:B,'Information Asset Summary'!C:C)</f>
        <v>Staff computer password</v>
      </c>
      <c r="E53" s="19" t="s">
        <v>295</v>
      </c>
      <c r="F53" s="20" t="s">
        <v>296</v>
      </c>
      <c r="G53" s="19" t="s">
        <v>297</v>
      </c>
    </row>
    <row r="54" spans="2:7" ht="47.25">
      <c r="B54" s="19">
        <v>52</v>
      </c>
      <c r="C54" s="24">
        <v>1</v>
      </c>
      <c r="D54" s="19" t="str">
        <f>LOOKUP(C54,'Information Asset Summary'!B:B,'Information Asset Summary'!C:C)</f>
        <v>Staff ID</v>
      </c>
      <c r="E54" s="19" t="s">
        <v>298</v>
      </c>
      <c r="F54" s="20" t="s">
        <v>299</v>
      </c>
      <c r="G54" s="19" t="s">
        <v>300</v>
      </c>
    </row>
    <row r="55" spans="2:7" ht="47.25">
      <c r="B55" s="19">
        <v>53</v>
      </c>
      <c r="C55" s="24">
        <v>48</v>
      </c>
      <c r="D55" s="19" t="str">
        <f>LOOKUP(C55,'Information Asset Summary'!B:B,'Information Asset Summary'!C:C)</f>
        <v>Staff computer username</v>
      </c>
      <c r="E55" s="19" t="s">
        <v>298</v>
      </c>
      <c r="F55" s="20" t="s">
        <v>299</v>
      </c>
      <c r="G55" s="19" t="s">
        <v>300</v>
      </c>
    </row>
    <row r="56" spans="2:7" ht="47.25">
      <c r="B56" s="19">
        <v>54</v>
      </c>
      <c r="C56" s="24">
        <v>49</v>
      </c>
      <c r="D56" s="19" t="str">
        <f>LOOKUP(C56,'Information Asset Summary'!B:B,'Information Asset Summary'!C:C)</f>
        <v>Staff computer password</v>
      </c>
      <c r="E56" s="19" t="s">
        <v>298</v>
      </c>
      <c r="F56" s="20" t="s">
        <v>299</v>
      </c>
      <c r="G56" s="19" t="s">
        <v>300</v>
      </c>
    </row>
    <row r="57" spans="2:7" ht="47.25">
      <c r="B57" s="19">
        <v>55</v>
      </c>
      <c r="C57" s="24">
        <v>55</v>
      </c>
      <c r="D57" s="19" t="str">
        <f>LOOKUP(C57,'Information Asset Summary'!B:B,'Information Asset Summary'!C:C)</f>
        <v>External camera feed</v>
      </c>
      <c r="E57" s="19" t="s">
        <v>298</v>
      </c>
      <c r="F57" s="20" t="s">
        <v>299</v>
      </c>
      <c r="G57" s="19" t="s">
        <v>300</v>
      </c>
    </row>
    <row r="58" spans="2:7" ht="47.25">
      <c r="B58" s="19">
        <v>56</v>
      </c>
      <c r="C58" s="24">
        <v>56</v>
      </c>
      <c r="D58" s="19" t="str">
        <f>LOOKUP(C58,'Information Asset Summary'!B:B,'Information Asset Summary'!C:C)</f>
        <v>Internal camera feed</v>
      </c>
      <c r="E58" s="19" t="s">
        <v>298</v>
      </c>
      <c r="F58" s="20" t="s">
        <v>299</v>
      </c>
      <c r="G58" s="19" t="s">
        <v>300</v>
      </c>
    </row>
    <row r="59" spans="2:7" ht="31.5">
      <c r="B59" s="19">
        <v>57</v>
      </c>
      <c r="C59" s="24">
        <v>1</v>
      </c>
      <c r="D59" s="19" t="str">
        <f>LOOKUP(C59,'Information Asset Summary'!B:B,'Information Asset Summary'!C:C)</f>
        <v>Staff ID</v>
      </c>
      <c r="E59" s="19" t="s">
        <v>301</v>
      </c>
      <c r="F59" s="20" t="s">
        <v>302</v>
      </c>
      <c r="G59" s="19" t="s">
        <v>283</v>
      </c>
    </row>
    <row r="60" spans="2:7" ht="31.5">
      <c r="B60" s="19">
        <v>58</v>
      </c>
      <c r="C60" s="24">
        <v>48</v>
      </c>
      <c r="D60" s="19" t="str">
        <f>LOOKUP(C60,'Information Asset Summary'!B:B,'Information Asset Summary'!C:C)</f>
        <v>Staff computer username</v>
      </c>
      <c r="E60" s="19" t="s">
        <v>301</v>
      </c>
      <c r="F60" s="20" t="s">
        <v>302</v>
      </c>
      <c r="G60" s="19" t="s">
        <v>283</v>
      </c>
    </row>
    <row r="61" spans="2:7" ht="31.5">
      <c r="B61" s="19">
        <v>59</v>
      </c>
      <c r="C61" s="24">
        <v>49</v>
      </c>
      <c r="D61" s="19" t="str">
        <f>LOOKUP(C61,'Information Asset Summary'!B:B,'Information Asset Summary'!C:C)</f>
        <v>Staff computer password</v>
      </c>
      <c r="E61" s="19" t="s">
        <v>301</v>
      </c>
      <c r="F61" s="20" t="s">
        <v>302</v>
      </c>
      <c r="G61" s="19" t="s">
        <v>283</v>
      </c>
    </row>
    <row r="62" spans="2:7" ht="31.5">
      <c r="B62" s="19">
        <v>60</v>
      </c>
      <c r="C62" s="24">
        <v>1</v>
      </c>
      <c r="D62" s="19" t="str">
        <f>LOOKUP(C62,'Information Asset Summary'!B:B,'Information Asset Summary'!C:C)</f>
        <v>Staff ID</v>
      </c>
      <c r="E62" s="19" t="s">
        <v>303</v>
      </c>
      <c r="F62" s="20" t="s">
        <v>304</v>
      </c>
      <c r="G62" s="19" t="s">
        <v>283</v>
      </c>
    </row>
    <row r="63" spans="2:7" ht="31.5">
      <c r="B63" s="19">
        <v>61</v>
      </c>
      <c r="C63" s="24">
        <v>48</v>
      </c>
      <c r="D63" s="19" t="str">
        <f>LOOKUP(C63,'Information Asset Summary'!B:B,'Information Asset Summary'!C:C)</f>
        <v>Staff computer username</v>
      </c>
      <c r="E63" s="19" t="s">
        <v>303</v>
      </c>
      <c r="F63" s="20" t="s">
        <v>304</v>
      </c>
      <c r="G63" s="19" t="s">
        <v>283</v>
      </c>
    </row>
    <row r="64" spans="2:7" ht="31.5">
      <c r="B64" s="19">
        <v>62</v>
      </c>
      <c r="C64" s="24">
        <v>49</v>
      </c>
      <c r="D64" s="19" t="str">
        <f>LOOKUP(C64,'Information Asset Summary'!B:B,'Information Asset Summary'!C:C)</f>
        <v>Staff computer password</v>
      </c>
      <c r="E64" s="19" t="s">
        <v>303</v>
      </c>
      <c r="F64" s="20" t="s">
        <v>304</v>
      </c>
      <c r="G64" s="19" t="s">
        <v>283</v>
      </c>
    </row>
    <row r="65" spans="2:7" ht="47.25">
      <c r="B65" s="19">
        <v>63</v>
      </c>
      <c r="C65" s="24">
        <v>1</v>
      </c>
      <c r="D65" s="19" t="str">
        <f>LOOKUP(C65,'Information Asset Summary'!B:B,'Information Asset Summary'!C:C)</f>
        <v>Staff ID</v>
      </c>
      <c r="E65" s="19" t="s">
        <v>305</v>
      </c>
      <c r="F65" s="20" t="s">
        <v>306</v>
      </c>
      <c r="G65" s="19" t="s">
        <v>283</v>
      </c>
    </row>
    <row r="66" spans="2:7" ht="47.25">
      <c r="B66" s="19">
        <v>64</v>
      </c>
      <c r="C66" s="24">
        <v>48</v>
      </c>
      <c r="D66" s="19" t="str">
        <f>LOOKUP(C66,'Information Asset Summary'!B:B,'Information Asset Summary'!C:C)</f>
        <v>Staff computer username</v>
      </c>
      <c r="E66" s="19" t="s">
        <v>305</v>
      </c>
      <c r="F66" s="20" t="s">
        <v>306</v>
      </c>
      <c r="G66" s="19" t="s">
        <v>283</v>
      </c>
    </row>
    <row r="67" spans="2:7" ht="47.25">
      <c r="B67" s="19">
        <v>65</v>
      </c>
      <c r="C67" s="24">
        <v>49</v>
      </c>
      <c r="D67" s="19" t="str">
        <f>LOOKUP(C67,'Information Asset Summary'!B:B,'Information Asset Summary'!C:C)</f>
        <v>Staff computer password</v>
      </c>
      <c r="E67" s="19" t="s">
        <v>305</v>
      </c>
      <c r="F67" s="20" t="s">
        <v>306</v>
      </c>
      <c r="G67" s="19" t="s">
        <v>283</v>
      </c>
    </row>
    <row r="68" spans="2:7" ht="31.5">
      <c r="B68" s="19">
        <v>66</v>
      </c>
      <c r="C68" s="24">
        <v>1</v>
      </c>
      <c r="D68" s="19" t="str">
        <f>LOOKUP(C68,'Information Asset Summary'!B:B,'Information Asset Summary'!C:C)</f>
        <v>Staff ID</v>
      </c>
      <c r="E68" s="19" t="s">
        <v>307</v>
      </c>
      <c r="F68" s="20" t="s">
        <v>308</v>
      </c>
      <c r="G68" s="19" t="s">
        <v>283</v>
      </c>
    </row>
    <row r="69" spans="2:7" ht="31.5">
      <c r="B69" s="19">
        <v>67</v>
      </c>
      <c r="C69" s="24">
        <v>48</v>
      </c>
      <c r="D69" s="19" t="str">
        <f>LOOKUP(C69,'Information Asset Summary'!B:B,'Information Asset Summary'!C:C)</f>
        <v>Staff computer username</v>
      </c>
      <c r="E69" s="19" t="s">
        <v>307</v>
      </c>
      <c r="F69" s="20" t="s">
        <v>308</v>
      </c>
      <c r="G69" s="19" t="s">
        <v>283</v>
      </c>
    </row>
    <row r="70" spans="2:7" ht="31.5">
      <c r="B70" s="19">
        <v>68</v>
      </c>
      <c r="C70" s="24">
        <v>49</v>
      </c>
      <c r="D70" s="19" t="str">
        <f>LOOKUP(C70,'Information Asset Summary'!B:B,'Information Asset Summary'!C:C)</f>
        <v>Staff computer password</v>
      </c>
      <c r="E70" s="19" t="s">
        <v>307</v>
      </c>
      <c r="F70" s="20" t="s">
        <v>308</v>
      </c>
      <c r="G70" s="19" t="s">
        <v>283</v>
      </c>
    </row>
    <row r="71" spans="2:7" ht="31.5">
      <c r="B71" s="19">
        <v>69</v>
      </c>
      <c r="C71" s="24">
        <v>1</v>
      </c>
      <c r="D71" s="19" t="str">
        <f>LOOKUP(C71,'Information Asset Summary'!B:B,'Information Asset Summary'!C:C)</f>
        <v>Staff ID</v>
      </c>
      <c r="E71" s="19" t="s">
        <v>309</v>
      </c>
      <c r="F71" s="20" t="s">
        <v>304</v>
      </c>
      <c r="G71" s="19" t="s">
        <v>283</v>
      </c>
    </row>
    <row r="72" spans="2:7" ht="31.5">
      <c r="B72" s="19">
        <v>70</v>
      </c>
      <c r="C72" s="24">
        <v>48</v>
      </c>
      <c r="D72" s="19" t="str">
        <f>LOOKUP(C72,'Information Asset Summary'!B:B,'Information Asset Summary'!C:C)</f>
        <v>Staff computer username</v>
      </c>
      <c r="E72" s="19" t="s">
        <v>309</v>
      </c>
      <c r="F72" s="20" t="s">
        <v>304</v>
      </c>
      <c r="G72" s="19" t="s">
        <v>283</v>
      </c>
    </row>
    <row r="73" spans="2:7" ht="31.5">
      <c r="B73" s="19">
        <v>71</v>
      </c>
      <c r="C73" s="24">
        <v>49</v>
      </c>
      <c r="D73" s="19" t="str">
        <f>LOOKUP(C73,'Information Asset Summary'!B:B,'Information Asset Summary'!C:C)</f>
        <v>Staff computer password</v>
      </c>
      <c r="E73" s="19" t="s">
        <v>309</v>
      </c>
      <c r="F73" s="20" t="s">
        <v>304</v>
      </c>
      <c r="G73" s="19" t="s">
        <v>283</v>
      </c>
    </row>
    <row r="74" spans="2:7" ht="31.5">
      <c r="B74" s="19">
        <v>72</v>
      </c>
      <c r="C74" s="24">
        <v>1</v>
      </c>
      <c r="D74" s="19" t="str">
        <f>LOOKUP(C74,'Information Asset Summary'!B:B,'Information Asset Summary'!C:C)</f>
        <v>Staff ID</v>
      </c>
      <c r="E74" s="19" t="s">
        <v>309</v>
      </c>
      <c r="F74" s="20" t="s">
        <v>277</v>
      </c>
      <c r="G74" s="19" t="s">
        <v>283</v>
      </c>
    </row>
    <row r="75" spans="2:7" ht="31.5">
      <c r="B75" s="19">
        <v>73</v>
      </c>
      <c r="C75" s="24">
        <v>48</v>
      </c>
      <c r="D75" s="19" t="str">
        <f>LOOKUP(C75,'Information Asset Summary'!B:B,'Information Asset Summary'!C:C)</f>
        <v>Staff computer username</v>
      </c>
      <c r="E75" s="19" t="s">
        <v>309</v>
      </c>
      <c r="F75" s="20" t="s">
        <v>277</v>
      </c>
      <c r="G75" s="19" t="s">
        <v>283</v>
      </c>
    </row>
    <row r="76" spans="2:7" ht="31.5">
      <c r="B76" s="19">
        <v>74</v>
      </c>
      <c r="C76" s="24">
        <v>49</v>
      </c>
      <c r="D76" s="19" t="str">
        <f>LOOKUP(C76,'Information Asset Summary'!B:B,'Information Asset Summary'!C:C)</f>
        <v>Staff computer password</v>
      </c>
      <c r="E76" s="19" t="s">
        <v>309</v>
      </c>
      <c r="F76" s="20" t="s">
        <v>277</v>
      </c>
      <c r="G76" s="19" t="s">
        <v>283</v>
      </c>
    </row>
    <row r="77" spans="2:7" ht="31.5">
      <c r="B77" s="19">
        <v>75</v>
      </c>
      <c r="C77" s="24">
        <v>1</v>
      </c>
      <c r="D77" s="19" t="str">
        <f>LOOKUP(C77,'Information Asset Summary'!B:B,'Information Asset Summary'!C:C)</f>
        <v>Staff ID</v>
      </c>
      <c r="E77" s="19" t="s">
        <v>310</v>
      </c>
      <c r="F77" s="20" t="s">
        <v>311</v>
      </c>
      <c r="G77" s="19" t="s">
        <v>312</v>
      </c>
    </row>
    <row r="78" spans="2:7" ht="31.5">
      <c r="B78" s="19">
        <v>76</v>
      </c>
      <c r="C78" s="24">
        <v>48</v>
      </c>
      <c r="D78" s="19" t="str">
        <f>LOOKUP(C78,'Information Asset Summary'!B:B,'Information Asset Summary'!C:C)</f>
        <v>Staff computer username</v>
      </c>
      <c r="E78" s="19" t="s">
        <v>310</v>
      </c>
      <c r="F78" s="20" t="s">
        <v>311</v>
      </c>
      <c r="G78" s="19" t="s">
        <v>312</v>
      </c>
    </row>
    <row r="79" spans="2:7" ht="31.5">
      <c r="B79" s="19">
        <v>77</v>
      </c>
      <c r="C79" s="24">
        <v>49</v>
      </c>
      <c r="D79" s="19" t="str">
        <f>LOOKUP(C79,'Information Asset Summary'!B:B,'Information Asset Summary'!C:C)</f>
        <v>Staff computer password</v>
      </c>
      <c r="E79" s="19" t="s">
        <v>310</v>
      </c>
      <c r="F79" s="20" t="s">
        <v>311</v>
      </c>
      <c r="G79" s="19" t="s">
        <v>312</v>
      </c>
    </row>
    <row r="80" spans="2:7" ht="31.5">
      <c r="B80" s="19">
        <v>78</v>
      </c>
      <c r="C80" s="30">
        <v>26</v>
      </c>
      <c r="D80" s="19" t="str">
        <f>LOOKUP(C80,'Information Asset Summary'!B:B,'Information Asset Summary'!C:C)</f>
        <v>Guest name</v>
      </c>
      <c r="E80" s="19" t="s">
        <v>310</v>
      </c>
      <c r="F80" s="20" t="s">
        <v>311</v>
      </c>
      <c r="G80" s="19" t="s">
        <v>312</v>
      </c>
    </row>
    <row r="81" spans="2:7" ht="31.5">
      <c r="B81" s="19">
        <v>79</v>
      </c>
      <c r="C81" s="30">
        <v>20</v>
      </c>
      <c r="D81" s="19" t="str">
        <f>LOOKUP(C81,'Information Asset Summary'!B:B,'Information Asset Summary'!C:C)</f>
        <v>Customer telephone number</v>
      </c>
      <c r="E81" s="19" t="s">
        <v>310</v>
      </c>
      <c r="F81" s="20" t="s">
        <v>311</v>
      </c>
      <c r="G81" s="19" t="s">
        <v>312</v>
      </c>
    </row>
    <row r="82" spans="2:7" ht="31.5">
      <c r="B82" s="19">
        <v>80</v>
      </c>
      <c r="C82" s="30">
        <v>22</v>
      </c>
      <c r="D82" s="19" t="str">
        <f>LOOKUP(C82,'Information Asset Summary'!B:B,'Information Asset Summary'!C:C)</f>
        <v>International customer passport number</v>
      </c>
      <c r="E82" s="19" t="s">
        <v>310</v>
      </c>
      <c r="F82" s="20" t="s">
        <v>311</v>
      </c>
      <c r="G82" s="19" t="s">
        <v>312</v>
      </c>
    </row>
    <row r="83" spans="2:7" ht="31.5">
      <c r="B83" s="19">
        <v>81</v>
      </c>
      <c r="C83" s="30">
        <v>22</v>
      </c>
      <c r="D83" s="19" t="str">
        <f>LOOKUP(C83,'Information Asset Summary'!B:B,'Information Asset Summary'!C:C)</f>
        <v>International customer passport number</v>
      </c>
      <c r="E83" s="19" t="s">
        <v>310</v>
      </c>
      <c r="F83" s="20" t="s">
        <v>311</v>
      </c>
      <c r="G83" s="19" t="s">
        <v>312</v>
      </c>
    </row>
    <row r="84" spans="2:7" ht="31.5">
      <c r="B84" s="19">
        <v>82</v>
      </c>
      <c r="C84" s="24">
        <v>41</v>
      </c>
      <c r="D84" s="19" t="str">
        <f>LOOKUP(C84,'Information Asset Summary'!B:B,'Information Asset Summary'!C:C)</f>
        <v>Webserver email</v>
      </c>
      <c r="E84" s="19" t="s">
        <v>313</v>
      </c>
      <c r="F84" s="19" t="s">
        <v>314</v>
      </c>
      <c r="G84" s="19" t="s">
        <v>315</v>
      </c>
    </row>
    <row r="85" spans="2:7" ht="31.5">
      <c r="B85" s="19">
        <v>83</v>
      </c>
      <c r="C85" s="24">
        <v>42</v>
      </c>
      <c r="D85" s="19" t="str">
        <f>LOOKUP(C85,'Information Asset Summary'!B:B,'Information Asset Summary'!C:C)</f>
        <v>Webserver password</v>
      </c>
      <c r="E85" s="19" t="s">
        <v>313</v>
      </c>
      <c r="F85" s="19" t="s">
        <v>314</v>
      </c>
      <c r="G85" s="19" t="s">
        <v>315</v>
      </c>
    </row>
    <row r="86" spans="2:7" ht="47.25">
      <c r="B86" s="19">
        <v>84</v>
      </c>
      <c r="C86" s="24">
        <v>41</v>
      </c>
      <c r="D86" s="19" t="str">
        <f>LOOKUP(C86,'Information Asset Summary'!B:B,'Information Asset Summary'!C:C)</f>
        <v>Webserver email</v>
      </c>
      <c r="E86" s="19" t="s">
        <v>316</v>
      </c>
      <c r="F86" s="19" t="s">
        <v>314</v>
      </c>
      <c r="G86" s="19" t="s">
        <v>315</v>
      </c>
    </row>
    <row r="87" spans="2:7" ht="47.25">
      <c r="B87" s="19">
        <v>85</v>
      </c>
      <c r="C87" s="24">
        <v>42</v>
      </c>
      <c r="D87" s="19" t="str">
        <f>LOOKUP(C87,'Information Asset Summary'!B:B,'Information Asset Summary'!C:C)</f>
        <v>Webserver password</v>
      </c>
      <c r="E87" s="19" t="s">
        <v>316</v>
      </c>
      <c r="F87" s="19" t="s">
        <v>314</v>
      </c>
      <c r="G87" s="19" t="s">
        <v>315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F880-3D30-4479-9932-2257C395964F}">
  <dimension ref="B2:D87"/>
  <sheetViews>
    <sheetView workbookViewId="0">
      <selection activeCell="D16" sqref="D16"/>
    </sheetView>
  </sheetViews>
  <sheetFormatPr defaultColWidth="8.875" defaultRowHeight="15.75"/>
  <cols>
    <col min="3" max="3" width="32.625" customWidth="1"/>
    <col min="4" max="4" width="15.375" customWidth="1"/>
  </cols>
  <sheetData>
    <row r="2" spans="2:4">
      <c r="B2" s="33" t="s">
        <v>248</v>
      </c>
      <c r="C2" s="25" t="s">
        <v>317</v>
      </c>
      <c r="D2" s="34" t="s">
        <v>318</v>
      </c>
    </row>
    <row r="3" spans="2:4" ht="31.5">
      <c r="B3" s="27">
        <v>1</v>
      </c>
      <c r="C3" s="19" t="s">
        <v>319</v>
      </c>
      <c r="D3" s="35" t="s">
        <v>320</v>
      </c>
    </row>
    <row r="4" spans="2:4" ht="63">
      <c r="B4" s="27">
        <v>2</v>
      </c>
      <c r="C4" s="19" t="s">
        <v>321</v>
      </c>
      <c r="D4" s="35" t="s">
        <v>320</v>
      </c>
    </row>
    <row r="5" spans="2:4" ht="110.25">
      <c r="B5" s="27">
        <v>3</v>
      </c>
      <c r="C5" s="19" t="s">
        <v>322</v>
      </c>
      <c r="D5" s="35" t="s">
        <v>20</v>
      </c>
    </row>
    <row r="6" spans="2:4" ht="31.5">
      <c r="B6" s="27">
        <v>4</v>
      </c>
      <c r="C6" s="19" t="s">
        <v>319</v>
      </c>
      <c r="D6" s="35" t="s">
        <v>19</v>
      </c>
    </row>
    <row r="7" spans="2:4" ht="63">
      <c r="B7" s="27">
        <v>5</v>
      </c>
      <c r="C7" s="19" t="s">
        <v>321</v>
      </c>
      <c r="D7" s="35" t="s">
        <v>19</v>
      </c>
    </row>
    <row r="8" spans="2:4" ht="110.25">
      <c r="B8" s="27">
        <v>6</v>
      </c>
      <c r="C8" s="19" t="s">
        <v>322</v>
      </c>
      <c r="D8" s="35" t="s">
        <v>20</v>
      </c>
    </row>
    <row r="9" spans="2:4" ht="78.75">
      <c r="B9" s="27">
        <v>7</v>
      </c>
      <c r="C9" s="19" t="s">
        <v>323</v>
      </c>
      <c r="D9" s="35" t="s">
        <v>20</v>
      </c>
    </row>
    <row r="10" spans="2:4" ht="31.5">
      <c r="B10" s="27">
        <v>8</v>
      </c>
      <c r="C10" s="19" t="s">
        <v>319</v>
      </c>
      <c r="D10" s="35" t="s">
        <v>19</v>
      </c>
    </row>
    <row r="11" spans="2:4" ht="63">
      <c r="B11" s="27">
        <v>9</v>
      </c>
      <c r="C11" s="19" t="s">
        <v>321</v>
      </c>
      <c r="D11" s="35" t="s">
        <v>19</v>
      </c>
    </row>
    <row r="12" spans="2:4" ht="110.25">
      <c r="B12" s="27">
        <v>10</v>
      </c>
      <c r="C12" s="19" t="s">
        <v>322</v>
      </c>
      <c r="D12" s="35" t="s">
        <v>19</v>
      </c>
    </row>
    <row r="13" spans="2:4" ht="78.75">
      <c r="B13" s="27">
        <v>11</v>
      </c>
      <c r="C13" s="19" t="s">
        <v>323</v>
      </c>
      <c r="D13" s="35" t="s">
        <v>19</v>
      </c>
    </row>
    <row r="14" spans="2:4" ht="31.5">
      <c r="B14" s="27">
        <v>12</v>
      </c>
      <c r="C14" s="19" t="s">
        <v>319</v>
      </c>
      <c r="D14" s="35" t="s">
        <v>19</v>
      </c>
    </row>
    <row r="15" spans="2:4" ht="63">
      <c r="B15" s="27">
        <v>13</v>
      </c>
      <c r="C15" s="19" t="s">
        <v>321</v>
      </c>
      <c r="D15" s="35" t="s">
        <v>19</v>
      </c>
    </row>
    <row r="16" spans="2:4" ht="110.25">
      <c r="B16" s="27">
        <v>14</v>
      </c>
      <c r="C16" s="19" t="s">
        <v>322</v>
      </c>
      <c r="D16" s="35" t="s">
        <v>18</v>
      </c>
    </row>
    <row r="17" spans="2:4" ht="173.25">
      <c r="B17" s="102">
        <v>15</v>
      </c>
      <c r="C17" s="19" t="s">
        <v>324</v>
      </c>
      <c r="D17" s="35" t="s">
        <v>19</v>
      </c>
    </row>
    <row r="18" spans="2:4" ht="189">
      <c r="B18" s="27">
        <v>16</v>
      </c>
      <c r="C18" s="19" t="s">
        <v>325</v>
      </c>
      <c r="D18" s="35" t="s">
        <v>19</v>
      </c>
    </row>
    <row r="19" spans="2:4" ht="110.25">
      <c r="B19" s="27">
        <v>17</v>
      </c>
      <c r="C19" s="19" t="s">
        <v>326</v>
      </c>
      <c r="D19" s="35" t="s">
        <v>18</v>
      </c>
    </row>
    <row r="20" spans="2:4" ht="78.75">
      <c r="B20" s="27">
        <v>18</v>
      </c>
      <c r="C20" s="19" t="s">
        <v>327</v>
      </c>
      <c r="D20" s="35" t="s">
        <v>19</v>
      </c>
    </row>
    <row r="21" spans="2:4" ht="78.75">
      <c r="B21" s="27">
        <v>19</v>
      </c>
      <c r="C21" s="19" t="s">
        <v>327</v>
      </c>
      <c r="D21" s="35" t="s">
        <v>19</v>
      </c>
    </row>
    <row r="22" spans="2:4" ht="78.75">
      <c r="B22" s="27">
        <v>20</v>
      </c>
      <c r="C22" s="19" t="s">
        <v>327</v>
      </c>
      <c r="D22" s="35" t="s">
        <v>19</v>
      </c>
    </row>
    <row r="23" spans="2:4" ht="78.75">
      <c r="B23" s="27">
        <v>21</v>
      </c>
      <c r="C23" s="19" t="s">
        <v>327</v>
      </c>
      <c r="D23" s="35" t="s">
        <v>19</v>
      </c>
    </row>
    <row r="24" spans="2:4" ht="141.75">
      <c r="B24" s="27">
        <v>22</v>
      </c>
      <c r="C24" s="19" t="s">
        <v>328</v>
      </c>
      <c r="D24" s="35" t="s">
        <v>19</v>
      </c>
    </row>
    <row r="25" spans="2:4" ht="141.75">
      <c r="B25" s="27">
        <v>23</v>
      </c>
      <c r="C25" s="19" t="s">
        <v>328</v>
      </c>
      <c r="D25" s="35" t="s">
        <v>19</v>
      </c>
    </row>
    <row r="26" spans="2:4" ht="141.75">
      <c r="B26" s="27">
        <v>24</v>
      </c>
      <c r="C26" s="19" t="s">
        <v>328</v>
      </c>
      <c r="D26" s="35" t="s">
        <v>19</v>
      </c>
    </row>
    <row r="27" spans="2:4" ht="141.75">
      <c r="B27" s="27">
        <v>25</v>
      </c>
      <c r="C27" s="19" t="s">
        <v>329</v>
      </c>
      <c r="D27" s="35" t="s">
        <v>18</v>
      </c>
    </row>
    <row r="28" spans="2:4" ht="141.75">
      <c r="B28" s="27">
        <v>26</v>
      </c>
      <c r="C28" s="19" t="s">
        <v>329</v>
      </c>
      <c r="D28" s="35" t="s">
        <v>18</v>
      </c>
    </row>
    <row r="29" spans="2:4" ht="110.25">
      <c r="B29" s="27">
        <v>27</v>
      </c>
      <c r="C29" s="19" t="s">
        <v>330</v>
      </c>
      <c r="D29" s="35" t="s">
        <v>20</v>
      </c>
    </row>
    <row r="30" spans="2:4" ht="110.25">
      <c r="B30" s="27">
        <v>28</v>
      </c>
      <c r="C30" s="19" t="s">
        <v>330</v>
      </c>
      <c r="D30" s="35" t="s">
        <v>20</v>
      </c>
    </row>
    <row r="31" spans="2:4" ht="110.25">
      <c r="B31" s="27">
        <v>29</v>
      </c>
      <c r="C31" s="19" t="s">
        <v>330</v>
      </c>
      <c r="D31" s="35" t="s">
        <v>20</v>
      </c>
    </row>
    <row r="32" spans="2:4" ht="78.75">
      <c r="B32" s="27">
        <v>30</v>
      </c>
      <c r="C32" s="19" t="s">
        <v>331</v>
      </c>
      <c r="D32" s="28" t="s">
        <v>20</v>
      </c>
    </row>
    <row r="33" spans="2:4" ht="78.75">
      <c r="B33" s="27">
        <v>31</v>
      </c>
      <c r="C33" s="19" t="s">
        <v>331</v>
      </c>
      <c r="D33" s="28" t="s">
        <v>20</v>
      </c>
    </row>
    <row r="34" spans="2:4" ht="78.75">
      <c r="B34" s="27">
        <v>32</v>
      </c>
      <c r="C34" s="19" t="s">
        <v>331</v>
      </c>
      <c r="D34" s="28" t="s">
        <v>20</v>
      </c>
    </row>
    <row r="35" spans="2:4" ht="78.75">
      <c r="B35" s="27">
        <v>33</v>
      </c>
      <c r="C35" s="19" t="s">
        <v>331</v>
      </c>
      <c r="D35" s="28" t="s">
        <v>20</v>
      </c>
    </row>
    <row r="36" spans="2:4" ht="78.75">
      <c r="B36" s="27">
        <v>34</v>
      </c>
      <c r="C36" s="19" t="s">
        <v>331</v>
      </c>
      <c r="D36" s="28" t="s">
        <v>20</v>
      </c>
    </row>
    <row r="37" spans="2:4" ht="110.25">
      <c r="B37" s="27">
        <v>35</v>
      </c>
      <c r="C37" s="19" t="s">
        <v>332</v>
      </c>
      <c r="D37" s="28" t="s">
        <v>20</v>
      </c>
    </row>
    <row r="38" spans="2:4" ht="110.25">
      <c r="B38" s="27">
        <v>36</v>
      </c>
      <c r="C38" s="19" t="s">
        <v>332</v>
      </c>
      <c r="D38" s="28" t="s">
        <v>20</v>
      </c>
    </row>
    <row r="39" spans="2:4" ht="110.25">
      <c r="B39" s="27">
        <v>37</v>
      </c>
      <c r="C39" s="19" t="s">
        <v>332</v>
      </c>
      <c r="D39" s="28" t="s">
        <v>20</v>
      </c>
    </row>
    <row r="40" spans="2:4" ht="110.25">
      <c r="B40" s="27">
        <v>38</v>
      </c>
      <c r="C40" s="19" t="s">
        <v>332</v>
      </c>
      <c r="D40" s="28" t="s">
        <v>20</v>
      </c>
    </row>
    <row r="41" spans="2:4" ht="110.25">
      <c r="B41" s="27">
        <v>39</v>
      </c>
      <c r="C41" s="19" t="s">
        <v>332</v>
      </c>
      <c r="D41" s="28" t="s">
        <v>20</v>
      </c>
    </row>
    <row r="42" spans="2:4" ht="110.25">
      <c r="B42" s="27">
        <v>40</v>
      </c>
      <c r="C42" s="19" t="s">
        <v>332</v>
      </c>
      <c r="D42" s="28" t="s">
        <v>20</v>
      </c>
    </row>
    <row r="43" spans="2:4" ht="78.75">
      <c r="B43" s="27">
        <v>41</v>
      </c>
      <c r="C43" s="19" t="s">
        <v>331</v>
      </c>
      <c r="D43" s="28" t="s">
        <v>20</v>
      </c>
    </row>
    <row r="44" spans="2:4" ht="78.75">
      <c r="B44" s="27">
        <v>42</v>
      </c>
      <c r="C44" s="19" t="s">
        <v>331</v>
      </c>
      <c r="D44" s="28" t="s">
        <v>20</v>
      </c>
    </row>
    <row r="45" spans="2:4" ht="78.75">
      <c r="B45" s="27">
        <v>43</v>
      </c>
      <c r="C45" s="19" t="s">
        <v>331</v>
      </c>
      <c r="D45" s="28" t="s">
        <v>20</v>
      </c>
    </row>
    <row r="46" spans="2:4" ht="78.75">
      <c r="B46" s="27">
        <v>44</v>
      </c>
      <c r="C46" s="19" t="s">
        <v>333</v>
      </c>
      <c r="D46" s="28" t="s">
        <v>18</v>
      </c>
    </row>
    <row r="47" spans="2:4" ht="78.75">
      <c r="B47" s="27">
        <v>45</v>
      </c>
      <c r="C47" s="19" t="s">
        <v>333</v>
      </c>
      <c r="D47" s="28" t="s">
        <v>18</v>
      </c>
    </row>
    <row r="48" spans="2:4" ht="78.75">
      <c r="B48" s="27">
        <v>46</v>
      </c>
      <c r="C48" s="19" t="s">
        <v>333</v>
      </c>
      <c r="D48" s="28" t="s">
        <v>18</v>
      </c>
    </row>
    <row r="49" spans="2:4" ht="78.75">
      <c r="B49" s="27">
        <v>47</v>
      </c>
      <c r="C49" s="19" t="s">
        <v>333</v>
      </c>
      <c r="D49" s="28" t="s">
        <v>18</v>
      </c>
    </row>
    <row r="50" spans="2:4" ht="78.75">
      <c r="B50" s="27">
        <v>48</v>
      </c>
      <c r="C50" s="19" t="s">
        <v>333</v>
      </c>
      <c r="D50" s="28" t="s">
        <v>18</v>
      </c>
    </row>
    <row r="51" spans="2:4" ht="63">
      <c r="B51" s="27">
        <v>49</v>
      </c>
      <c r="C51" s="19" t="s">
        <v>334</v>
      </c>
      <c r="D51" s="28" t="s">
        <v>18</v>
      </c>
    </row>
    <row r="52" spans="2:4" ht="63">
      <c r="B52" s="27">
        <v>50</v>
      </c>
      <c r="C52" s="19" t="s">
        <v>334</v>
      </c>
      <c r="D52" s="28" t="s">
        <v>18</v>
      </c>
    </row>
    <row r="53" spans="2:4" ht="63">
      <c r="B53" s="27">
        <v>51</v>
      </c>
      <c r="C53" s="19" t="s">
        <v>334</v>
      </c>
      <c r="D53" s="28" t="s">
        <v>18</v>
      </c>
    </row>
    <row r="54" spans="2:4" ht="47.25">
      <c r="B54" s="27">
        <v>52</v>
      </c>
      <c r="C54" s="19" t="s">
        <v>335</v>
      </c>
      <c r="D54" s="28" t="s">
        <v>18</v>
      </c>
    </row>
    <row r="55" spans="2:4" ht="47.25">
      <c r="B55" s="27">
        <v>53</v>
      </c>
      <c r="C55" s="19" t="s">
        <v>335</v>
      </c>
      <c r="D55" s="28" t="s">
        <v>18</v>
      </c>
    </row>
    <row r="56" spans="2:4" ht="47.25">
      <c r="B56" s="27">
        <v>54</v>
      </c>
      <c r="C56" s="19" t="s">
        <v>335</v>
      </c>
      <c r="D56" s="28" t="s">
        <v>18</v>
      </c>
    </row>
    <row r="57" spans="2:4" ht="47.25">
      <c r="B57" s="27">
        <v>55</v>
      </c>
      <c r="C57" s="19" t="s">
        <v>335</v>
      </c>
      <c r="D57" s="28" t="s">
        <v>18</v>
      </c>
    </row>
    <row r="58" spans="2:4" ht="47.25">
      <c r="B58" s="27">
        <v>56</v>
      </c>
      <c r="C58" s="19" t="s">
        <v>335</v>
      </c>
      <c r="D58" s="28" t="s">
        <v>18</v>
      </c>
    </row>
    <row r="59" spans="2:4" ht="78.75">
      <c r="B59" s="27">
        <v>57</v>
      </c>
      <c r="C59" s="19" t="s">
        <v>331</v>
      </c>
      <c r="D59" s="28" t="s">
        <v>20</v>
      </c>
    </row>
    <row r="60" spans="2:4" ht="78.75">
      <c r="B60" s="27">
        <v>58</v>
      </c>
      <c r="C60" s="19" t="s">
        <v>331</v>
      </c>
      <c r="D60" s="28" t="s">
        <v>20</v>
      </c>
    </row>
    <row r="61" spans="2:4" ht="78.75">
      <c r="B61" s="27">
        <v>59</v>
      </c>
      <c r="C61" s="19" t="s">
        <v>331</v>
      </c>
      <c r="D61" s="28" t="s">
        <v>20</v>
      </c>
    </row>
    <row r="62" spans="2:4" ht="78.75">
      <c r="B62" s="27">
        <v>60</v>
      </c>
      <c r="C62" s="19" t="s">
        <v>331</v>
      </c>
      <c r="D62" s="28" t="s">
        <v>20</v>
      </c>
    </row>
    <row r="63" spans="2:4" ht="78.75">
      <c r="B63" s="27">
        <v>61</v>
      </c>
      <c r="C63" s="19" t="s">
        <v>331</v>
      </c>
      <c r="D63" s="28" t="s">
        <v>20</v>
      </c>
    </row>
    <row r="64" spans="2:4" ht="78.75">
      <c r="B64" s="27">
        <v>62</v>
      </c>
      <c r="C64" s="19" t="s">
        <v>331</v>
      </c>
      <c r="D64" s="28" t="s">
        <v>20</v>
      </c>
    </row>
    <row r="65" spans="2:4" ht="78.75">
      <c r="B65" s="27">
        <v>63</v>
      </c>
      <c r="C65" s="19" t="s">
        <v>331</v>
      </c>
      <c r="D65" s="28" t="s">
        <v>20</v>
      </c>
    </row>
    <row r="66" spans="2:4" ht="78.75">
      <c r="B66" s="27">
        <v>64</v>
      </c>
      <c r="C66" s="19" t="s">
        <v>331</v>
      </c>
      <c r="D66" s="28" t="s">
        <v>20</v>
      </c>
    </row>
    <row r="67" spans="2:4" ht="78.75">
      <c r="B67" s="27">
        <v>65</v>
      </c>
      <c r="C67" s="19" t="s">
        <v>331</v>
      </c>
      <c r="D67" s="28" t="s">
        <v>20</v>
      </c>
    </row>
    <row r="68" spans="2:4" ht="78.75">
      <c r="B68" s="27">
        <v>66</v>
      </c>
      <c r="C68" s="19" t="s">
        <v>331</v>
      </c>
      <c r="D68" s="28" t="s">
        <v>20</v>
      </c>
    </row>
    <row r="69" spans="2:4" ht="78.75">
      <c r="B69" s="27">
        <v>67</v>
      </c>
      <c r="C69" s="19" t="s">
        <v>331</v>
      </c>
      <c r="D69" s="28" t="s">
        <v>20</v>
      </c>
    </row>
    <row r="70" spans="2:4" ht="78.75">
      <c r="B70" s="27">
        <v>68</v>
      </c>
      <c r="C70" s="19" t="s">
        <v>331</v>
      </c>
      <c r="D70" s="28" t="s">
        <v>20</v>
      </c>
    </row>
    <row r="71" spans="2:4" ht="78.75">
      <c r="B71" s="27">
        <v>69</v>
      </c>
      <c r="C71" s="19" t="s">
        <v>331</v>
      </c>
      <c r="D71" s="28" t="s">
        <v>20</v>
      </c>
    </row>
    <row r="72" spans="2:4" ht="78.75">
      <c r="B72" s="27">
        <v>70</v>
      </c>
      <c r="C72" s="19" t="s">
        <v>331</v>
      </c>
      <c r="D72" s="28" t="s">
        <v>20</v>
      </c>
    </row>
    <row r="73" spans="2:4" ht="78.75">
      <c r="B73" s="27">
        <v>71</v>
      </c>
      <c r="C73" s="19" t="s">
        <v>331</v>
      </c>
      <c r="D73" s="28" t="s">
        <v>20</v>
      </c>
    </row>
    <row r="74" spans="2:4" ht="78.75">
      <c r="B74" s="27">
        <v>72</v>
      </c>
      <c r="C74" s="19" t="s">
        <v>331</v>
      </c>
      <c r="D74" s="28" t="s">
        <v>20</v>
      </c>
    </row>
    <row r="75" spans="2:4" ht="78.75">
      <c r="B75" s="27">
        <v>73</v>
      </c>
      <c r="C75" s="19" t="s">
        <v>331</v>
      </c>
      <c r="D75" s="28" t="s">
        <v>20</v>
      </c>
    </row>
    <row r="76" spans="2:4" ht="78.75">
      <c r="B76" s="27">
        <v>74</v>
      </c>
      <c r="C76" s="19" t="s">
        <v>331</v>
      </c>
      <c r="D76" s="28" t="s">
        <v>20</v>
      </c>
    </row>
    <row r="77" spans="2:4" ht="141.75">
      <c r="B77" s="27">
        <v>75</v>
      </c>
      <c r="C77" s="19" t="s">
        <v>336</v>
      </c>
      <c r="D77" s="28" t="s">
        <v>20</v>
      </c>
    </row>
    <row r="78" spans="2:4" ht="141.75">
      <c r="B78" s="27">
        <v>76</v>
      </c>
      <c r="C78" s="19" t="s">
        <v>336</v>
      </c>
      <c r="D78" s="28" t="s">
        <v>20</v>
      </c>
    </row>
    <row r="79" spans="2:4" ht="141.75">
      <c r="B79" s="27">
        <v>77</v>
      </c>
      <c r="C79" s="19" t="s">
        <v>336</v>
      </c>
      <c r="D79" s="28" t="s">
        <v>20</v>
      </c>
    </row>
    <row r="80" spans="2:4" ht="141.75">
      <c r="B80" s="27">
        <v>78</v>
      </c>
      <c r="C80" s="19" t="s">
        <v>336</v>
      </c>
      <c r="D80" s="28" t="s">
        <v>20</v>
      </c>
    </row>
    <row r="81" spans="2:4" ht="141.75">
      <c r="B81" s="27">
        <v>79</v>
      </c>
      <c r="C81" s="19" t="s">
        <v>336</v>
      </c>
      <c r="D81" s="28" t="s">
        <v>20</v>
      </c>
    </row>
    <row r="82" spans="2:4" ht="141.75">
      <c r="B82" s="27">
        <v>80</v>
      </c>
      <c r="C82" s="19" t="s">
        <v>336</v>
      </c>
      <c r="D82" s="28" t="s">
        <v>20</v>
      </c>
    </row>
    <row r="83" spans="2:4" ht="141.75">
      <c r="B83" s="27">
        <v>81</v>
      </c>
      <c r="C83" s="19" t="s">
        <v>336</v>
      </c>
      <c r="D83" s="28" t="s">
        <v>20</v>
      </c>
    </row>
    <row r="84" spans="2:4" ht="78.75">
      <c r="B84" s="27">
        <v>82</v>
      </c>
      <c r="C84" s="19" t="s">
        <v>337</v>
      </c>
      <c r="D84" s="28" t="s">
        <v>20</v>
      </c>
    </row>
    <row r="85" spans="2:4" ht="78.75">
      <c r="B85" s="27">
        <v>83</v>
      </c>
      <c r="C85" s="19" t="s">
        <v>337</v>
      </c>
      <c r="D85" s="28" t="s">
        <v>20</v>
      </c>
    </row>
    <row r="86" spans="2:4" ht="78.75">
      <c r="B86" s="27">
        <v>84</v>
      </c>
      <c r="C86" s="19" t="s">
        <v>337</v>
      </c>
      <c r="D86" s="28" t="s">
        <v>20</v>
      </c>
    </row>
    <row r="87" spans="2:4" ht="78.75">
      <c r="B87" s="29">
        <v>85</v>
      </c>
      <c r="C87" s="19" t="s">
        <v>337</v>
      </c>
      <c r="D87" s="28" t="s">
        <v>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851CA-E74B-B34C-80C4-7BC2D3B97B94}">
  <dimension ref="B2:D87"/>
  <sheetViews>
    <sheetView workbookViewId="0">
      <selection activeCell="I21" sqref="I21"/>
    </sheetView>
  </sheetViews>
  <sheetFormatPr defaultColWidth="11" defaultRowHeight="15.75"/>
  <cols>
    <col min="3" max="3" width="24.625" customWidth="1"/>
    <col min="4" max="4" width="14.375" bestFit="1" customWidth="1"/>
  </cols>
  <sheetData>
    <row r="2" spans="2:4">
      <c r="B2" s="33" t="s">
        <v>248</v>
      </c>
      <c r="C2" s="25" t="s">
        <v>338</v>
      </c>
      <c r="D2" s="34" t="s">
        <v>339</v>
      </c>
    </row>
    <row r="3" spans="2:4" ht="47.25">
      <c r="B3" s="27">
        <v>1</v>
      </c>
      <c r="C3" s="19" t="s">
        <v>340</v>
      </c>
      <c r="D3" s="35" t="s">
        <v>32</v>
      </c>
    </row>
    <row r="4" spans="2:4" ht="47.25">
      <c r="B4" s="27">
        <v>2</v>
      </c>
      <c r="C4" s="19" t="s">
        <v>341</v>
      </c>
      <c r="D4" s="35" t="s">
        <v>29</v>
      </c>
    </row>
    <row r="5" spans="2:4" ht="47.25">
      <c r="B5" s="27">
        <v>3</v>
      </c>
      <c r="C5" s="19" t="s">
        <v>342</v>
      </c>
      <c r="D5" s="35" t="s">
        <v>29</v>
      </c>
    </row>
    <row r="6" spans="2:4" ht="63">
      <c r="B6" s="27">
        <v>4</v>
      </c>
      <c r="C6" s="19" t="s">
        <v>343</v>
      </c>
      <c r="D6" s="103" t="s">
        <v>33</v>
      </c>
    </row>
    <row r="7" spans="2:4" ht="63">
      <c r="B7" s="27">
        <v>5</v>
      </c>
      <c r="C7" s="19" t="s">
        <v>343</v>
      </c>
      <c r="D7" s="103" t="s">
        <v>41</v>
      </c>
    </row>
    <row r="8" spans="2:4" ht="63">
      <c r="B8" s="27">
        <v>6</v>
      </c>
      <c r="C8" s="19" t="s">
        <v>343</v>
      </c>
      <c r="D8" s="103" t="s">
        <v>33</v>
      </c>
    </row>
    <row r="9" spans="2:4" ht="63">
      <c r="B9" s="27">
        <v>7</v>
      </c>
      <c r="C9" s="19" t="s">
        <v>343</v>
      </c>
      <c r="D9" s="103" t="s">
        <v>33</v>
      </c>
    </row>
    <row r="10" spans="2:4" ht="63">
      <c r="B10" s="27">
        <v>8</v>
      </c>
      <c r="C10" s="19" t="s">
        <v>344</v>
      </c>
      <c r="D10" s="103" t="s">
        <v>26</v>
      </c>
    </row>
    <row r="11" spans="2:4" ht="47.25">
      <c r="B11" s="27">
        <v>9</v>
      </c>
      <c r="C11" s="19" t="s">
        <v>345</v>
      </c>
      <c r="D11" s="103" t="s">
        <v>26</v>
      </c>
    </row>
    <row r="12" spans="2:4" ht="63">
      <c r="B12" s="27">
        <v>10</v>
      </c>
      <c r="C12" s="19" t="s">
        <v>346</v>
      </c>
      <c r="D12" s="103" t="s">
        <v>33</v>
      </c>
    </row>
    <row r="13" spans="2:4" ht="63">
      <c r="B13" s="27">
        <v>11</v>
      </c>
      <c r="C13" s="19" t="s">
        <v>344</v>
      </c>
      <c r="D13" s="103" t="s">
        <v>26</v>
      </c>
    </row>
    <row r="14" spans="2:4" ht="78.75">
      <c r="B14" s="27">
        <v>12</v>
      </c>
      <c r="C14" s="19" t="s">
        <v>347</v>
      </c>
      <c r="D14" s="103" t="s">
        <v>26</v>
      </c>
    </row>
    <row r="15" spans="2:4" ht="78.75">
      <c r="B15" s="27">
        <v>13</v>
      </c>
      <c r="C15" s="19" t="s">
        <v>347</v>
      </c>
      <c r="D15" s="103" t="s">
        <v>26</v>
      </c>
    </row>
    <row r="16" spans="2:4" ht="78.75">
      <c r="B16" s="27">
        <v>14</v>
      </c>
      <c r="C16" s="19" t="s">
        <v>347</v>
      </c>
      <c r="D16" s="103" t="s">
        <v>26</v>
      </c>
    </row>
    <row r="17" spans="2:4" ht="63">
      <c r="B17" s="27">
        <v>15</v>
      </c>
      <c r="C17" s="19" t="s">
        <v>348</v>
      </c>
      <c r="D17" s="35" t="s">
        <v>29</v>
      </c>
    </row>
    <row r="18" spans="2:4" ht="63">
      <c r="B18" s="27">
        <v>16</v>
      </c>
      <c r="C18" s="19" t="s">
        <v>348</v>
      </c>
      <c r="D18" s="35" t="s">
        <v>29</v>
      </c>
    </row>
    <row r="19" spans="2:4" ht="62.25" customHeight="1">
      <c r="B19" s="27">
        <v>17</v>
      </c>
      <c r="C19" s="19" t="s">
        <v>349</v>
      </c>
      <c r="D19" s="35" t="s">
        <v>32</v>
      </c>
    </row>
    <row r="20" spans="2:4" ht="47.25">
      <c r="B20" s="27">
        <v>18</v>
      </c>
      <c r="C20" s="19" t="s">
        <v>350</v>
      </c>
      <c r="D20" s="35" t="s">
        <v>28</v>
      </c>
    </row>
    <row r="21" spans="2:4" ht="47.25">
      <c r="B21" s="27">
        <v>19</v>
      </c>
      <c r="C21" s="19" t="s">
        <v>350</v>
      </c>
      <c r="D21" s="35" t="s">
        <v>28</v>
      </c>
    </row>
    <row r="22" spans="2:4" ht="47.25">
      <c r="B22" s="27">
        <v>20</v>
      </c>
      <c r="C22" s="19" t="s">
        <v>350</v>
      </c>
      <c r="D22" s="35" t="s">
        <v>28</v>
      </c>
    </row>
    <row r="23" spans="2:4" ht="47.25">
      <c r="B23" s="27">
        <v>21</v>
      </c>
      <c r="C23" s="19" t="s">
        <v>350</v>
      </c>
      <c r="D23" s="35" t="s">
        <v>28</v>
      </c>
    </row>
    <row r="24" spans="2:4" ht="78.75">
      <c r="B24" s="27">
        <v>22</v>
      </c>
      <c r="C24" s="19" t="s">
        <v>351</v>
      </c>
      <c r="D24" s="35" t="s">
        <v>32</v>
      </c>
    </row>
    <row r="25" spans="2:4" ht="78.75">
      <c r="B25" s="27">
        <v>23</v>
      </c>
      <c r="C25" s="19" t="s">
        <v>351</v>
      </c>
      <c r="D25" s="35" t="s">
        <v>32</v>
      </c>
    </row>
    <row r="26" spans="2:4" ht="78.75">
      <c r="B26" s="27">
        <v>24</v>
      </c>
      <c r="C26" s="19" t="s">
        <v>351</v>
      </c>
      <c r="D26" s="35" t="s">
        <v>32</v>
      </c>
    </row>
    <row r="27" spans="2:4" ht="47.25">
      <c r="B27" s="27">
        <v>25</v>
      </c>
      <c r="C27" s="19" t="s">
        <v>352</v>
      </c>
      <c r="D27" s="35" t="s">
        <v>28</v>
      </c>
    </row>
    <row r="28" spans="2:4" ht="47.25">
      <c r="B28" s="27">
        <v>26</v>
      </c>
      <c r="C28" s="19" t="s">
        <v>352</v>
      </c>
      <c r="D28" s="35" t="s">
        <v>28</v>
      </c>
    </row>
    <row r="29" spans="2:4" ht="63">
      <c r="B29" s="27">
        <v>27</v>
      </c>
      <c r="C29" s="19" t="s">
        <v>353</v>
      </c>
      <c r="D29" s="35" t="s">
        <v>29</v>
      </c>
    </row>
    <row r="30" spans="2:4" ht="47.25">
      <c r="B30" s="27">
        <v>28</v>
      </c>
      <c r="C30" s="19" t="s">
        <v>352</v>
      </c>
      <c r="D30" s="35" t="s">
        <v>28</v>
      </c>
    </row>
    <row r="31" spans="2:4" ht="63">
      <c r="B31" s="27">
        <v>29</v>
      </c>
      <c r="C31" s="19" t="s">
        <v>353</v>
      </c>
      <c r="D31" s="35" t="s">
        <v>29</v>
      </c>
    </row>
    <row r="32" spans="2:4" ht="47.25">
      <c r="B32" s="27">
        <v>30</v>
      </c>
      <c r="C32" s="19" t="s">
        <v>354</v>
      </c>
      <c r="D32" s="28" t="s">
        <v>29</v>
      </c>
    </row>
    <row r="33" spans="2:4" ht="47.25">
      <c r="B33" s="27">
        <v>31</v>
      </c>
      <c r="C33" s="19" t="s">
        <v>355</v>
      </c>
      <c r="D33" s="28" t="s">
        <v>32</v>
      </c>
    </row>
    <row r="34" spans="2:4" ht="47.25">
      <c r="B34" s="27">
        <v>32</v>
      </c>
      <c r="C34" s="19" t="s">
        <v>356</v>
      </c>
      <c r="D34" s="28" t="s">
        <v>29</v>
      </c>
    </row>
    <row r="35" spans="2:4" ht="47.25">
      <c r="B35" s="27">
        <v>33</v>
      </c>
      <c r="C35" s="19" t="s">
        <v>356</v>
      </c>
      <c r="D35" s="28" t="s">
        <v>29</v>
      </c>
    </row>
    <row r="36" spans="2:4" ht="47.25">
      <c r="B36" s="27">
        <v>34</v>
      </c>
      <c r="C36" s="19" t="s">
        <v>356</v>
      </c>
      <c r="D36" s="28" t="s">
        <v>29</v>
      </c>
    </row>
    <row r="37" spans="2:4" ht="78.75">
      <c r="B37" s="27">
        <v>35</v>
      </c>
      <c r="C37" s="19" t="s">
        <v>357</v>
      </c>
      <c r="D37" s="28" t="s">
        <v>32</v>
      </c>
    </row>
    <row r="38" spans="2:4" ht="78.75">
      <c r="B38" s="27">
        <v>36</v>
      </c>
      <c r="C38" s="19" t="s">
        <v>357</v>
      </c>
      <c r="D38" s="28" t="s">
        <v>32</v>
      </c>
    </row>
    <row r="39" spans="2:4" ht="78.75">
      <c r="B39" s="27">
        <v>37</v>
      </c>
      <c r="C39" s="19" t="s">
        <v>357</v>
      </c>
      <c r="D39" s="28" t="s">
        <v>32</v>
      </c>
    </row>
    <row r="40" spans="2:4" ht="78.75">
      <c r="B40" s="27">
        <v>38</v>
      </c>
      <c r="C40" s="19" t="s">
        <v>357</v>
      </c>
      <c r="D40" s="28" t="s">
        <v>32</v>
      </c>
    </row>
    <row r="41" spans="2:4" ht="78.75">
      <c r="B41" s="27">
        <v>39</v>
      </c>
      <c r="C41" s="19" t="s">
        <v>357</v>
      </c>
      <c r="D41" s="28" t="s">
        <v>32</v>
      </c>
    </row>
    <row r="42" spans="2:4" ht="78.75">
      <c r="B42" s="27">
        <v>40</v>
      </c>
      <c r="C42" s="19" t="s">
        <v>357</v>
      </c>
      <c r="D42" s="28" t="s">
        <v>32</v>
      </c>
    </row>
    <row r="43" spans="2:4" ht="47.25">
      <c r="B43" s="27">
        <v>41</v>
      </c>
      <c r="C43" s="19" t="s">
        <v>358</v>
      </c>
      <c r="D43" s="103" t="s">
        <v>26</v>
      </c>
    </row>
    <row r="44" spans="2:4" ht="47.25">
      <c r="B44" s="27">
        <v>42</v>
      </c>
      <c r="C44" s="19" t="s">
        <v>358</v>
      </c>
      <c r="D44" s="103" t="s">
        <v>26</v>
      </c>
    </row>
    <row r="45" spans="2:4" ht="47.25">
      <c r="B45" s="27">
        <v>43</v>
      </c>
      <c r="C45" s="19" t="s">
        <v>358</v>
      </c>
      <c r="D45" s="103" t="s">
        <v>26</v>
      </c>
    </row>
    <row r="46" spans="2:4" ht="47.25">
      <c r="B46" s="27">
        <v>44</v>
      </c>
      <c r="C46" s="19" t="s">
        <v>359</v>
      </c>
      <c r="D46" s="28" t="s">
        <v>29</v>
      </c>
    </row>
    <row r="47" spans="2:4" ht="47.25">
      <c r="B47" s="27">
        <v>45</v>
      </c>
      <c r="C47" s="19" t="s">
        <v>359</v>
      </c>
      <c r="D47" s="28" t="s">
        <v>29</v>
      </c>
    </row>
    <row r="48" spans="2:4" ht="47.25">
      <c r="B48" s="27">
        <v>46</v>
      </c>
      <c r="C48" s="19" t="s">
        <v>359</v>
      </c>
      <c r="D48" s="28" t="s">
        <v>29</v>
      </c>
    </row>
    <row r="49" spans="2:4" ht="47.25">
      <c r="B49" s="27">
        <v>47</v>
      </c>
      <c r="C49" s="19" t="s">
        <v>359</v>
      </c>
      <c r="D49" s="28" t="s">
        <v>29</v>
      </c>
    </row>
    <row r="50" spans="2:4" ht="47.25">
      <c r="B50" s="27">
        <v>48</v>
      </c>
      <c r="C50" s="19" t="s">
        <v>359</v>
      </c>
      <c r="D50" s="28" t="s">
        <v>29</v>
      </c>
    </row>
    <row r="51" spans="2:4" ht="63">
      <c r="B51" s="27">
        <v>49</v>
      </c>
      <c r="C51" s="19" t="s">
        <v>360</v>
      </c>
      <c r="D51" s="28" t="s">
        <v>32</v>
      </c>
    </row>
    <row r="52" spans="2:4" ht="63">
      <c r="B52" s="27">
        <v>50</v>
      </c>
      <c r="C52" s="19" t="s">
        <v>360</v>
      </c>
      <c r="D52" s="28" t="s">
        <v>32</v>
      </c>
    </row>
    <row r="53" spans="2:4" ht="63">
      <c r="B53" s="27">
        <v>51</v>
      </c>
      <c r="C53" s="19" t="s">
        <v>360</v>
      </c>
      <c r="D53" s="28" t="s">
        <v>32</v>
      </c>
    </row>
    <row r="54" spans="2:4" ht="63">
      <c r="B54" s="27">
        <v>52</v>
      </c>
      <c r="C54" s="19" t="s">
        <v>361</v>
      </c>
      <c r="D54" s="28" t="s">
        <v>32</v>
      </c>
    </row>
    <row r="55" spans="2:4" ht="63">
      <c r="B55" s="27">
        <v>53</v>
      </c>
      <c r="C55" s="19" t="s">
        <v>361</v>
      </c>
      <c r="D55" s="28" t="s">
        <v>32</v>
      </c>
    </row>
    <row r="56" spans="2:4" ht="63">
      <c r="B56" s="27">
        <v>54</v>
      </c>
      <c r="C56" s="19" t="s">
        <v>361</v>
      </c>
      <c r="D56" s="28" t="s">
        <v>32</v>
      </c>
    </row>
    <row r="57" spans="2:4" ht="63">
      <c r="B57" s="27">
        <v>55</v>
      </c>
      <c r="C57" s="19" t="s">
        <v>361</v>
      </c>
      <c r="D57" s="28" t="s">
        <v>32</v>
      </c>
    </row>
    <row r="58" spans="2:4" ht="63">
      <c r="B58" s="27">
        <v>56</v>
      </c>
      <c r="C58" s="19" t="s">
        <v>361</v>
      </c>
      <c r="D58" s="28" t="s">
        <v>32</v>
      </c>
    </row>
    <row r="59" spans="2:4" ht="47.25">
      <c r="B59" s="27">
        <v>57</v>
      </c>
      <c r="C59" s="19" t="s">
        <v>359</v>
      </c>
      <c r="D59" s="28" t="s">
        <v>29</v>
      </c>
    </row>
    <row r="60" spans="2:4" ht="47.25">
      <c r="B60" s="27">
        <v>58</v>
      </c>
      <c r="C60" s="19" t="s">
        <v>359</v>
      </c>
      <c r="D60" s="28" t="s">
        <v>29</v>
      </c>
    </row>
    <row r="61" spans="2:4" ht="47.25">
      <c r="B61" s="27">
        <v>59</v>
      </c>
      <c r="C61" s="19" t="s">
        <v>359</v>
      </c>
      <c r="D61" s="28" t="s">
        <v>29</v>
      </c>
    </row>
    <row r="62" spans="2:4" ht="63">
      <c r="B62" s="27">
        <v>60</v>
      </c>
      <c r="C62" s="19" t="s">
        <v>353</v>
      </c>
      <c r="D62" s="28" t="s">
        <v>32</v>
      </c>
    </row>
    <row r="63" spans="2:4" ht="63">
      <c r="B63" s="27">
        <v>61</v>
      </c>
      <c r="C63" s="19" t="s">
        <v>353</v>
      </c>
      <c r="D63" s="28" t="s">
        <v>32</v>
      </c>
    </row>
    <row r="64" spans="2:4" ht="63">
      <c r="B64" s="27">
        <v>62</v>
      </c>
      <c r="C64" s="19" t="s">
        <v>353</v>
      </c>
      <c r="D64" s="28" t="s">
        <v>32</v>
      </c>
    </row>
    <row r="65" spans="2:4" ht="63">
      <c r="B65" s="27">
        <v>63</v>
      </c>
      <c r="C65" s="19" t="s">
        <v>348</v>
      </c>
      <c r="D65" s="28" t="s">
        <v>29</v>
      </c>
    </row>
    <row r="66" spans="2:4" ht="63">
      <c r="B66" s="27">
        <v>64</v>
      </c>
      <c r="C66" s="19" t="s">
        <v>348</v>
      </c>
      <c r="D66" s="28" t="s">
        <v>29</v>
      </c>
    </row>
    <row r="67" spans="2:4" ht="63">
      <c r="B67" s="27">
        <v>65</v>
      </c>
      <c r="C67" s="19" t="s">
        <v>348</v>
      </c>
      <c r="D67" s="28" t="s">
        <v>29</v>
      </c>
    </row>
    <row r="68" spans="2:4" ht="78.75">
      <c r="B68" s="27">
        <v>66</v>
      </c>
      <c r="C68" s="19" t="s">
        <v>362</v>
      </c>
      <c r="D68" s="28" t="s">
        <v>33</v>
      </c>
    </row>
    <row r="69" spans="2:4" ht="78.75">
      <c r="B69" s="27">
        <v>67</v>
      </c>
      <c r="C69" s="19" t="s">
        <v>362</v>
      </c>
      <c r="D69" s="28" t="s">
        <v>33</v>
      </c>
    </row>
    <row r="70" spans="2:4" ht="78.75">
      <c r="B70" s="27">
        <v>68</v>
      </c>
      <c r="C70" s="19" t="s">
        <v>362</v>
      </c>
      <c r="D70" s="28" t="s">
        <v>33</v>
      </c>
    </row>
    <row r="71" spans="2:4" ht="63">
      <c r="B71" s="27">
        <v>69</v>
      </c>
      <c r="C71" s="19" t="s">
        <v>353</v>
      </c>
      <c r="D71" s="28" t="s">
        <v>32</v>
      </c>
    </row>
    <row r="72" spans="2:4" ht="63">
      <c r="B72" s="27">
        <v>70</v>
      </c>
      <c r="C72" s="19" t="s">
        <v>353</v>
      </c>
      <c r="D72" s="28" t="s">
        <v>32</v>
      </c>
    </row>
    <row r="73" spans="2:4" ht="63">
      <c r="B73" s="27">
        <v>71</v>
      </c>
      <c r="C73" s="19" t="s">
        <v>353</v>
      </c>
      <c r="D73" s="28" t="s">
        <v>32</v>
      </c>
    </row>
    <row r="74" spans="2:4" ht="47.25">
      <c r="B74" s="27">
        <v>72</v>
      </c>
      <c r="C74" s="19" t="s">
        <v>352</v>
      </c>
      <c r="D74" s="28" t="s">
        <v>28</v>
      </c>
    </row>
    <row r="75" spans="2:4" ht="47.25">
      <c r="B75" s="27">
        <v>73</v>
      </c>
      <c r="C75" s="19" t="s">
        <v>352</v>
      </c>
      <c r="D75" s="28" t="s">
        <v>28</v>
      </c>
    </row>
    <row r="76" spans="2:4" ht="47.25">
      <c r="B76" s="27">
        <v>74</v>
      </c>
      <c r="C76" s="19" t="s">
        <v>352</v>
      </c>
      <c r="D76" s="28" t="s">
        <v>28</v>
      </c>
    </row>
    <row r="77" spans="2:4" ht="79.5" customHeight="1">
      <c r="B77" s="27">
        <v>75</v>
      </c>
      <c r="C77" s="19" t="s">
        <v>363</v>
      </c>
      <c r="D77" s="28" t="s">
        <v>32</v>
      </c>
    </row>
    <row r="78" spans="2:4" ht="78" customHeight="1">
      <c r="B78" s="27">
        <v>76</v>
      </c>
      <c r="C78" s="19" t="s">
        <v>363</v>
      </c>
      <c r="D78" s="28" t="s">
        <v>32</v>
      </c>
    </row>
    <row r="79" spans="2:4" ht="76.5" customHeight="1">
      <c r="B79" s="27">
        <v>77</v>
      </c>
      <c r="C79" s="19" t="s">
        <v>363</v>
      </c>
      <c r="D79" s="28" t="s">
        <v>32</v>
      </c>
    </row>
    <row r="80" spans="2:4" ht="78.75" customHeight="1">
      <c r="B80" s="27">
        <v>78</v>
      </c>
      <c r="C80" s="19" t="s">
        <v>363</v>
      </c>
      <c r="D80" s="28" t="s">
        <v>32</v>
      </c>
    </row>
    <row r="81" spans="2:4" ht="79.5" customHeight="1">
      <c r="B81" s="27">
        <v>79</v>
      </c>
      <c r="C81" s="19" t="s">
        <v>363</v>
      </c>
      <c r="D81" s="28" t="s">
        <v>32</v>
      </c>
    </row>
    <row r="82" spans="2:4" ht="75.75" customHeight="1">
      <c r="B82" s="27">
        <v>80</v>
      </c>
      <c r="C82" s="19" t="s">
        <v>363</v>
      </c>
      <c r="D82" s="28" t="s">
        <v>32</v>
      </c>
    </row>
    <row r="83" spans="2:4" ht="78.75" customHeight="1">
      <c r="B83" s="27">
        <v>81</v>
      </c>
      <c r="C83" s="19" t="s">
        <v>363</v>
      </c>
      <c r="D83" s="28" t="s">
        <v>32</v>
      </c>
    </row>
    <row r="84" spans="2:4" ht="79.5" customHeight="1">
      <c r="B84" s="27">
        <v>82</v>
      </c>
      <c r="C84" s="19" t="s">
        <v>363</v>
      </c>
      <c r="D84" s="28" t="s">
        <v>32</v>
      </c>
    </row>
    <row r="85" spans="2:4" ht="81" customHeight="1">
      <c r="B85" s="27">
        <v>83</v>
      </c>
      <c r="C85" s="19" t="s">
        <v>363</v>
      </c>
      <c r="D85" s="28" t="s">
        <v>32</v>
      </c>
    </row>
    <row r="86" spans="2:4" ht="76.5" customHeight="1">
      <c r="B86" s="27">
        <v>84</v>
      </c>
      <c r="C86" s="19" t="s">
        <v>363</v>
      </c>
      <c r="D86" s="28" t="s">
        <v>32</v>
      </c>
    </row>
    <row r="87" spans="2:4" ht="78" customHeight="1">
      <c r="B87" s="29">
        <v>85</v>
      </c>
      <c r="C87" s="19" t="s">
        <v>363</v>
      </c>
      <c r="D87" s="28"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C84B-6EC8-964E-A748-1C188A8353F4}">
  <dimension ref="B1:H19"/>
  <sheetViews>
    <sheetView workbookViewId="0">
      <selection activeCell="C6" sqref="C6"/>
    </sheetView>
  </sheetViews>
  <sheetFormatPr defaultColWidth="11" defaultRowHeight="15.75"/>
  <cols>
    <col min="2" max="2" width="5.625" bestFit="1" customWidth="1"/>
    <col min="3" max="3" width="13.875" bestFit="1" customWidth="1"/>
  </cols>
  <sheetData>
    <row r="1" spans="2:8" ht="16.5" thickBot="1"/>
    <row r="2" spans="2:8" ht="21.75" thickBot="1">
      <c r="B2" s="147" t="s">
        <v>364</v>
      </c>
      <c r="C2" s="148"/>
      <c r="D2" s="148"/>
      <c r="E2" s="148"/>
      <c r="F2" s="148"/>
      <c r="G2" s="148"/>
      <c r="H2" s="149"/>
    </row>
    <row r="3" spans="2:8" ht="18.75">
      <c r="B3" s="150" t="s">
        <v>13</v>
      </c>
      <c r="C3" s="14" t="s">
        <v>28</v>
      </c>
      <c r="D3" s="7">
        <v>6</v>
      </c>
      <c r="E3" s="8">
        <v>11</v>
      </c>
      <c r="F3" s="8">
        <v>16</v>
      </c>
      <c r="G3" s="8">
        <v>21</v>
      </c>
      <c r="H3" s="9">
        <v>25</v>
      </c>
    </row>
    <row r="4" spans="2:8" ht="18.75">
      <c r="B4" s="151"/>
      <c r="C4" s="6" t="s">
        <v>29</v>
      </c>
      <c r="D4" s="10">
        <v>5</v>
      </c>
      <c r="E4" s="4">
        <v>10</v>
      </c>
      <c r="F4" s="4">
        <v>15</v>
      </c>
      <c r="G4" s="4">
        <v>20</v>
      </c>
      <c r="H4" s="5">
        <v>24</v>
      </c>
    </row>
    <row r="5" spans="2:8" ht="18.75">
      <c r="B5" s="151"/>
      <c r="C5" s="6" t="s">
        <v>32</v>
      </c>
      <c r="D5" s="10">
        <v>3</v>
      </c>
      <c r="E5" s="4">
        <v>8</v>
      </c>
      <c r="F5" s="4">
        <v>13</v>
      </c>
      <c r="G5" s="4">
        <v>18</v>
      </c>
      <c r="H5" s="5">
        <v>23</v>
      </c>
    </row>
    <row r="6" spans="2:8" ht="18.75">
      <c r="B6" s="151"/>
      <c r="C6" s="6" t="s">
        <v>26</v>
      </c>
      <c r="D6" s="10">
        <v>2</v>
      </c>
      <c r="E6" s="4">
        <v>7</v>
      </c>
      <c r="F6" s="4">
        <v>12</v>
      </c>
      <c r="G6" s="4">
        <v>17</v>
      </c>
      <c r="H6" s="5">
        <v>22</v>
      </c>
    </row>
    <row r="7" spans="2:8" ht="18.75">
      <c r="B7" s="152"/>
      <c r="C7" s="15" t="s">
        <v>33</v>
      </c>
      <c r="D7" s="16">
        <v>1</v>
      </c>
      <c r="E7" s="17">
        <v>4</v>
      </c>
      <c r="F7" s="17">
        <v>9</v>
      </c>
      <c r="G7" s="17">
        <v>14</v>
      </c>
      <c r="H7" s="18">
        <v>19</v>
      </c>
    </row>
    <row r="8" spans="2:8" ht="18.75" customHeight="1">
      <c r="B8" s="50"/>
      <c r="C8" s="51"/>
      <c r="D8" s="11" t="s">
        <v>17</v>
      </c>
      <c r="E8" s="12" t="s">
        <v>18</v>
      </c>
      <c r="F8" s="12" t="s">
        <v>19</v>
      </c>
      <c r="G8" s="12" t="s">
        <v>20</v>
      </c>
      <c r="H8" s="13" t="s">
        <v>21</v>
      </c>
    </row>
    <row r="9" spans="2:8" ht="26.25">
      <c r="B9" s="52"/>
      <c r="C9" s="53"/>
      <c r="D9" s="137" t="s">
        <v>12</v>
      </c>
      <c r="E9" s="138"/>
      <c r="F9" s="138"/>
      <c r="G9" s="138"/>
      <c r="H9" s="139"/>
    </row>
    <row r="11" spans="2:8" ht="16.5" thickBot="1"/>
    <row r="12" spans="2:8" ht="21.75" thickBot="1">
      <c r="B12" s="140" t="s">
        <v>365</v>
      </c>
      <c r="C12" s="141"/>
      <c r="D12" s="141"/>
      <c r="E12" s="141"/>
      <c r="F12" s="141"/>
      <c r="G12" s="141"/>
      <c r="H12" s="142"/>
    </row>
    <row r="13" spans="2:8" ht="18.75">
      <c r="B13" s="150" t="s">
        <v>13</v>
      </c>
      <c r="C13" s="14" t="s">
        <v>28</v>
      </c>
      <c r="D13" s="7">
        <v>5</v>
      </c>
      <c r="E13" s="8">
        <v>10</v>
      </c>
      <c r="F13" s="8">
        <v>15</v>
      </c>
      <c r="G13" s="8">
        <v>20</v>
      </c>
      <c r="H13" s="9">
        <v>25</v>
      </c>
    </row>
    <row r="14" spans="2:8" ht="18.75">
      <c r="B14" s="151"/>
      <c r="C14" s="6" t="s">
        <v>29</v>
      </c>
      <c r="D14" s="10">
        <v>4</v>
      </c>
      <c r="E14" s="4">
        <v>9</v>
      </c>
      <c r="F14" s="4">
        <v>14</v>
      </c>
      <c r="G14" s="4">
        <v>19</v>
      </c>
      <c r="H14" s="5">
        <v>24</v>
      </c>
    </row>
    <row r="15" spans="2:8" ht="18.75">
      <c r="B15" s="151"/>
      <c r="C15" s="6" t="s">
        <v>32</v>
      </c>
      <c r="D15" s="10">
        <v>3</v>
      </c>
      <c r="E15" s="4">
        <v>8</v>
      </c>
      <c r="F15" s="4">
        <v>13</v>
      </c>
      <c r="G15" s="4">
        <v>18</v>
      </c>
      <c r="H15" s="5">
        <v>23</v>
      </c>
    </row>
    <row r="16" spans="2:8" ht="18.75">
      <c r="B16" s="151"/>
      <c r="C16" s="6" t="s">
        <v>26</v>
      </c>
      <c r="D16" s="10">
        <v>2</v>
      </c>
      <c r="E16" s="4">
        <v>7</v>
      </c>
      <c r="F16" s="4">
        <v>12</v>
      </c>
      <c r="G16" s="4">
        <v>17</v>
      </c>
      <c r="H16" s="5">
        <v>22</v>
      </c>
    </row>
    <row r="17" spans="2:8" ht="19.5" thickBot="1">
      <c r="B17" s="152"/>
      <c r="C17" s="15" t="s">
        <v>33</v>
      </c>
      <c r="D17" s="16">
        <v>1</v>
      </c>
      <c r="E17" s="17">
        <v>6</v>
      </c>
      <c r="F17" s="17">
        <v>11</v>
      </c>
      <c r="G17" s="17">
        <v>16</v>
      </c>
      <c r="H17" s="18">
        <v>21</v>
      </c>
    </row>
    <row r="18" spans="2:8" ht="18.75">
      <c r="B18" s="143"/>
      <c r="C18" s="144"/>
      <c r="D18" s="11" t="s">
        <v>17</v>
      </c>
      <c r="E18" s="12" t="s">
        <v>18</v>
      </c>
      <c r="F18" s="12" t="s">
        <v>19</v>
      </c>
      <c r="G18" s="12" t="s">
        <v>20</v>
      </c>
      <c r="H18" s="13" t="s">
        <v>21</v>
      </c>
    </row>
    <row r="19" spans="2:8" ht="27" thickBot="1">
      <c r="B19" s="145"/>
      <c r="C19" s="146"/>
      <c r="D19" s="137" t="s">
        <v>12</v>
      </c>
      <c r="E19" s="138"/>
      <c r="F19" s="138"/>
      <c r="G19" s="138"/>
      <c r="H19" s="139"/>
    </row>
  </sheetData>
  <mergeCells count="7">
    <mergeCell ref="D19:H19"/>
    <mergeCell ref="B12:H12"/>
    <mergeCell ref="B18:C19"/>
    <mergeCell ref="B2:H2"/>
    <mergeCell ref="B3:B7"/>
    <mergeCell ref="D9:H9"/>
    <mergeCell ref="B13: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2DDF6-C2F7-436C-9F79-1795757CFA6E}">
  <dimension ref="B1:G10"/>
  <sheetViews>
    <sheetView workbookViewId="0">
      <selection activeCell="G8" sqref="G8"/>
    </sheetView>
  </sheetViews>
  <sheetFormatPr defaultColWidth="8.875" defaultRowHeight="15.75"/>
  <cols>
    <col min="2" max="2" width="15.375" customWidth="1"/>
    <col min="3" max="3" width="14.75" customWidth="1"/>
    <col min="4" max="4" width="16.75" customWidth="1"/>
    <col min="5" max="5" width="19.5" customWidth="1"/>
    <col min="6" max="6" width="20.5" customWidth="1"/>
    <col min="7" max="7" width="16.625" customWidth="1"/>
  </cols>
  <sheetData>
    <row r="1" spans="2:7" ht="16.5" thickBot="1"/>
    <row r="2" spans="2:7">
      <c r="B2" s="38" t="s">
        <v>366</v>
      </c>
      <c r="C2" s="39" t="s">
        <v>367</v>
      </c>
      <c r="D2" s="40" t="s">
        <v>368</v>
      </c>
      <c r="E2" s="40" t="s">
        <v>369</v>
      </c>
      <c r="F2" s="40" t="s">
        <v>370</v>
      </c>
      <c r="G2" s="41" t="s">
        <v>371</v>
      </c>
    </row>
    <row r="3" spans="2:7" ht="31.5">
      <c r="B3" s="42" t="s">
        <v>17</v>
      </c>
      <c r="C3" s="36" t="s">
        <v>372</v>
      </c>
      <c r="D3" s="36" t="s">
        <v>373</v>
      </c>
      <c r="E3" s="36" t="s">
        <v>374</v>
      </c>
      <c r="F3" s="46" t="s">
        <v>375</v>
      </c>
      <c r="G3" s="45" t="s">
        <v>376</v>
      </c>
    </row>
    <row r="4" spans="2:7" ht="47.25">
      <c r="B4" s="43" t="s">
        <v>18</v>
      </c>
      <c r="C4" s="36" t="s">
        <v>377</v>
      </c>
      <c r="D4" s="36" t="s">
        <v>378</v>
      </c>
      <c r="E4" s="36" t="s">
        <v>379</v>
      </c>
      <c r="F4" s="46" t="s">
        <v>380</v>
      </c>
      <c r="G4" s="47" t="s">
        <v>381</v>
      </c>
    </row>
    <row r="5" spans="2:7" ht="31.5">
      <c r="B5" s="43" t="s">
        <v>19</v>
      </c>
      <c r="C5" s="36" t="s">
        <v>382</v>
      </c>
      <c r="D5" s="36" t="s">
        <v>383</v>
      </c>
      <c r="E5" s="36" t="s">
        <v>384</v>
      </c>
      <c r="F5" s="46" t="s">
        <v>385</v>
      </c>
      <c r="G5" s="47" t="s">
        <v>386</v>
      </c>
    </row>
    <row r="6" spans="2:7" ht="47.25">
      <c r="B6" s="43" t="s">
        <v>20</v>
      </c>
      <c r="C6" s="36" t="s">
        <v>387</v>
      </c>
      <c r="D6" s="36" t="s">
        <v>388</v>
      </c>
      <c r="E6" s="36" t="s">
        <v>389</v>
      </c>
      <c r="F6" s="46" t="s">
        <v>390</v>
      </c>
      <c r="G6" s="47" t="s">
        <v>391</v>
      </c>
    </row>
    <row r="7" spans="2:7" ht="47.25">
      <c r="B7" s="44" t="s">
        <v>21</v>
      </c>
      <c r="C7" s="37" t="s">
        <v>392</v>
      </c>
      <c r="D7" s="37" t="s">
        <v>393</v>
      </c>
      <c r="E7" s="37" t="s">
        <v>394</v>
      </c>
      <c r="F7" s="48" t="s">
        <v>395</v>
      </c>
      <c r="G7" s="49" t="s">
        <v>396</v>
      </c>
    </row>
    <row r="10" spans="2:7">
      <c r="B10" s="153" t="s">
        <v>397</v>
      </c>
      <c r="C10" s="153"/>
      <c r="D10" s="153"/>
      <c r="E10" s="153"/>
      <c r="F10" s="153"/>
    </row>
  </sheetData>
  <mergeCells count="1">
    <mergeCell ref="B10:F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DDCCB-4C2A-EC4E-82EF-AB6523B0E998}">
  <dimension ref="B3:E8"/>
  <sheetViews>
    <sheetView topLeftCell="H1" workbookViewId="0">
      <selection activeCell="D33" sqref="D33"/>
    </sheetView>
  </sheetViews>
  <sheetFormatPr defaultColWidth="11" defaultRowHeight="15.75"/>
  <cols>
    <col min="2" max="2" width="16.375" bestFit="1" customWidth="1"/>
    <col min="3" max="3" width="41.625" bestFit="1" customWidth="1"/>
    <col min="4" max="4" width="35.5" bestFit="1" customWidth="1"/>
    <col min="5" max="5" width="39.875" bestFit="1" customWidth="1"/>
  </cols>
  <sheetData>
    <row r="3" spans="2:5">
      <c r="B3" s="1" t="s">
        <v>398</v>
      </c>
      <c r="C3" s="1" t="s">
        <v>399</v>
      </c>
      <c r="D3" s="1" t="s">
        <v>400</v>
      </c>
      <c r="E3" s="1" t="s">
        <v>401</v>
      </c>
    </row>
    <row r="4" spans="2:5">
      <c r="B4" s="1" t="s">
        <v>33</v>
      </c>
      <c r="C4" s="2" t="s">
        <v>402</v>
      </c>
      <c r="D4" s="2" t="s">
        <v>403</v>
      </c>
      <c r="E4" s="2" t="s">
        <v>404</v>
      </c>
    </row>
    <row r="5" spans="2:5">
      <c r="B5" s="1" t="s">
        <v>26</v>
      </c>
      <c r="C5" s="2" t="s">
        <v>405</v>
      </c>
      <c r="D5" s="2" t="s">
        <v>406</v>
      </c>
      <c r="E5" s="2" t="s">
        <v>402</v>
      </c>
    </row>
    <row r="6" spans="2:5">
      <c r="B6" s="1" t="s">
        <v>32</v>
      </c>
      <c r="C6" s="2" t="s">
        <v>407</v>
      </c>
      <c r="D6" s="2" t="s">
        <v>404</v>
      </c>
      <c r="E6" s="2" t="s">
        <v>405</v>
      </c>
    </row>
    <row r="7" spans="2:5">
      <c r="B7" s="1" t="s">
        <v>29</v>
      </c>
      <c r="C7" s="2" t="s">
        <v>408</v>
      </c>
      <c r="D7" s="2" t="s">
        <v>409</v>
      </c>
      <c r="E7" s="2" t="s">
        <v>407</v>
      </c>
    </row>
    <row r="8" spans="2:5">
      <c r="B8" s="1" t="s">
        <v>28</v>
      </c>
      <c r="C8" s="2" t="s">
        <v>410</v>
      </c>
      <c r="D8" s="2" t="s">
        <v>410</v>
      </c>
      <c r="E8" s="2" t="s">
        <v>410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ECD4927CCE7D14B9E327E857AC2E802" ma:contentTypeVersion="4" ma:contentTypeDescription="Create a new document." ma:contentTypeScope="" ma:versionID="f04abb78843774b3e66decadcbbbbe85">
  <xsd:schema xmlns:xsd="http://www.w3.org/2001/XMLSchema" xmlns:xs="http://www.w3.org/2001/XMLSchema" xmlns:p="http://schemas.microsoft.com/office/2006/metadata/properties" xmlns:ns2="0da58e13-8314-4cc6-80ac-e4f9ada8e8a6" targetNamespace="http://schemas.microsoft.com/office/2006/metadata/properties" ma:root="true" ma:fieldsID="97ba4771b48de69bfe0f2859f9f9ec65" ns2:_="">
    <xsd:import namespace="0da58e13-8314-4cc6-80ac-e4f9ada8e8a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a58e13-8314-4cc6-80ac-e4f9ada8e8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2601CB-F322-4375-A685-DA12366B8082}"/>
</file>

<file path=customXml/itemProps2.xml><?xml version="1.0" encoding="utf-8"?>
<ds:datastoreItem xmlns:ds="http://schemas.openxmlformats.org/officeDocument/2006/customXml" ds:itemID="{51A8DAAB-A31A-4995-96E0-8C11385BD8FA}"/>
</file>

<file path=customXml/itemProps3.xml><?xml version="1.0" encoding="utf-8"?>
<ds:datastoreItem xmlns:ds="http://schemas.openxmlformats.org/officeDocument/2006/customXml" ds:itemID="{06FBA3CC-A96D-4CE2-B019-580C768B1E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HILLS, JAMES (UG)</cp:lastModifiedBy>
  <cp:revision/>
  <dcterms:created xsi:type="dcterms:W3CDTF">2022-01-18T13:03:19Z</dcterms:created>
  <dcterms:modified xsi:type="dcterms:W3CDTF">2022-05-12T19:26:07Z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0x0101005ECD4927CCE7D14B9E327E857AC2E802</vt:lpwstr>
  </property>
</Properties>
</file>