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6"/>
  <workbookPr/>
  <mc:AlternateContent xmlns:mc="http://schemas.openxmlformats.org/markup-compatibility/2006">
    <mc:Choice Requires="x15">
      <x15ac:absPath xmlns:x15ac="http://schemas.microsoft.com/office/spreadsheetml/2010/11/ac" url="F:\Data Anylst\"/>
    </mc:Choice>
  </mc:AlternateContent>
  <xr:revisionPtr revIDLastSave="0" documentId="13_ncr:1_{01E55039-F7AD-4091-8D4B-1D60B49DA766}" xr6:coauthVersionLast="36" xr6:coauthVersionMax="36" xr10:uidLastSave="{00000000-0000-0000-0000-000000000000}"/>
  <bookViews>
    <workbookView xWindow="0" yWindow="0" windowWidth="28800" windowHeight="12435" xr2:uid="{00000000-000D-0000-FFFF-FFFF00000000}"/>
  </bookViews>
  <sheets>
    <sheet name="ReadMe" sheetId="8" r:id="rId1"/>
    <sheet name="Dashboard" sheetId="1" r:id="rId2"/>
    <sheet name="Roaster" sheetId="2" r:id="rId3"/>
    <sheet name="Employee Details" sheetId="3" r:id="rId4"/>
    <sheet name="Work Assignment" sheetId="5" r:id="rId5"/>
    <sheet name="Comments" sheetId="9" r:id="rId6"/>
    <sheet name="Work Status" sheetId="4" r:id="rId7"/>
  </sheets>
  <definedNames>
    <definedName name="Dates">Roaster!$C$1:$AG$2</definedName>
    <definedName name="Roaster">Roaster!$A$1:$AG$22</definedName>
    <definedName name="Slicer_Emp">#N/A</definedName>
    <definedName name="StatusTable">'Work Status'!$A$1:$AG$21</definedName>
    <definedName name="workAssingment" localSheetId="5">Comments!$A$1:$AG$21</definedName>
    <definedName name="workAssingment">'Work Assignment'!$A$1:$AG$21</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6" i="1" l="1"/>
  <c r="F17" i="1"/>
  <c r="F18" i="1"/>
  <c r="F19" i="1"/>
  <c r="F20" i="1"/>
  <c r="F21" i="1"/>
  <c r="F22" i="1"/>
  <c r="F23" i="1"/>
  <c r="F24" i="1"/>
  <c r="F25" i="1"/>
  <c r="F26" i="1"/>
  <c r="F27" i="1"/>
  <c r="F28" i="1"/>
  <c r="F29" i="1"/>
  <c r="F30" i="1"/>
  <c r="F31" i="1"/>
  <c r="F32" i="1"/>
  <c r="F33" i="1"/>
  <c r="F34" i="1"/>
  <c r="F15" i="1"/>
  <c r="E12" i="1"/>
  <c r="E16" i="1"/>
  <c r="E17" i="1"/>
  <c r="E18" i="1"/>
  <c r="E19" i="1"/>
  <c r="E20" i="1"/>
  <c r="E21" i="1"/>
  <c r="E22" i="1"/>
  <c r="E23" i="1"/>
  <c r="E24" i="1"/>
  <c r="E25" i="1"/>
  <c r="E26" i="1"/>
  <c r="E27" i="1"/>
  <c r="E28" i="1"/>
  <c r="E29" i="1"/>
  <c r="E30" i="1"/>
  <c r="E31" i="1"/>
  <c r="E32" i="1"/>
  <c r="E33" i="1"/>
  <c r="E34" i="1"/>
  <c r="E15" i="1"/>
  <c r="I3" i="3" l="1"/>
  <c r="I2" i="3"/>
  <c r="I4" i="3"/>
  <c r="I5" i="3"/>
  <c r="I6" i="3"/>
  <c r="I7" i="3"/>
  <c r="I8" i="3"/>
  <c r="I9" i="3"/>
  <c r="I10" i="3"/>
  <c r="I11" i="3"/>
  <c r="I12" i="3"/>
  <c r="I13" i="3"/>
  <c r="I14" i="3"/>
  <c r="I15" i="3"/>
  <c r="I16" i="3"/>
  <c r="I17" i="3"/>
  <c r="I18" i="3"/>
  <c r="I19" i="3"/>
  <c r="I20" i="3"/>
  <c r="I21" i="3"/>
  <c r="H2" i="3"/>
  <c r="H3" i="3"/>
  <c r="H4" i="3"/>
  <c r="H5" i="3"/>
  <c r="H6" i="3"/>
  <c r="H7" i="3"/>
  <c r="H8" i="3"/>
  <c r="H9" i="3"/>
  <c r="H10" i="3"/>
  <c r="H11" i="3"/>
  <c r="H12" i="3"/>
  <c r="H13" i="3"/>
  <c r="H14" i="3"/>
  <c r="H15" i="3"/>
  <c r="H16" i="3"/>
  <c r="H17" i="3"/>
  <c r="H18" i="3"/>
  <c r="H19" i="3"/>
  <c r="H20" i="3"/>
  <c r="H21" i="3"/>
  <c r="E2" i="3" l="1"/>
  <c r="E3" i="3"/>
  <c r="E4" i="3"/>
  <c r="E5" i="3"/>
  <c r="E6" i="3"/>
  <c r="E7" i="3"/>
  <c r="E8" i="3"/>
  <c r="E9" i="3"/>
  <c r="E10" i="3"/>
  <c r="E11" i="3"/>
  <c r="E12" i="3"/>
  <c r="E13" i="3"/>
  <c r="E14" i="3"/>
  <c r="E15" i="3"/>
  <c r="E16" i="3"/>
  <c r="E17" i="3"/>
  <c r="E18" i="3"/>
  <c r="E19" i="3"/>
  <c r="E20" i="3"/>
  <c r="E21" i="3"/>
  <c r="D2" i="3"/>
  <c r="D3" i="3"/>
  <c r="D4" i="3"/>
  <c r="D5" i="3"/>
  <c r="D6" i="3"/>
  <c r="D7" i="3"/>
  <c r="D8" i="3"/>
  <c r="D9" i="3"/>
  <c r="D10" i="3"/>
  <c r="D11" i="3"/>
  <c r="D12" i="3"/>
  <c r="D13" i="3"/>
  <c r="D14" i="3"/>
  <c r="D15" i="3"/>
  <c r="D16" i="3"/>
  <c r="D17" i="3"/>
  <c r="D18" i="3"/>
  <c r="D19" i="3"/>
  <c r="D20" i="3"/>
  <c r="D21" i="3"/>
  <c r="AJ3" i="4" l="1"/>
  <c r="AJ4" i="4"/>
  <c r="AJ5" i="4"/>
  <c r="AJ6" i="4"/>
  <c r="AJ7" i="4"/>
  <c r="AJ8" i="4"/>
  <c r="AJ9" i="4"/>
  <c r="AJ10" i="4"/>
  <c r="AJ11" i="4"/>
  <c r="AJ12" i="4"/>
  <c r="AJ13" i="4"/>
  <c r="AJ14" i="4"/>
  <c r="AJ15" i="4"/>
  <c r="AJ16" i="4"/>
  <c r="AJ17" i="4"/>
  <c r="AJ18" i="4"/>
  <c r="AJ19" i="4"/>
  <c r="AJ20" i="4"/>
  <c r="AJ21" i="4"/>
  <c r="AI3" i="4"/>
  <c r="AI4" i="4"/>
  <c r="AI5" i="4"/>
  <c r="AI6" i="4"/>
  <c r="AI7" i="4"/>
  <c r="AI8" i="4"/>
  <c r="AI9" i="4"/>
  <c r="AI10" i="4"/>
  <c r="AI11" i="4"/>
  <c r="AI12" i="4"/>
  <c r="AI13" i="4"/>
  <c r="AI14" i="4"/>
  <c r="AI15" i="4"/>
  <c r="AI16" i="4"/>
  <c r="AI17" i="4"/>
  <c r="AI18" i="4"/>
  <c r="AI19" i="4"/>
  <c r="AI20" i="4"/>
  <c r="AI21" i="4"/>
  <c r="AJ2" i="4"/>
  <c r="AI2" i="4"/>
  <c r="AH3" i="4"/>
  <c r="AH4" i="4"/>
  <c r="AH5" i="4"/>
  <c r="AH6" i="4"/>
  <c r="AH7" i="4"/>
  <c r="AH8" i="4"/>
  <c r="AH9" i="4"/>
  <c r="AH10" i="4"/>
  <c r="AH11" i="4"/>
  <c r="AH12" i="4"/>
  <c r="AH13" i="4"/>
  <c r="AH14" i="4"/>
  <c r="AH15" i="4"/>
  <c r="AH16" i="4"/>
  <c r="AH17" i="4"/>
  <c r="AH18" i="4"/>
  <c r="AH19" i="4"/>
  <c r="AH20" i="4"/>
  <c r="AH21" i="4"/>
  <c r="AH2" i="4"/>
  <c r="F12" i="1"/>
  <c r="D12" i="1"/>
  <c r="C12" i="1" l="1"/>
  <c r="C12" i="2"/>
  <c r="F10" i="1"/>
  <c r="E10" i="1"/>
  <c r="D10" i="1"/>
  <c r="C10" i="1"/>
</calcChain>
</file>

<file path=xl/sharedStrings.xml><?xml version="1.0" encoding="utf-8"?>
<sst xmlns="http://schemas.openxmlformats.org/spreadsheetml/2006/main" count="2787" uniqueCount="137">
  <si>
    <t>Employee ID</t>
  </si>
  <si>
    <t xml:space="preserve"> Email</t>
  </si>
  <si>
    <t>Other Contact Options</t>
  </si>
  <si>
    <t>Sansa</t>
  </si>
  <si>
    <t>First Name</t>
  </si>
  <si>
    <t>Last Name</t>
  </si>
  <si>
    <t>Stark</t>
  </si>
  <si>
    <t>Jon</t>
  </si>
  <si>
    <t>Snow</t>
  </si>
  <si>
    <t>Arya</t>
  </si>
  <si>
    <t>Bran</t>
  </si>
  <si>
    <t>Tyrion</t>
  </si>
  <si>
    <t>Cersei</t>
  </si>
  <si>
    <t>Lannister</t>
  </si>
  <si>
    <t>Catelyn</t>
  </si>
  <si>
    <t>Robert</t>
  </si>
  <si>
    <t>Baratheon</t>
  </si>
  <si>
    <t>Jorah</t>
  </si>
  <si>
    <t>Mormont</t>
  </si>
  <si>
    <t>Theon</t>
  </si>
  <si>
    <t>Greyjoy</t>
  </si>
  <si>
    <t>Samwell</t>
  </si>
  <si>
    <t>Tarly</t>
  </si>
  <si>
    <t>Robin</t>
  </si>
  <si>
    <t>Arryn</t>
  </si>
  <si>
    <t>Sandor</t>
  </si>
  <si>
    <t>Clegane</t>
  </si>
  <si>
    <t>Davos</t>
  </si>
  <si>
    <t>Seaworth</t>
  </si>
  <si>
    <t>Brienne</t>
  </si>
  <si>
    <t>Podrick</t>
  </si>
  <si>
    <t>Payne</t>
  </si>
  <si>
    <t>Grey</t>
  </si>
  <si>
    <t>Worm</t>
  </si>
  <si>
    <t>Ramsay</t>
  </si>
  <si>
    <t>GOT01</t>
  </si>
  <si>
    <t>GOT02</t>
  </si>
  <si>
    <t>GOT03</t>
  </si>
  <si>
    <t>GOT04</t>
  </si>
  <si>
    <t>GOT05</t>
  </si>
  <si>
    <t>GOT06</t>
  </si>
  <si>
    <t>GOT07</t>
  </si>
  <si>
    <t>GOT08</t>
  </si>
  <si>
    <t>GOT09</t>
  </si>
  <si>
    <t>GOT10</t>
  </si>
  <si>
    <t>GOT11</t>
  </si>
  <si>
    <t>GOT12</t>
  </si>
  <si>
    <t>GOT13</t>
  </si>
  <si>
    <t>GOT14</t>
  </si>
  <si>
    <t>GOT15</t>
  </si>
  <si>
    <t>GOT16</t>
  </si>
  <si>
    <t>GOT17</t>
  </si>
  <si>
    <t>GOT18</t>
  </si>
  <si>
    <t>GOT19</t>
  </si>
  <si>
    <t>GOT20</t>
  </si>
  <si>
    <t>Tyene</t>
  </si>
  <si>
    <t>Sand</t>
  </si>
  <si>
    <t>@</t>
  </si>
  <si>
    <t>got.com</t>
  </si>
  <si>
    <t>Olenna</t>
  </si>
  <si>
    <t>Tyrell</t>
  </si>
  <si>
    <t>Date</t>
  </si>
  <si>
    <t>Working ?</t>
  </si>
  <si>
    <t>Sansa Stark</t>
  </si>
  <si>
    <t>Jon Snow</t>
  </si>
  <si>
    <t>Arya Stark</t>
  </si>
  <si>
    <t>Robert Baratheon</t>
  </si>
  <si>
    <t>Tyrion Lannister</t>
  </si>
  <si>
    <t>Cersei Lannister</t>
  </si>
  <si>
    <t>Catelyn Stark</t>
  </si>
  <si>
    <t>Theon Greyjoy</t>
  </si>
  <si>
    <t>Jorah Mormont</t>
  </si>
  <si>
    <t>Samwell Tarly</t>
  </si>
  <si>
    <t>Davos Seaworth</t>
  </si>
  <si>
    <t>Robin Arryn</t>
  </si>
  <si>
    <t>Sandor Clegane</t>
  </si>
  <si>
    <t>Bran Stark</t>
  </si>
  <si>
    <t xml:space="preserve">Brienne </t>
  </si>
  <si>
    <t>Podrick Payne</t>
  </si>
  <si>
    <t>Grey Worm</t>
  </si>
  <si>
    <t>Ramsay Snow</t>
  </si>
  <si>
    <t>Tyene Sand</t>
  </si>
  <si>
    <t>Olenna Tyrell</t>
  </si>
  <si>
    <t>EMP ID</t>
  </si>
  <si>
    <t>OFF</t>
  </si>
  <si>
    <t>Emp</t>
  </si>
  <si>
    <t>Dates</t>
  </si>
  <si>
    <t>Names</t>
  </si>
  <si>
    <t>Half Day</t>
  </si>
  <si>
    <t>Uploading</t>
  </si>
  <si>
    <t>Email Check</t>
  </si>
  <si>
    <t>Maintance</t>
  </si>
  <si>
    <t>Testing</t>
  </si>
  <si>
    <t>Monitoring</t>
  </si>
  <si>
    <t>Writing</t>
  </si>
  <si>
    <t>Editing</t>
  </si>
  <si>
    <t>R &amp; D</t>
  </si>
  <si>
    <t>User Support</t>
  </si>
  <si>
    <t>Management</t>
  </si>
  <si>
    <t>Presentation</t>
  </si>
  <si>
    <t>Developing</t>
  </si>
  <si>
    <t>Organizing</t>
  </si>
  <si>
    <t>Operations</t>
  </si>
  <si>
    <t>Call Support</t>
  </si>
  <si>
    <t>Tech Support</t>
  </si>
  <si>
    <t>Non Tech Support</t>
  </si>
  <si>
    <t>Off</t>
  </si>
  <si>
    <t>Working</t>
  </si>
  <si>
    <t>Work Assigned</t>
  </si>
  <si>
    <t>Status</t>
  </si>
  <si>
    <t>Incomplete</t>
  </si>
  <si>
    <t>Completed</t>
  </si>
  <si>
    <t>Pending</t>
  </si>
  <si>
    <t>No. Of Completed</t>
  </si>
  <si>
    <t>No. Of Incompleted</t>
  </si>
  <si>
    <t>No. Of Pending</t>
  </si>
  <si>
    <t>DOB</t>
  </si>
  <si>
    <t>DOJ</t>
  </si>
  <si>
    <t>HBD</t>
  </si>
  <si>
    <t>Anniversary</t>
  </si>
  <si>
    <t>Message</t>
  </si>
  <si>
    <t>*</t>
  </si>
  <si>
    <t>👋 Hi, I’m @1shivamkushwaha</t>
  </si>
  <si>
    <t>This project is all about daily assignment management.</t>
  </si>
  <si>
    <t>Dashboard:</t>
  </si>
  <si>
    <t xml:space="preserve">Just by enterting the employee ID, and date. You can get all the information about the employee such as first name, last name, there contact details and soon. The below part gives you the information about the team whose is working along with you on that particular day. </t>
  </si>
  <si>
    <t>Roaster:</t>
  </si>
  <si>
    <t>You can directly check roaster, and check your upcomming week offs.</t>
  </si>
  <si>
    <t xml:space="preserve">Employee Details: </t>
  </si>
  <si>
    <t>All the personal information is stored here. You can even hide this sheet and only visible to Owner of the Sheet.</t>
  </si>
  <si>
    <t xml:space="preserve">Work Assignment: </t>
  </si>
  <si>
    <t xml:space="preserve">Here you can assign the work to the particular emplyoee on the particular day. You can even check there previous assignments. </t>
  </si>
  <si>
    <t>Comments:</t>
  </si>
  <si>
    <t>Here you can add some personal comment/ best wishes for the particular emplyoee.</t>
  </si>
  <si>
    <t xml:space="preserve">Here you can check the work status, wheather it is completed or not. And  you can even check there monthly average of complete work, incompleted work and pending work. </t>
  </si>
  <si>
    <t>Work Status:</t>
  </si>
  <si>
    <t>You can unlock the sheet with this password: 123456789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</si>
</sst>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9"/>
      <color rgb="FF000000"/>
      <name val="Arial"/>
      <family val="2"/>
    </font>
    <font>
      <sz val="10"/>
      <color theme="1"/>
      <name val="Arial"/>
      <family val="2"/>
    </font>
    <font>
      <sz val="9"/>
      <color theme="1"/>
      <name val="Arial"/>
      <family val="2"/>
    </font>
    <font>
      <sz val="10"/>
      <color theme="1" tint="0.249977111117893"/>
      <name val="Arial"/>
      <family val="2"/>
    </font>
    <font>
      <sz val="11"/>
      <color theme="1" tint="0.249977111117893"/>
      <name val="Calibri"/>
      <family val="2"/>
      <scheme val="minor"/>
    </font>
    <font>
      <sz val="10"/>
      <color rgb="FF000000"/>
      <name val="Arial"/>
      <family val="2"/>
    </font>
    <font>
      <sz val="11"/>
      <color rgb="FF000000"/>
      <name val="Arial"/>
      <family val="2"/>
    </font>
    <font>
      <b/>
      <sz val="12"/>
      <color rgb="FF24292E"/>
      <name val="Arial"/>
      <family val="2"/>
    </font>
  </fonts>
  <fills count="12">
    <fill>
      <patternFill patternType="none"/>
    </fill>
    <fill>
      <patternFill patternType="gray125"/>
    </fill>
    <fill>
      <patternFill patternType="solid">
        <fgColor theme="0" tint="-4.9989318521683403E-2"/>
        <bgColor indexed="64"/>
      </patternFill>
    </fill>
    <fill>
      <patternFill patternType="solid">
        <fgColor rgb="FFD0CECE"/>
        <bgColor indexed="64"/>
      </patternFill>
    </fill>
    <fill>
      <patternFill patternType="solid">
        <fgColor rgb="FF3C78D8"/>
        <bgColor indexed="64"/>
      </patternFill>
    </fill>
    <fill>
      <patternFill patternType="solid">
        <fgColor rgb="FFB7E1CD"/>
        <bgColor indexed="64"/>
      </patternFill>
    </fill>
    <fill>
      <patternFill patternType="solid">
        <fgColor rgb="FF674EA7"/>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rgb="FFFFFFFF"/>
        <bgColor indexed="64"/>
      </patternFill>
    </fill>
  </fills>
  <borders count="6">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7">
    <xf numFmtId="0" fontId="0" fillId="0" borderId="0" xfId="0"/>
    <xf numFmtId="0" fontId="0" fillId="0" borderId="0" xfId="0" applyAlignment="1">
      <alignment horizontal="center"/>
    </xf>
    <xf numFmtId="0" fontId="1" fillId="0" borderId="0" xfId="0" applyFont="1" applyAlignment="1">
      <alignment horizontal="center"/>
    </xf>
    <xf numFmtId="0" fontId="0" fillId="2" borderId="0" xfId="0" applyFill="1"/>
    <xf numFmtId="0" fontId="3" fillId="3" borderId="3" xfId="0" applyFont="1" applyFill="1" applyBorder="1" applyAlignment="1">
      <alignment wrapText="1"/>
    </xf>
    <xf numFmtId="0" fontId="3" fillId="3" borderId="1" xfId="0" applyFont="1" applyFill="1" applyBorder="1" applyAlignment="1">
      <alignment wrapText="1"/>
    </xf>
    <xf numFmtId="14" fontId="2" fillId="3" borderId="1" xfId="0" applyNumberFormat="1" applyFont="1" applyFill="1" applyBorder="1" applyAlignment="1">
      <alignment horizontal="center" wrapText="1"/>
    </xf>
    <xf numFmtId="0" fontId="4" fillId="4" borderId="1" xfId="0" applyFont="1" applyFill="1" applyBorder="1" applyAlignment="1">
      <alignment horizontal="center" wrapText="1"/>
    </xf>
    <xf numFmtId="0" fontId="4" fillId="5" borderId="1" xfId="0" applyFont="1" applyFill="1" applyBorder="1" applyAlignment="1">
      <alignment horizontal="center" wrapText="1"/>
    </xf>
    <xf numFmtId="0" fontId="4" fillId="5" borderId="2" xfId="0" applyFont="1" applyFill="1" applyBorder="1" applyAlignment="1">
      <alignment horizontal="center" wrapText="1"/>
    </xf>
    <xf numFmtId="0" fontId="4" fillId="4" borderId="2" xfId="0" applyFont="1" applyFill="1" applyBorder="1" applyAlignment="1">
      <alignment horizontal="center" wrapText="1"/>
    </xf>
    <xf numFmtId="0" fontId="4" fillId="5" borderId="3" xfId="0" applyFont="1" applyFill="1" applyBorder="1" applyAlignment="1">
      <alignment horizontal="center" wrapText="1"/>
    </xf>
    <xf numFmtId="0" fontId="4" fillId="4" borderId="3" xfId="0" applyFont="1" applyFill="1" applyBorder="1" applyAlignment="1">
      <alignment horizontal="center" wrapText="1"/>
    </xf>
    <xf numFmtId="0" fontId="4" fillId="6" borderId="3" xfId="0" applyFont="1" applyFill="1" applyBorder="1" applyAlignment="1">
      <alignment horizontal="center" wrapText="1"/>
    </xf>
    <xf numFmtId="0" fontId="0" fillId="7" borderId="0" xfId="0" applyFill="1"/>
    <xf numFmtId="14" fontId="0" fillId="7" borderId="0" xfId="0" applyNumberFormat="1" applyFill="1"/>
    <xf numFmtId="0" fontId="3" fillId="3" borderId="0" xfId="0" applyFont="1" applyFill="1" applyBorder="1" applyAlignment="1">
      <alignment wrapText="1"/>
    </xf>
    <xf numFmtId="0" fontId="2" fillId="3" borderId="1" xfId="0" applyNumberFormat="1" applyFont="1" applyFill="1" applyBorder="1" applyAlignment="1">
      <alignment horizontal="center" wrapText="1"/>
    </xf>
    <xf numFmtId="0" fontId="2" fillId="3" borderId="4" xfId="0" applyNumberFormat="1" applyFont="1" applyFill="1" applyBorder="1" applyAlignment="1">
      <alignment horizontal="center" wrapText="1"/>
    </xf>
    <xf numFmtId="0" fontId="1" fillId="8" borderId="0" xfId="0" applyFont="1" applyFill="1" applyAlignment="1">
      <alignment horizontal="center"/>
    </xf>
    <xf numFmtId="0" fontId="0" fillId="9" borderId="0" xfId="0" applyFill="1" applyAlignment="1">
      <alignment horizontal="center"/>
    </xf>
    <xf numFmtId="14" fontId="0" fillId="9" borderId="0" xfId="0" applyNumberFormat="1" applyFill="1" applyAlignment="1">
      <alignment horizontal="center" wrapText="1"/>
    </xf>
    <xf numFmtId="0" fontId="3" fillId="3" borderId="4" xfId="0" applyFont="1" applyFill="1" applyBorder="1" applyAlignment="1">
      <alignment wrapText="1"/>
    </xf>
    <xf numFmtId="0" fontId="0" fillId="10" borderId="0" xfId="0" applyFill="1" applyAlignment="1">
      <alignment horizontal="center" vertical="center"/>
    </xf>
    <xf numFmtId="0" fontId="5" fillId="10" borderId="4" xfId="0" applyFont="1" applyFill="1" applyBorder="1" applyAlignment="1">
      <alignment horizontal="center" vertical="center" wrapText="1"/>
    </xf>
    <xf numFmtId="0" fontId="6" fillId="10" borderId="0" xfId="0" applyFont="1" applyFill="1" applyAlignment="1">
      <alignment horizontal="center" vertical="center"/>
    </xf>
    <xf numFmtId="14" fontId="0" fillId="10" borderId="0" xfId="0" applyNumberFormat="1" applyFill="1" applyAlignment="1">
      <alignment horizontal="center" vertical="center"/>
    </xf>
    <xf numFmtId="0" fontId="0" fillId="0" borderId="0" xfId="0" applyAlignment="1">
      <alignment horizontal="center" vertical="center"/>
    </xf>
    <xf numFmtId="14" fontId="3" fillId="0" borderId="5" xfId="0" applyNumberFormat="1" applyFont="1" applyBorder="1" applyAlignment="1">
      <alignment horizontal="right" wrapText="1"/>
    </xf>
    <xf numFmtId="14" fontId="7" fillId="11" borderId="5" xfId="0" applyNumberFormat="1" applyFont="1" applyFill="1" applyBorder="1" applyAlignment="1">
      <alignment horizontal="right" wrapText="1"/>
    </xf>
    <xf numFmtId="0" fontId="8" fillId="0" borderId="0" xfId="0" applyFont="1" applyAlignment="1">
      <alignment horizontal="center"/>
    </xf>
    <xf numFmtId="0" fontId="8" fillId="0" borderId="0" xfId="0" applyFont="1" applyAlignment="1"/>
    <xf numFmtId="0" fontId="0" fillId="0" borderId="0" xfId="0" applyAlignment="1"/>
    <xf numFmtId="49" fontId="0" fillId="0" borderId="0" xfId="0" applyNumberFormat="1"/>
    <xf numFmtId="0" fontId="9" fillId="0" borderId="0" xfId="0" applyFont="1"/>
    <xf numFmtId="0" fontId="0" fillId="0" borderId="0" xfId="0" applyAlignment="1">
      <alignment wrapText="1"/>
    </xf>
    <xf numFmtId="0" fontId="0" fillId="0" borderId="0" xfId="0" applyAlignment="1">
      <alignment vertical="top" wrapText="1"/>
    </xf>
  </cellXfs>
  <cellStyles count="1">
    <cellStyle name="Normal" xfId="0" builtinId="0"/>
  </cellStyles>
  <dxfs count="17">
    <dxf>
      <border outline="0">
        <bottom style="medium">
          <color rgb="FF000000"/>
        </bottom>
      </border>
    </dxf>
    <dxf>
      <border outline="0">
        <top style="medium">
          <color rgb="FFCCCCCC"/>
        </top>
      </border>
    </dxf>
    <dxf>
      <font>
        <b val="0"/>
        <i val="0"/>
        <strike val="0"/>
        <condense val="0"/>
        <extend val="0"/>
        <outline val="0"/>
        <shadow val="0"/>
        <u val="none"/>
        <vertAlign val="baseline"/>
        <sz val="10"/>
        <color theme="1"/>
        <name val="Arial"/>
        <scheme val="none"/>
      </font>
      <fill>
        <patternFill patternType="solid">
          <fgColor indexed="64"/>
          <bgColor rgb="FFD0CECE"/>
        </patternFill>
      </fill>
      <alignment horizontal="general" vertical="bottom" textRotation="0" wrapText="1" indent="0" justifyLastLine="0" shrinkToFit="0" readingOrder="0"/>
    </dxf>
    <dxf>
      <fill>
        <patternFill patternType="solid">
          <fgColor indexed="64"/>
          <bgColor theme="7" tint="0.39997558519241921"/>
        </patternFill>
      </fill>
    </dxf>
    <dxf>
      <border outline="0">
        <top style="medium">
          <color rgb="FFCCCCCC"/>
        </top>
      </border>
    </dxf>
    <dxf>
      <border outline="0">
        <bottom style="medium">
          <color rgb="FF000000"/>
        </bottom>
      </border>
    </dxf>
    <dxf>
      <font>
        <b val="0"/>
        <i val="0"/>
        <strike val="0"/>
        <condense val="0"/>
        <extend val="0"/>
        <outline val="0"/>
        <shadow val="0"/>
        <u val="none"/>
        <vertAlign val="baseline"/>
        <sz val="10"/>
        <color theme="1" tint="0.249977111117893"/>
        <name val="Arial"/>
        <scheme val="none"/>
      </font>
      <fill>
        <patternFill patternType="solid">
          <fgColor indexed="64"/>
          <bgColor theme="7" tint="0.59999389629810485"/>
        </patternFill>
      </fill>
      <alignment horizontal="center" vertical="center" textRotation="0" wrapText="1" indent="0" justifyLastLine="0" shrinkToFit="0" readingOrder="0"/>
    </dxf>
    <dxf>
      <font>
        <strike val="0"/>
        <outline val="0"/>
        <shadow val="0"/>
        <u val="none"/>
        <vertAlign val="baseline"/>
        <color theme="1" tint="0.249977111117893"/>
      </font>
      <fill>
        <patternFill patternType="solid">
          <fgColor indexed="64"/>
          <bgColor theme="7" tint="0.59999389629810485"/>
        </patternFill>
      </fill>
      <alignment horizontal="center" vertical="center" textRotation="0" indent="0" justifyLastLine="0" shrinkToFit="0" readingOrder="0"/>
    </dxf>
    <dxf>
      <border outline="0">
        <top style="medium">
          <color rgb="FFCCCCCC"/>
        </top>
      </border>
    </dxf>
    <dxf>
      <border outline="0">
        <bottom style="medium">
          <color rgb="FF000000"/>
        </bottom>
      </border>
    </dxf>
    <dxf>
      <font>
        <b val="0"/>
        <i val="0"/>
        <strike val="0"/>
        <condense val="0"/>
        <extend val="0"/>
        <outline val="0"/>
        <shadow val="0"/>
        <u val="none"/>
        <vertAlign val="baseline"/>
        <sz val="10"/>
        <color theme="1"/>
        <name val="Arial"/>
        <scheme val="none"/>
      </font>
      <fill>
        <patternFill patternType="solid">
          <fgColor indexed="64"/>
          <bgColor rgb="FFD0CECE"/>
        </patternFill>
      </fill>
      <alignment horizontal="general" vertical="bottom" textRotation="0" wrapText="1" indent="0" justifyLastLine="0" shrinkToFit="0" readingOrder="0"/>
    </dxf>
    <dxf>
      <fill>
        <patternFill patternType="solid">
          <fgColor indexed="64"/>
          <bgColor theme="7" tint="0.39997558519241921"/>
        </patternFill>
      </fill>
    </dxf>
    <dxf>
      <numFmt numFmtId="0" formatCode="General"/>
      <alignment horizontal="general"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2255735106561854"/>
          <c:y val="4.40677926893729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'Work Status'!$AH$1</c:f>
              <c:strCache>
                <c:ptCount val="1"/>
                <c:pt idx="0">
                  <c:v>No. Of Completed</c:v>
                </c:pt>
              </c:strCache>
            </c:strRef>
          </c:tx>
          <c:spPr>
            <a:solidFill>
              <a:schemeClr val="accent1"/>
            </a:solidFill>
            <a:ln>
              <a:noFill/>
            </a:ln>
            <a:effectLst/>
          </c:spPr>
          <c:invertIfNegative val="0"/>
          <c:cat>
            <c:strRef>
              <c:extLst>
                <c:ext xmlns:c15="http://schemas.microsoft.com/office/drawing/2012/chart" uri="{02D57815-91ED-43cb-92C2-25804820EDAC}">
                  <c15:fullRef>
                    <c15:sqref>'Work Status'!$A$2:$AG$21</c15:sqref>
                  </c15:fullRef>
                  <c15:levelRef>
                    <c15:sqref>'Work Status'!$A$2:$A$21</c15:sqref>
                  </c15:levelRef>
                </c:ext>
              </c:extLst>
              <c:f>'Work Status'!$A$2:$A$21</c:f>
              <c:strCache>
                <c:ptCount val="20"/>
                <c:pt idx="0">
                  <c:v>GOT01</c:v>
                </c:pt>
                <c:pt idx="1">
                  <c:v>GOT02</c:v>
                </c:pt>
                <c:pt idx="2">
                  <c:v>GOT03</c:v>
                </c:pt>
                <c:pt idx="3">
                  <c:v>GOT04</c:v>
                </c:pt>
                <c:pt idx="4">
                  <c:v>GOT05</c:v>
                </c:pt>
                <c:pt idx="5">
                  <c:v>GOT06</c:v>
                </c:pt>
                <c:pt idx="6">
                  <c:v>GOT07</c:v>
                </c:pt>
                <c:pt idx="7">
                  <c:v>GOT08</c:v>
                </c:pt>
                <c:pt idx="8">
                  <c:v>GOT09</c:v>
                </c:pt>
                <c:pt idx="9">
                  <c:v>GOT10</c:v>
                </c:pt>
                <c:pt idx="10">
                  <c:v>GOT11</c:v>
                </c:pt>
                <c:pt idx="11">
                  <c:v>GOT12</c:v>
                </c:pt>
                <c:pt idx="12">
                  <c:v>GOT13</c:v>
                </c:pt>
                <c:pt idx="13">
                  <c:v>GOT14</c:v>
                </c:pt>
                <c:pt idx="14">
                  <c:v>GOT15</c:v>
                </c:pt>
                <c:pt idx="15">
                  <c:v>GOT16</c:v>
                </c:pt>
                <c:pt idx="16">
                  <c:v>GOT17</c:v>
                </c:pt>
                <c:pt idx="17">
                  <c:v>GOT18</c:v>
                </c:pt>
                <c:pt idx="18">
                  <c:v>GOT19</c:v>
                </c:pt>
                <c:pt idx="19">
                  <c:v>GOT20</c:v>
                </c:pt>
              </c:strCache>
            </c:strRef>
          </c:cat>
          <c:val>
            <c:numRef>
              <c:f>'Work Status'!$AH$2:$AH$21</c:f>
              <c:numCache>
                <c:formatCode>General</c:formatCode>
                <c:ptCount val="20"/>
                <c:pt idx="0">
                  <c:v>12</c:v>
                </c:pt>
                <c:pt idx="1">
                  <c:v>8</c:v>
                </c:pt>
                <c:pt idx="2">
                  <c:v>13</c:v>
                </c:pt>
                <c:pt idx="3">
                  <c:v>12</c:v>
                </c:pt>
                <c:pt idx="4">
                  <c:v>14</c:v>
                </c:pt>
                <c:pt idx="5">
                  <c:v>11</c:v>
                </c:pt>
                <c:pt idx="6">
                  <c:v>13</c:v>
                </c:pt>
                <c:pt idx="7">
                  <c:v>9</c:v>
                </c:pt>
                <c:pt idx="8">
                  <c:v>11</c:v>
                </c:pt>
                <c:pt idx="9">
                  <c:v>13</c:v>
                </c:pt>
                <c:pt idx="10">
                  <c:v>12</c:v>
                </c:pt>
                <c:pt idx="11">
                  <c:v>9</c:v>
                </c:pt>
                <c:pt idx="12">
                  <c:v>7</c:v>
                </c:pt>
                <c:pt idx="13">
                  <c:v>6</c:v>
                </c:pt>
                <c:pt idx="14">
                  <c:v>9</c:v>
                </c:pt>
                <c:pt idx="15">
                  <c:v>9</c:v>
                </c:pt>
                <c:pt idx="16">
                  <c:v>14</c:v>
                </c:pt>
                <c:pt idx="17">
                  <c:v>10</c:v>
                </c:pt>
                <c:pt idx="18">
                  <c:v>8</c:v>
                </c:pt>
                <c:pt idx="19">
                  <c:v>8</c:v>
                </c:pt>
              </c:numCache>
            </c:numRef>
          </c:val>
          <c:extLst>
            <c:ext xmlns:c16="http://schemas.microsoft.com/office/drawing/2014/chart" uri="{C3380CC4-5D6E-409C-BE32-E72D297353CC}">
              <c16:uniqueId val="{00000000-D21D-4A34-91A3-CC0EB2581292}"/>
            </c:ext>
          </c:extLst>
        </c:ser>
        <c:ser>
          <c:idx val="1"/>
          <c:order val="1"/>
          <c:tx>
            <c:strRef>
              <c:f>'Work Status'!$AI$1</c:f>
              <c:strCache>
                <c:ptCount val="1"/>
                <c:pt idx="0">
                  <c:v>No. Of Incompleted</c:v>
                </c:pt>
              </c:strCache>
            </c:strRef>
          </c:tx>
          <c:spPr>
            <a:solidFill>
              <a:schemeClr val="accent2"/>
            </a:solidFill>
            <a:ln>
              <a:noFill/>
            </a:ln>
            <a:effectLst/>
          </c:spPr>
          <c:invertIfNegative val="0"/>
          <c:cat>
            <c:strRef>
              <c:extLst>
                <c:ext xmlns:c15="http://schemas.microsoft.com/office/drawing/2012/chart" uri="{02D57815-91ED-43cb-92C2-25804820EDAC}">
                  <c15:fullRef>
                    <c15:sqref>'Work Status'!$A$2:$AG$21</c15:sqref>
                  </c15:fullRef>
                  <c15:levelRef>
                    <c15:sqref>'Work Status'!$A$2:$A$21</c15:sqref>
                  </c15:levelRef>
                </c:ext>
              </c:extLst>
              <c:f>'Work Status'!$A$2:$A$21</c:f>
              <c:strCache>
                <c:ptCount val="20"/>
                <c:pt idx="0">
                  <c:v>GOT01</c:v>
                </c:pt>
                <c:pt idx="1">
                  <c:v>GOT02</c:v>
                </c:pt>
                <c:pt idx="2">
                  <c:v>GOT03</c:v>
                </c:pt>
                <c:pt idx="3">
                  <c:v>GOT04</c:v>
                </c:pt>
                <c:pt idx="4">
                  <c:v>GOT05</c:v>
                </c:pt>
                <c:pt idx="5">
                  <c:v>GOT06</c:v>
                </c:pt>
                <c:pt idx="6">
                  <c:v>GOT07</c:v>
                </c:pt>
                <c:pt idx="7">
                  <c:v>GOT08</c:v>
                </c:pt>
                <c:pt idx="8">
                  <c:v>GOT09</c:v>
                </c:pt>
                <c:pt idx="9">
                  <c:v>GOT10</c:v>
                </c:pt>
                <c:pt idx="10">
                  <c:v>GOT11</c:v>
                </c:pt>
                <c:pt idx="11">
                  <c:v>GOT12</c:v>
                </c:pt>
                <c:pt idx="12">
                  <c:v>GOT13</c:v>
                </c:pt>
                <c:pt idx="13">
                  <c:v>GOT14</c:v>
                </c:pt>
                <c:pt idx="14">
                  <c:v>GOT15</c:v>
                </c:pt>
                <c:pt idx="15">
                  <c:v>GOT16</c:v>
                </c:pt>
                <c:pt idx="16">
                  <c:v>GOT17</c:v>
                </c:pt>
                <c:pt idx="17">
                  <c:v>GOT18</c:v>
                </c:pt>
                <c:pt idx="18">
                  <c:v>GOT19</c:v>
                </c:pt>
                <c:pt idx="19">
                  <c:v>GOT20</c:v>
                </c:pt>
              </c:strCache>
            </c:strRef>
          </c:cat>
          <c:val>
            <c:numRef>
              <c:f>'Work Status'!$AI$2:$AI$21</c:f>
              <c:numCache>
                <c:formatCode>General</c:formatCode>
                <c:ptCount val="20"/>
                <c:pt idx="0">
                  <c:v>10</c:v>
                </c:pt>
                <c:pt idx="1">
                  <c:v>13</c:v>
                </c:pt>
                <c:pt idx="2">
                  <c:v>11</c:v>
                </c:pt>
                <c:pt idx="3">
                  <c:v>13</c:v>
                </c:pt>
                <c:pt idx="4">
                  <c:v>8</c:v>
                </c:pt>
                <c:pt idx="5">
                  <c:v>10</c:v>
                </c:pt>
                <c:pt idx="6">
                  <c:v>9</c:v>
                </c:pt>
                <c:pt idx="7">
                  <c:v>10</c:v>
                </c:pt>
                <c:pt idx="8">
                  <c:v>12</c:v>
                </c:pt>
                <c:pt idx="9">
                  <c:v>12</c:v>
                </c:pt>
                <c:pt idx="10">
                  <c:v>9</c:v>
                </c:pt>
                <c:pt idx="11">
                  <c:v>12</c:v>
                </c:pt>
                <c:pt idx="12">
                  <c:v>12</c:v>
                </c:pt>
                <c:pt idx="13">
                  <c:v>16</c:v>
                </c:pt>
                <c:pt idx="14">
                  <c:v>11</c:v>
                </c:pt>
                <c:pt idx="15">
                  <c:v>8</c:v>
                </c:pt>
                <c:pt idx="16">
                  <c:v>9</c:v>
                </c:pt>
                <c:pt idx="17">
                  <c:v>7</c:v>
                </c:pt>
                <c:pt idx="18">
                  <c:v>14</c:v>
                </c:pt>
                <c:pt idx="19">
                  <c:v>10</c:v>
                </c:pt>
              </c:numCache>
            </c:numRef>
          </c:val>
          <c:extLst>
            <c:ext xmlns:c16="http://schemas.microsoft.com/office/drawing/2014/chart" uri="{C3380CC4-5D6E-409C-BE32-E72D297353CC}">
              <c16:uniqueId val="{00000001-D21D-4A34-91A3-CC0EB2581292}"/>
            </c:ext>
          </c:extLst>
        </c:ser>
        <c:ser>
          <c:idx val="2"/>
          <c:order val="2"/>
          <c:tx>
            <c:strRef>
              <c:f>'Work Status'!$AJ$1</c:f>
              <c:strCache>
                <c:ptCount val="1"/>
                <c:pt idx="0">
                  <c:v>No. Of Pending</c:v>
                </c:pt>
              </c:strCache>
            </c:strRef>
          </c:tx>
          <c:spPr>
            <a:solidFill>
              <a:schemeClr val="accent3"/>
            </a:solidFill>
            <a:ln>
              <a:noFill/>
            </a:ln>
            <a:effectLst/>
          </c:spPr>
          <c:invertIfNegative val="0"/>
          <c:cat>
            <c:strRef>
              <c:extLst>
                <c:ext xmlns:c15="http://schemas.microsoft.com/office/drawing/2012/chart" uri="{02D57815-91ED-43cb-92C2-25804820EDAC}">
                  <c15:fullRef>
                    <c15:sqref>'Work Status'!$A$2:$AG$21</c15:sqref>
                  </c15:fullRef>
                  <c15:levelRef>
                    <c15:sqref>'Work Status'!$A$2:$A$21</c15:sqref>
                  </c15:levelRef>
                </c:ext>
              </c:extLst>
              <c:f>'Work Status'!$A$2:$A$21</c:f>
              <c:strCache>
                <c:ptCount val="20"/>
                <c:pt idx="0">
                  <c:v>GOT01</c:v>
                </c:pt>
                <c:pt idx="1">
                  <c:v>GOT02</c:v>
                </c:pt>
                <c:pt idx="2">
                  <c:v>GOT03</c:v>
                </c:pt>
                <c:pt idx="3">
                  <c:v>GOT04</c:v>
                </c:pt>
                <c:pt idx="4">
                  <c:v>GOT05</c:v>
                </c:pt>
                <c:pt idx="5">
                  <c:v>GOT06</c:v>
                </c:pt>
                <c:pt idx="6">
                  <c:v>GOT07</c:v>
                </c:pt>
                <c:pt idx="7">
                  <c:v>GOT08</c:v>
                </c:pt>
                <c:pt idx="8">
                  <c:v>GOT09</c:v>
                </c:pt>
                <c:pt idx="9">
                  <c:v>GOT10</c:v>
                </c:pt>
                <c:pt idx="10">
                  <c:v>GOT11</c:v>
                </c:pt>
                <c:pt idx="11">
                  <c:v>GOT12</c:v>
                </c:pt>
                <c:pt idx="12">
                  <c:v>GOT13</c:v>
                </c:pt>
                <c:pt idx="13">
                  <c:v>GOT14</c:v>
                </c:pt>
                <c:pt idx="14">
                  <c:v>GOT15</c:v>
                </c:pt>
                <c:pt idx="15">
                  <c:v>GOT16</c:v>
                </c:pt>
                <c:pt idx="16">
                  <c:v>GOT17</c:v>
                </c:pt>
                <c:pt idx="17">
                  <c:v>GOT18</c:v>
                </c:pt>
                <c:pt idx="18">
                  <c:v>GOT19</c:v>
                </c:pt>
                <c:pt idx="19">
                  <c:v>GOT20</c:v>
                </c:pt>
              </c:strCache>
            </c:strRef>
          </c:cat>
          <c:val>
            <c:numRef>
              <c:f>'Work Status'!$AJ$2:$AJ$21</c:f>
              <c:numCache>
                <c:formatCode>General</c:formatCode>
                <c:ptCount val="20"/>
                <c:pt idx="0">
                  <c:v>9</c:v>
                </c:pt>
                <c:pt idx="1">
                  <c:v>10</c:v>
                </c:pt>
                <c:pt idx="2">
                  <c:v>7</c:v>
                </c:pt>
                <c:pt idx="3">
                  <c:v>6</c:v>
                </c:pt>
                <c:pt idx="4">
                  <c:v>9</c:v>
                </c:pt>
                <c:pt idx="5">
                  <c:v>10</c:v>
                </c:pt>
                <c:pt idx="6">
                  <c:v>9</c:v>
                </c:pt>
                <c:pt idx="7">
                  <c:v>12</c:v>
                </c:pt>
                <c:pt idx="8">
                  <c:v>8</c:v>
                </c:pt>
                <c:pt idx="9">
                  <c:v>6</c:v>
                </c:pt>
                <c:pt idx="10">
                  <c:v>10</c:v>
                </c:pt>
                <c:pt idx="11">
                  <c:v>10</c:v>
                </c:pt>
                <c:pt idx="12">
                  <c:v>12</c:v>
                </c:pt>
                <c:pt idx="13">
                  <c:v>9</c:v>
                </c:pt>
                <c:pt idx="14">
                  <c:v>11</c:v>
                </c:pt>
                <c:pt idx="15">
                  <c:v>14</c:v>
                </c:pt>
                <c:pt idx="16">
                  <c:v>8</c:v>
                </c:pt>
                <c:pt idx="17">
                  <c:v>14</c:v>
                </c:pt>
                <c:pt idx="18">
                  <c:v>9</c:v>
                </c:pt>
                <c:pt idx="19">
                  <c:v>13</c:v>
                </c:pt>
              </c:numCache>
            </c:numRef>
          </c:val>
          <c:extLst>
            <c:ext xmlns:c16="http://schemas.microsoft.com/office/drawing/2014/chart" uri="{C3380CC4-5D6E-409C-BE32-E72D297353CC}">
              <c16:uniqueId val="{00000002-D21D-4A34-91A3-CC0EB2581292}"/>
            </c:ext>
          </c:extLst>
        </c:ser>
        <c:dLbls>
          <c:showLegendKey val="0"/>
          <c:showVal val="0"/>
          <c:showCatName val="0"/>
          <c:showSerName val="0"/>
          <c:showPercent val="0"/>
          <c:showBubbleSize val="0"/>
        </c:dLbls>
        <c:gapWidth val="219"/>
        <c:overlap val="-27"/>
        <c:axId val="505937071"/>
        <c:axId val="506693439"/>
      </c:barChart>
      <c:catAx>
        <c:axId val="50593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693439"/>
        <c:crosses val="autoZero"/>
        <c:auto val="1"/>
        <c:lblAlgn val="ctr"/>
        <c:lblOffset val="100"/>
        <c:noMultiLvlLbl val="0"/>
      </c:catAx>
      <c:valAx>
        <c:axId val="506693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9370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2255735106561854"/>
          <c:y val="4.40677926893729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'Work Status'!$AH$1</c:f>
              <c:strCache>
                <c:ptCount val="1"/>
                <c:pt idx="0">
                  <c:v>No. Of Completed</c:v>
                </c:pt>
              </c:strCache>
            </c:strRef>
          </c:tx>
          <c:spPr>
            <a:solidFill>
              <a:schemeClr val="accent1"/>
            </a:solidFill>
            <a:ln>
              <a:noFill/>
            </a:ln>
            <a:effectLst/>
          </c:spPr>
          <c:invertIfNegative val="0"/>
          <c:cat>
            <c:strRef>
              <c:extLst>
                <c:ext xmlns:c15="http://schemas.microsoft.com/office/drawing/2012/chart" uri="{02D57815-91ED-43cb-92C2-25804820EDAC}">
                  <c15:fullRef>
                    <c15:sqref>'Work Status'!$A$2:$AG$21</c15:sqref>
                  </c15:fullRef>
                  <c15:levelRef>
                    <c15:sqref>'Work Status'!$A$2:$A$21</c15:sqref>
                  </c15:levelRef>
                </c:ext>
              </c:extLst>
              <c:f>'Work Status'!$A$2:$A$21</c:f>
              <c:strCache>
                <c:ptCount val="20"/>
                <c:pt idx="0">
                  <c:v>GOT01</c:v>
                </c:pt>
                <c:pt idx="1">
                  <c:v>GOT02</c:v>
                </c:pt>
                <c:pt idx="2">
                  <c:v>GOT03</c:v>
                </c:pt>
                <c:pt idx="3">
                  <c:v>GOT04</c:v>
                </c:pt>
                <c:pt idx="4">
                  <c:v>GOT05</c:v>
                </c:pt>
                <c:pt idx="5">
                  <c:v>GOT06</c:v>
                </c:pt>
                <c:pt idx="6">
                  <c:v>GOT07</c:v>
                </c:pt>
                <c:pt idx="7">
                  <c:v>GOT08</c:v>
                </c:pt>
                <c:pt idx="8">
                  <c:v>GOT09</c:v>
                </c:pt>
                <c:pt idx="9">
                  <c:v>GOT10</c:v>
                </c:pt>
                <c:pt idx="10">
                  <c:v>GOT11</c:v>
                </c:pt>
                <c:pt idx="11">
                  <c:v>GOT12</c:v>
                </c:pt>
                <c:pt idx="12">
                  <c:v>GOT13</c:v>
                </c:pt>
                <c:pt idx="13">
                  <c:v>GOT14</c:v>
                </c:pt>
                <c:pt idx="14">
                  <c:v>GOT15</c:v>
                </c:pt>
                <c:pt idx="15">
                  <c:v>GOT16</c:v>
                </c:pt>
                <c:pt idx="16">
                  <c:v>GOT17</c:v>
                </c:pt>
                <c:pt idx="17">
                  <c:v>GOT18</c:v>
                </c:pt>
                <c:pt idx="18">
                  <c:v>GOT19</c:v>
                </c:pt>
                <c:pt idx="19">
                  <c:v>GOT20</c:v>
                </c:pt>
              </c:strCache>
            </c:strRef>
          </c:cat>
          <c:val>
            <c:numRef>
              <c:f>'Work Status'!$AH$2:$AH$21</c:f>
              <c:numCache>
                <c:formatCode>General</c:formatCode>
                <c:ptCount val="20"/>
                <c:pt idx="0">
                  <c:v>12</c:v>
                </c:pt>
                <c:pt idx="1">
                  <c:v>8</c:v>
                </c:pt>
                <c:pt idx="2">
                  <c:v>13</c:v>
                </c:pt>
                <c:pt idx="3">
                  <c:v>12</c:v>
                </c:pt>
                <c:pt idx="4">
                  <c:v>14</c:v>
                </c:pt>
                <c:pt idx="5">
                  <c:v>11</c:v>
                </c:pt>
                <c:pt idx="6">
                  <c:v>13</c:v>
                </c:pt>
                <c:pt idx="7">
                  <c:v>9</c:v>
                </c:pt>
                <c:pt idx="8">
                  <c:v>11</c:v>
                </c:pt>
                <c:pt idx="9">
                  <c:v>13</c:v>
                </c:pt>
                <c:pt idx="10">
                  <c:v>12</c:v>
                </c:pt>
                <c:pt idx="11">
                  <c:v>9</c:v>
                </c:pt>
                <c:pt idx="12">
                  <c:v>7</c:v>
                </c:pt>
                <c:pt idx="13">
                  <c:v>6</c:v>
                </c:pt>
                <c:pt idx="14">
                  <c:v>9</c:v>
                </c:pt>
                <c:pt idx="15">
                  <c:v>9</c:v>
                </c:pt>
                <c:pt idx="16">
                  <c:v>14</c:v>
                </c:pt>
                <c:pt idx="17">
                  <c:v>10</c:v>
                </c:pt>
                <c:pt idx="18">
                  <c:v>8</c:v>
                </c:pt>
                <c:pt idx="19">
                  <c:v>8</c:v>
                </c:pt>
              </c:numCache>
            </c:numRef>
          </c:val>
          <c:extLst>
            <c:ext xmlns:c16="http://schemas.microsoft.com/office/drawing/2014/chart" uri="{C3380CC4-5D6E-409C-BE32-E72D297353CC}">
              <c16:uniqueId val="{00000000-8248-4AF2-802E-11F5AA9E64A6}"/>
            </c:ext>
          </c:extLst>
        </c:ser>
        <c:ser>
          <c:idx val="1"/>
          <c:order val="1"/>
          <c:tx>
            <c:strRef>
              <c:f>'Work Status'!$AI$1</c:f>
              <c:strCache>
                <c:ptCount val="1"/>
                <c:pt idx="0">
                  <c:v>No. Of Incompleted</c:v>
                </c:pt>
              </c:strCache>
            </c:strRef>
          </c:tx>
          <c:spPr>
            <a:solidFill>
              <a:schemeClr val="accent2"/>
            </a:solidFill>
            <a:ln>
              <a:noFill/>
            </a:ln>
            <a:effectLst/>
          </c:spPr>
          <c:invertIfNegative val="0"/>
          <c:cat>
            <c:strRef>
              <c:extLst>
                <c:ext xmlns:c15="http://schemas.microsoft.com/office/drawing/2012/chart" uri="{02D57815-91ED-43cb-92C2-25804820EDAC}">
                  <c15:fullRef>
                    <c15:sqref>'Work Status'!$A$2:$AG$21</c15:sqref>
                  </c15:fullRef>
                  <c15:levelRef>
                    <c15:sqref>'Work Status'!$A$2:$A$21</c15:sqref>
                  </c15:levelRef>
                </c:ext>
              </c:extLst>
              <c:f>'Work Status'!$A$2:$A$21</c:f>
              <c:strCache>
                <c:ptCount val="20"/>
                <c:pt idx="0">
                  <c:v>GOT01</c:v>
                </c:pt>
                <c:pt idx="1">
                  <c:v>GOT02</c:v>
                </c:pt>
                <c:pt idx="2">
                  <c:v>GOT03</c:v>
                </c:pt>
                <c:pt idx="3">
                  <c:v>GOT04</c:v>
                </c:pt>
                <c:pt idx="4">
                  <c:v>GOT05</c:v>
                </c:pt>
                <c:pt idx="5">
                  <c:v>GOT06</c:v>
                </c:pt>
                <c:pt idx="6">
                  <c:v>GOT07</c:v>
                </c:pt>
                <c:pt idx="7">
                  <c:v>GOT08</c:v>
                </c:pt>
                <c:pt idx="8">
                  <c:v>GOT09</c:v>
                </c:pt>
                <c:pt idx="9">
                  <c:v>GOT10</c:v>
                </c:pt>
                <c:pt idx="10">
                  <c:v>GOT11</c:v>
                </c:pt>
                <c:pt idx="11">
                  <c:v>GOT12</c:v>
                </c:pt>
                <c:pt idx="12">
                  <c:v>GOT13</c:v>
                </c:pt>
                <c:pt idx="13">
                  <c:v>GOT14</c:v>
                </c:pt>
                <c:pt idx="14">
                  <c:v>GOT15</c:v>
                </c:pt>
                <c:pt idx="15">
                  <c:v>GOT16</c:v>
                </c:pt>
                <c:pt idx="16">
                  <c:v>GOT17</c:v>
                </c:pt>
                <c:pt idx="17">
                  <c:v>GOT18</c:v>
                </c:pt>
                <c:pt idx="18">
                  <c:v>GOT19</c:v>
                </c:pt>
                <c:pt idx="19">
                  <c:v>GOT20</c:v>
                </c:pt>
              </c:strCache>
            </c:strRef>
          </c:cat>
          <c:val>
            <c:numRef>
              <c:f>'Work Status'!$AI$2:$AI$21</c:f>
              <c:numCache>
                <c:formatCode>General</c:formatCode>
                <c:ptCount val="20"/>
                <c:pt idx="0">
                  <c:v>10</c:v>
                </c:pt>
                <c:pt idx="1">
                  <c:v>13</c:v>
                </c:pt>
                <c:pt idx="2">
                  <c:v>11</c:v>
                </c:pt>
                <c:pt idx="3">
                  <c:v>13</c:v>
                </c:pt>
                <c:pt idx="4">
                  <c:v>8</c:v>
                </c:pt>
                <c:pt idx="5">
                  <c:v>10</c:v>
                </c:pt>
                <c:pt idx="6">
                  <c:v>9</c:v>
                </c:pt>
                <c:pt idx="7">
                  <c:v>10</c:v>
                </c:pt>
                <c:pt idx="8">
                  <c:v>12</c:v>
                </c:pt>
                <c:pt idx="9">
                  <c:v>12</c:v>
                </c:pt>
                <c:pt idx="10">
                  <c:v>9</c:v>
                </c:pt>
                <c:pt idx="11">
                  <c:v>12</c:v>
                </c:pt>
                <c:pt idx="12">
                  <c:v>12</c:v>
                </c:pt>
                <c:pt idx="13">
                  <c:v>16</c:v>
                </c:pt>
                <c:pt idx="14">
                  <c:v>11</c:v>
                </c:pt>
                <c:pt idx="15">
                  <c:v>8</c:v>
                </c:pt>
                <c:pt idx="16">
                  <c:v>9</c:v>
                </c:pt>
                <c:pt idx="17">
                  <c:v>7</c:v>
                </c:pt>
                <c:pt idx="18">
                  <c:v>14</c:v>
                </c:pt>
                <c:pt idx="19">
                  <c:v>10</c:v>
                </c:pt>
              </c:numCache>
            </c:numRef>
          </c:val>
          <c:extLst>
            <c:ext xmlns:c16="http://schemas.microsoft.com/office/drawing/2014/chart" uri="{C3380CC4-5D6E-409C-BE32-E72D297353CC}">
              <c16:uniqueId val="{00000001-8248-4AF2-802E-11F5AA9E64A6}"/>
            </c:ext>
          </c:extLst>
        </c:ser>
        <c:ser>
          <c:idx val="2"/>
          <c:order val="2"/>
          <c:tx>
            <c:strRef>
              <c:f>'Work Status'!$AJ$1</c:f>
              <c:strCache>
                <c:ptCount val="1"/>
                <c:pt idx="0">
                  <c:v>No. Of Pending</c:v>
                </c:pt>
              </c:strCache>
            </c:strRef>
          </c:tx>
          <c:spPr>
            <a:solidFill>
              <a:schemeClr val="accent3"/>
            </a:solidFill>
            <a:ln>
              <a:noFill/>
            </a:ln>
            <a:effectLst/>
          </c:spPr>
          <c:invertIfNegative val="0"/>
          <c:cat>
            <c:strRef>
              <c:extLst>
                <c:ext xmlns:c15="http://schemas.microsoft.com/office/drawing/2012/chart" uri="{02D57815-91ED-43cb-92C2-25804820EDAC}">
                  <c15:fullRef>
                    <c15:sqref>'Work Status'!$A$2:$AG$21</c15:sqref>
                  </c15:fullRef>
                  <c15:levelRef>
                    <c15:sqref>'Work Status'!$A$2:$A$21</c15:sqref>
                  </c15:levelRef>
                </c:ext>
              </c:extLst>
              <c:f>'Work Status'!$A$2:$A$21</c:f>
              <c:strCache>
                <c:ptCount val="20"/>
                <c:pt idx="0">
                  <c:v>GOT01</c:v>
                </c:pt>
                <c:pt idx="1">
                  <c:v>GOT02</c:v>
                </c:pt>
                <c:pt idx="2">
                  <c:v>GOT03</c:v>
                </c:pt>
                <c:pt idx="3">
                  <c:v>GOT04</c:v>
                </c:pt>
                <c:pt idx="4">
                  <c:v>GOT05</c:v>
                </c:pt>
                <c:pt idx="5">
                  <c:v>GOT06</c:v>
                </c:pt>
                <c:pt idx="6">
                  <c:v>GOT07</c:v>
                </c:pt>
                <c:pt idx="7">
                  <c:v>GOT08</c:v>
                </c:pt>
                <c:pt idx="8">
                  <c:v>GOT09</c:v>
                </c:pt>
                <c:pt idx="9">
                  <c:v>GOT10</c:v>
                </c:pt>
                <c:pt idx="10">
                  <c:v>GOT11</c:v>
                </c:pt>
                <c:pt idx="11">
                  <c:v>GOT12</c:v>
                </c:pt>
                <c:pt idx="12">
                  <c:v>GOT13</c:v>
                </c:pt>
                <c:pt idx="13">
                  <c:v>GOT14</c:v>
                </c:pt>
                <c:pt idx="14">
                  <c:v>GOT15</c:v>
                </c:pt>
                <c:pt idx="15">
                  <c:v>GOT16</c:v>
                </c:pt>
                <c:pt idx="16">
                  <c:v>GOT17</c:v>
                </c:pt>
                <c:pt idx="17">
                  <c:v>GOT18</c:v>
                </c:pt>
                <c:pt idx="18">
                  <c:v>GOT19</c:v>
                </c:pt>
                <c:pt idx="19">
                  <c:v>GOT20</c:v>
                </c:pt>
              </c:strCache>
            </c:strRef>
          </c:cat>
          <c:val>
            <c:numRef>
              <c:f>'Work Status'!$AJ$2:$AJ$21</c:f>
              <c:numCache>
                <c:formatCode>General</c:formatCode>
                <c:ptCount val="20"/>
                <c:pt idx="0">
                  <c:v>9</c:v>
                </c:pt>
                <c:pt idx="1">
                  <c:v>10</c:v>
                </c:pt>
                <c:pt idx="2">
                  <c:v>7</c:v>
                </c:pt>
                <c:pt idx="3">
                  <c:v>6</c:v>
                </c:pt>
                <c:pt idx="4">
                  <c:v>9</c:v>
                </c:pt>
                <c:pt idx="5">
                  <c:v>10</c:v>
                </c:pt>
                <c:pt idx="6">
                  <c:v>9</c:v>
                </c:pt>
                <c:pt idx="7">
                  <c:v>12</c:v>
                </c:pt>
                <c:pt idx="8">
                  <c:v>8</c:v>
                </c:pt>
                <c:pt idx="9">
                  <c:v>6</c:v>
                </c:pt>
                <c:pt idx="10">
                  <c:v>10</c:v>
                </c:pt>
                <c:pt idx="11">
                  <c:v>10</c:v>
                </c:pt>
                <c:pt idx="12">
                  <c:v>12</c:v>
                </c:pt>
                <c:pt idx="13">
                  <c:v>9</c:v>
                </c:pt>
                <c:pt idx="14">
                  <c:v>11</c:v>
                </c:pt>
                <c:pt idx="15">
                  <c:v>14</c:v>
                </c:pt>
                <c:pt idx="16">
                  <c:v>8</c:v>
                </c:pt>
                <c:pt idx="17">
                  <c:v>14</c:v>
                </c:pt>
                <c:pt idx="18">
                  <c:v>9</c:v>
                </c:pt>
                <c:pt idx="19">
                  <c:v>13</c:v>
                </c:pt>
              </c:numCache>
            </c:numRef>
          </c:val>
          <c:extLst>
            <c:ext xmlns:c16="http://schemas.microsoft.com/office/drawing/2014/chart" uri="{C3380CC4-5D6E-409C-BE32-E72D297353CC}">
              <c16:uniqueId val="{00000002-8248-4AF2-802E-11F5AA9E64A6}"/>
            </c:ext>
          </c:extLst>
        </c:ser>
        <c:dLbls>
          <c:showLegendKey val="0"/>
          <c:showVal val="0"/>
          <c:showCatName val="0"/>
          <c:showSerName val="0"/>
          <c:showPercent val="0"/>
          <c:showBubbleSize val="0"/>
        </c:dLbls>
        <c:gapWidth val="219"/>
        <c:overlap val="-27"/>
        <c:axId val="505937071"/>
        <c:axId val="506693439"/>
      </c:barChart>
      <c:catAx>
        <c:axId val="50593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693439"/>
        <c:crosses val="autoZero"/>
        <c:auto val="1"/>
        <c:lblAlgn val="ctr"/>
        <c:lblOffset val="100"/>
        <c:noMultiLvlLbl val="0"/>
      </c:catAx>
      <c:valAx>
        <c:axId val="506693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9370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2</xdr:col>
      <xdr:colOff>202407</xdr:colOff>
      <xdr:row>1</xdr:row>
      <xdr:rowOff>35718</xdr:rowOff>
    </xdr:from>
    <xdr:ext cx="4699235" cy="898923"/>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1994298" y="226218"/>
          <a:ext cx="4699235" cy="8989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0" b="1">
              <a:latin typeface="Colonna MT" panose="04020805060202030203" pitchFamily="82" charset="0"/>
            </a:rPr>
            <a:t>DashBoard</a:t>
          </a:r>
        </a:p>
      </xdr:txBody>
    </xdr:sp>
    <xdr:clientData/>
  </xdr:oneCellAnchor>
  <xdr:twoCellAnchor>
    <xdr:from>
      <xdr:col>0</xdr:col>
      <xdr:colOff>273844</xdr:colOff>
      <xdr:row>5</xdr:row>
      <xdr:rowOff>11906</xdr:rowOff>
    </xdr:from>
    <xdr:to>
      <xdr:col>1</xdr:col>
      <xdr:colOff>494109</xdr:colOff>
      <xdr:row>9</xdr:row>
      <xdr:rowOff>113109</xdr:rowOff>
    </xdr:to>
    <xdr:sp macro="" textlink="">
      <xdr:nvSpPr>
        <xdr:cNvPr id="5" name="Rounded Rectangular Callout 4">
          <a:extLst>
            <a:ext uri="{FF2B5EF4-FFF2-40B4-BE49-F238E27FC236}">
              <a16:creationId xmlns:a16="http://schemas.microsoft.com/office/drawing/2014/main" id="{00000000-0008-0000-0000-000005000000}"/>
            </a:ext>
          </a:extLst>
        </xdr:cNvPr>
        <xdr:cNvSpPr/>
      </xdr:nvSpPr>
      <xdr:spPr>
        <a:xfrm>
          <a:off x="273844" y="964406"/>
          <a:ext cx="1012031" cy="863203"/>
        </a:xfrm>
        <a:custGeom>
          <a:avLst/>
          <a:gdLst>
            <a:gd name="connsiteX0" fmla="*/ 0 w 1012031"/>
            <a:gd name="connsiteY0" fmla="*/ 87314 h 523875"/>
            <a:gd name="connsiteX1" fmla="*/ 87314 w 1012031"/>
            <a:gd name="connsiteY1" fmla="*/ 0 h 523875"/>
            <a:gd name="connsiteX2" fmla="*/ 168672 w 1012031"/>
            <a:gd name="connsiteY2" fmla="*/ 0 h 523875"/>
            <a:gd name="connsiteX3" fmla="*/ 168672 w 1012031"/>
            <a:gd name="connsiteY3" fmla="*/ 0 h 523875"/>
            <a:gd name="connsiteX4" fmla="*/ 421680 w 1012031"/>
            <a:gd name="connsiteY4" fmla="*/ 0 h 523875"/>
            <a:gd name="connsiteX5" fmla="*/ 924717 w 1012031"/>
            <a:gd name="connsiteY5" fmla="*/ 0 h 523875"/>
            <a:gd name="connsiteX6" fmla="*/ 1012031 w 1012031"/>
            <a:gd name="connsiteY6" fmla="*/ 87314 h 523875"/>
            <a:gd name="connsiteX7" fmla="*/ 1012031 w 1012031"/>
            <a:gd name="connsiteY7" fmla="*/ 305594 h 523875"/>
            <a:gd name="connsiteX8" fmla="*/ 1012031 w 1012031"/>
            <a:gd name="connsiteY8" fmla="*/ 305594 h 523875"/>
            <a:gd name="connsiteX9" fmla="*/ 1012031 w 1012031"/>
            <a:gd name="connsiteY9" fmla="*/ 436563 h 523875"/>
            <a:gd name="connsiteX10" fmla="*/ 1012031 w 1012031"/>
            <a:gd name="connsiteY10" fmla="*/ 436561 h 523875"/>
            <a:gd name="connsiteX11" fmla="*/ 924717 w 1012031"/>
            <a:gd name="connsiteY11" fmla="*/ 523875 h 523875"/>
            <a:gd name="connsiteX12" fmla="*/ 421680 w 1012031"/>
            <a:gd name="connsiteY12" fmla="*/ 523875 h 523875"/>
            <a:gd name="connsiteX13" fmla="*/ 295179 w 1012031"/>
            <a:gd name="connsiteY13" fmla="*/ 589359 h 523875"/>
            <a:gd name="connsiteX14" fmla="*/ 168672 w 1012031"/>
            <a:gd name="connsiteY14" fmla="*/ 523875 h 523875"/>
            <a:gd name="connsiteX15" fmla="*/ 87314 w 1012031"/>
            <a:gd name="connsiteY15" fmla="*/ 523875 h 523875"/>
            <a:gd name="connsiteX16" fmla="*/ 0 w 1012031"/>
            <a:gd name="connsiteY16" fmla="*/ 436561 h 523875"/>
            <a:gd name="connsiteX17" fmla="*/ 0 w 1012031"/>
            <a:gd name="connsiteY17" fmla="*/ 436563 h 523875"/>
            <a:gd name="connsiteX18" fmla="*/ 0 w 1012031"/>
            <a:gd name="connsiteY18" fmla="*/ 305594 h 523875"/>
            <a:gd name="connsiteX19" fmla="*/ 0 w 1012031"/>
            <a:gd name="connsiteY19" fmla="*/ 305594 h 523875"/>
            <a:gd name="connsiteX20" fmla="*/ 0 w 1012031"/>
            <a:gd name="connsiteY20" fmla="*/ 87314 h 523875"/>
            <a:gd name="connsiteX0" fmla="*/ 0 w 1012031"/>
            <a:gd name="connsiteY0" fmla="*/ 87314 h 863203"/>
            <a:gd name="connsiteX1" fmla="*/ 87314 w 1012031"/>
            <a:gd name="connsiteY1" fmla="*/ 0 h 863203"/>
            <a:gd name="connsiteX2" fmla="*/ 168672 w 1012031"/>
            <a:gd name="connsiteY2" fmla="*/ 0 h 863203"/>
            <a:gd name="connsiteX3" fmla="*/ 168672 w 1012031"/>
            <a:gd name="connsiteY3" fmla="*/ 0 h 863203"/>
            <a:gd name="connsiteX4" fmla="*/ 421680 w 1012031"/>
            <a:gd name="connsiteY4" fmla="*/ 0 h 863203"/>
            <a:gd name="connsiteX5" fmla="*/ 924717 w 1012031"/>
            <a:gd name="connsiteY5" fmla="*/ 0 h 863203"/>
            <a:gd name="connsiteX6" fmla="*/ 1012031 w 1012031"/>
            <a:gd name="connsiteY6" fmla="*/ 87314 h 863203"/>
            <a:gd name="connsiteX7" fmla="*/ 1012031 w 1012031"/>
            <a:gd name="connsiteY7" fmla="*/ 305594 h 863203"/>
            <a:gd name="connsiteX8" fmla="*/ 1012031 w 1012031"/>
            <a:gd name="connsiteY8" fmla="*/ 305594 h 863203"/>
            <a:gd name="connsiteX9" fmla="*/ 1012031 w 1012031"/>
            <a:gd name="connsiteY9" fmla="*/ 436563 h 863203"/>
            <a:gd name="connsiteX10" fmla="*/ 1012031 w 1012031"/>
            <a:gd name="connsiteY10" fmla="*/ 436561 h 863203"/>
            <a:gd name="connsiteX11" fmla="*/ 924717 w 1012031"/>
            <a:gd name="connsiteY11" fmla="*/ 523875 h 863203"/>
            <a:gd name="connsiteX12" fmla="*/ 421680 w 1012031"/>
            <a:gd name="connsiteY12" fmla="*/ 523875 h 863203"/>
            <a:gd name="connsiteX13" fmla="*/ 467820 w 1012031"/>
            <a:gd name="connsiteY13" fmla="*/ 863203 h 863203"/>
            <a:gd name="connsiteX14" fmla="*/ 168672 w 1012031"/>
            <a:gd name="connsiteY14" fmla="*/ 523875 h 863203"/>
            <a:gd name="connsiteX15" fmla="*/ 87314 w 1012031"/>
            <a:gd name="connsiteY15" fmla="*/ 523875 h 863203"/>
            <a:gd name="connsiteX16" fmla="*/ 0 w 1012031"/>
            <a:gd name="connsiteY16" fmla="*/ 436561 h 863203"/>
            <a:gd name="connsiteX17" fmla="*/ 0 w 1012031"/>
            <a:gd name="connsiteY17" fmla="*/ 436563 h 863203"/>
            <a:gd name="connsiteX18" fmla="*/ 0 w 1012031"/>
            <a:gd name="connsiteY18" fmla="*/ 305594 h 863203"/>
            <a:gd name="connsiteX19" fmla="*/ 0 w 1012031"/>
            <a:gd name="connsiteY19" fmla="*/ 305594 h 863203"/>
            <a:gd name="connsiteX20" fmla="*/ 0 w 1012031"/>
            <a:gd name="connsiteY20" fmla="*/ 87314 h 86320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1012031" h="863203">
              <a:moveTo>
                <a:pt x="0" y="87314"/>
              </a:moveTo>
              <a:cubicBezTo>
                <a:pt x="0" y="39092"/>
                <a:pt x="39092" y="0"/>
                <a:pt x="87314" y="0"/>
              </a:cubicBezTo>
              <a:lnTo>
                <a:pt x="168672" y="0"/>
              </a:lnTo>
              <a:lnTo>
                <a:pt x="168672" y="0"/>
              </a:lnTo>
              <a:lnTo>
                <a:pt x="421680" y="0"/>
              </a:lnTo>
              <a:lnTo>
                <a:pt x="924717" y="0"/>
              </a:lnTo>
              <a:cubicBezTo>
                <a:pt x="972939" y="0"/>
                <a:pt x="1012031" y="39092"/>
                <a:pt x="1012031" y="87314"/>
              </a:cubicBezTo>
              <a:lnTo>
                <a:pt x="1012031" y="305594"/>
              </a:lnTo>
              <a:lnTo>
                <a:pt x="1012031" y="305594"/>
              </a:lnTo>
              <a:lnTo>
                <a:pt x="1012031" y="436563"/>
              </a:lnTo>
              <a:lnTo>
                <a:pt x="1012031" y="436561"/>
              </a:lnTo>
              <a:cubicBezTo>
                <a:pt x="1012031" y="484783"/>
                <a:pt x="972939" y="523875"/>
                <a:pt x="924717" y="523875"/>
              </a:cubicBezTo>
              <a:lnTo>
                <a:pt x="421680" y="523875"/>
              </a:lnTo>
              <a:lnTo>
                <a:pt x="467820" y="863203"/>
              </a:lnTo>
              <a:lnTo>
                <a:pt x="168672" y="523875"/>
              </a:lnTo>
              <a:lnTo>
                <a:pt x="87314" y="523875"/>
              </a:lnTo>
              <a:cubicBezTo>
                <a:pt x="39092" y="523875"/>
                <a:pt x="0" y="484783"/>
                <a:pt x="0" y="436561"/>
              </a:cubicBezTo>
              <a:lnTo>
                <a:pt x="0" y="436563"/>
              </a:lnTo>
              <a:lnTo>
                <a:pt x="0" y="305594"/>
              </a:lnTo>
              <a:lnTo>
                <a:pt x="0" y="305594"/>
              </a:lnTo>
              <a:lnTo>
                <a:pt x="0" y="87314"/>
              </a:lnTo>
              <a:close/>
            </a:path>
          </a:pathLst>
        </a:cu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a:t>1. Enter the Employee</a:t>
          </a:r>
          <a:r>
            <a:rPr lang="en-US" sz="1100" baseline="0"/>
            <a:t> ID</a:t>
          </a:r>
          <a:endParaRPr lang="en-US" sz="1100"/>
        </a:p>
      </xdr:txBody>
    </xdr:sp>
    <xdr:clientData/>
  </xdr:twoCellAnchor>
  <xdr:oneCellAnchor>
    <xdr:from>
      <xdr:col>0</xdr:col>
      <xdr:colOff>220266</xdr:colOff>
      <xdr:row>11</xdr:row>
      <xdr:rowOff>77389</xdr:rowOff>
    </xdr:from>
    <xdr:ext cx="1154906" cy="440533"/>
    <xdr:sp macro="" textlink="">
      <xdr:nvSpPr>
        <xdr:cNvPr id="6" name="Rounded Rectangular Callout 5">
          <a:extLst>
            <a:ext uri="{FF2B5EF4-FFF2-40B4-BE49-F238E27FC236}">
              <a16:creationId xmlns:a16="http://schemas.microsoft.com/office/drawing/2014/main" id="{00000000-0008-0000-0000-000006000000}"/>
            </a:ext>
          </a:extLst>
        </xdr:cNvPr>
        <xdr:cNvSpPr/>
      </xdr:nvSpPr>
      <xdr:spPr>
        <a:xfrm>
          <a:off x="220266" y="2172889"/>
          <a:ext cx="1154906" cy="440533"/>
        </a:xfrm>
        <a:custGeom>
          <a:avLst/>
          <a:gdLst>
            <a:gd name="connsiteX0" fmla="*/ 0 w 1029890"/>
            <a:gd name="connsiteY0" fmla="*/ 95252 h 571500"/>
            <a:gd name="connsiteX1" fmla="*/ 95252 w 1029890"/>
            <a:gd name="connsiteY1" fmla="*/ 0 h 571500"/>
            <a:gd name="connsiteX2" fmla="*/ 171648 w 1029890"/>
            <a:gd name="connsiteY2" fmla="*/ 0 h 571500"/>
            <a:gd name="connsiteX3" fmla="*/ 171648 w 1029890"/>
            <a:gd name="connsiteY3" fmla="*/ 0 h 571500"/>
            <a:gd name="connsiteX4" fmla="*/ 429121 w 1029890"/>
            <a:gd name="connsiteY4" fmla="*/ 0 h 571500"/>
            <a:gd name="connsiteX5" fmla="*/ 934638 w 1029890"/>
            <a:gd name="connsiteY5" fmla="*/ 0 h 571500"/>
            <a:gd name="connsiteX6" fmla="*/ 1029890 w 1029890"/>
            <a:gd name="connsiteY6" fmla="*/ 95252 h 571500"/>
            <a:gd name="connsiteX7" fmla="*/ 1029890 w 1029890"/>
            <a:gd name="connsiteY7" fmla="*/ 333375 h 571500"/>
            <a:gd name="connsiteX8" fmla="*/ 1029890 w 1029890"/>
            <a:gd name="connsiteY8" fmla="*/ 333375 h 571500"/>
            <a:gd name="connsiteX9" fmla="*/ 1029890 w 1029890"/>
            <a:gd name="connsiteY9" fmla="*/ 476250 h 571500"/>
            <a:gd name="connsiteX10" fmla="*/ 1029890 w 1029890"/>
            <a:gd name="connsiteY10" fmla="*/ 476248 h 571500"/>
            <a:gd name="connsiteX11" fmla="*/ 934638 w 1029890"/>
            <a:gd name="connsiteY11" fmla="*/ 571500 h 571500"/>
            <a:gd name="connsiteX12" fmla="*/ 429121 w 1029890"/>
            <a:gd name="connsiteY12" fmla="*/ 571500 h 571500"/>
            <a:gd name="connsiteX13" fmla="*/ 300388 w 1029890"/>
            <a:gd name="connsiteY13" fmla="*/ 642938 h 571500"/>
            <a:gd name="connsiteX14" fmla="*/ 171648 w 1029890"/>
            <a:gd name="connsiteY14" fmla="*/ 571500 h 571500"/>
            <a:gd name="connsiteX15" fmla="*/ 95252 w 1029890"/>
            <a:gd name="connsiteY15" fmla="*/ 571500 h 571500"/>
            <a:gd name="connsiteX16" fmla="*/ 0 w 1029890"/>
            <a:gd name="connsiteY16" fmla="*/ 476248 h 571500"/>
            <a:gd name="connsiteX17" fmla="*/ 0 w 1029890"/>
            <a:gd name="connsiteY17" fmla="*/ 476250 h 571500"/>
            <a:gd name="connsiteX18" fmla="*/ 0 w 1029890"/>
            <a:gd name="connsiteY18" fmla="*/ 333375 h 571500"/>
            <a:gd name="connsiteX19" fmla="*/ 0 w 1029890"/>
            <a:gd name="connsiteY19" fmla="*/ 333375 h 571500"/>
            <a:gd name="connsiteX20" fmla="*/ 0 w 1029890"/>
            <a:gd name="connsiteY20" fmla="*/ 95252 h 571500"/>
            <a:gd name="connsiteX0" fmla="*/ 0 w 1029890"/>
            <a:gd name="connsiteY0" fmla="*/ 95252 h 720329"/>
            <a:gd name="connsiteX1" fmla="*/ 95252 w 1029890"/>
            <a:gd name="connsiteY1" fmla="*/ 0 h 720329"/>
            <a:gd name="connsiteX2" fmla="*/ 171648 w 1029890"/>
            <a:gd name="connsiteY2" fmla="*/ 0 h 720329"/>
            <a:gd name="connsiteX3" fmla="*/ 171648 w 1029890"/>
            <a:gd name="connsiteY3" fmla="*/ 0 h 720329"/>
            <a:gd name="connsiteX4" fmla="*/ 429121 w 1029890"/>
            <a:gd name="connsiteY4" fmla="*/ 0 h 720329"/>
            <a:gd name="connsiteX5" fmla="*/ 934638 w 1029890"/>
            <a:gd name="connsiteY5" fmla="*/ 0 h 720329"/>
            <a:gd name="connsiteX6" fmla="*/ 1029890 w 1029890"/>
            <a:gd name="connsiteY6" fmla="*/ 95252 h 720329"/>
            <a:gd name="connsiteX7" fmla="*/ 1029890 w 1029890"/>
            <a:gd name="connsiteY7" fmla="*/ 333375 h 720329"/>
            <a:gd name="connsiteX8" fmla="*/ 1029890 w 1029890"/>
            <a:gd name="connsiteY8" fmla="*/ 333375 h 720329"/>
            <a:gd name="connsiteX9" fmla="*/ 1029890 w 1029890"/>
            <a:gd name="connsiteY9" fmla="*/ 476250 h 720329"/>
            <a:gd name="connsiteX10" fmla="*/ 1029890 w 1029890"/>
            <a:gd name="connsiteY10" fmla="*/ 476248 h 720329"/>
            <a:gd name="connsiteX11" fmla="*/ 934638 w 1029890"/>
            <a:gd name="connsiteY11" fmla="*/ 571500 h 720329"/>
            <a:gd name="connsiteX12" fmla="*/ 429121 w 1029890"/>
            <a:gd name="connsiteY12" fmla="*/ 571500 h 720329"/>
            <a:gd name="connsiteX13" fmla="*/ 294435 w 1029890"/>
            <a:gd name="connsiteY13" fmla="*/ 720329 h 720329"/>
            <a:gd name="connsiteX14" fmla="*/ 171648 w 1029890"/>
            <a:gd name="connsiteY14" fmla="*/ 571500 h 720329"/>
            <a:gd name="connsiteX15" fmla="*/ 95252 w 1029890"/>
            <a:gd name="connsiteY15" fmla="*/ 571500 h 720329"/>
            <a:gd name="connsiteX16" fmla="*/ 0 w 1029890"/>
            <a:gd name="connsiteY16" fmla="*/ 476248 h 720329"/>
            <a:gd name="connsiteX17" fmla="*/ 0 w 1029890"/>
            <a:gd name="connsiteY17" fmla="*/ 476250 h 720329"/>
            <a:gd name="connsiteX18" fmla="*/ 0 w 1029890"/>
            <a:gd name="connsiteY18" fmla="*/ 333375 h 720329"/>
            <a:gd name="connsiteX19" fmla="*/ 0 w 1029890"/>
            <a:gd name="connsiteY19" fmla="*/ 333375 h 720329"/>
            <a:gd name="connsiteX20" fmla="*/ 0 w 1029890"/>
            <a:gd name="connsiteY20" fmla="*/ 95252 h 720329"/>
            <a:gd name="connsiteX0" fmla="*/ 0 w 1029890"/>
            <a:gd name="connsiteY0" fmla="*/ 378616 h 1003693"/>
            <a:gd name="connsiteX1" fmla="*/ 95252 w 1029890"/>
            <a:gd name="connsiteY1" fmla="*/ 283364 h 1003693"/>
            <a:gd name="connsiteX2" fmla="*/ 171648 w 1029890"/>
            <a:gd name="connsiteY2" fmla="*/ 283364 h 1003693"/>
            <a:gd name="connsiteX3" fmla="*/ 552648 w 1029890"/>
            <a:gd name="connsiteY3" fmla="*/ 0 h 1003693"/>
            <a:gd name="connsiteX4" fmla="*/ 429121 w 1029890"/>
            <a:gd name="connsiteY4" fmla="*/ 283364 h 1003693"/>
            <a:gd name="connsiteX5" fmla="*/ 934638 w 1029890"/>
            <a:gd name="connsiteY5" fmla="*/ 283364 h 1003693"/>
            <a:gd name="connsiteX6" fmla="*/ 1029890 w 1029890"/>
            <a:gd name="connsiteY6" fmla="*/ 378616 h 1003693"/>
            <a:gd name="connsiteX7" fmla="*/ 1029890 w 1029890"/>
            <a:gd name="connsiteY7" fmla="*/ 616739 h 1003693"/>
            <a:gd name="connsiteX8" fmla="*/ 1029890 w 1029890"/>
            <a:gd name="connsiteY8" fmla="*/ 616739 h 1003693"/>
            <a:gd name="connsiteX9" fmla="*/ 1029890 w 1029890"/>
            <a:gd name="connsiteY9" fmla="*/ 759614 h 1003693"/>
            <a:gd name="connsiteX10" fmla="*/ 1029890 w 1029890"/>
            <a:gd name="connsiteY10" fmla="*/ 759612 h 1003693"/>
            <a:gd name="connsiteX11" fmla="*/ 934638 w 1029890"/>
            <a:gd name="connsiteY11" fmla="*/ 854864 h 1003693"/>
            <a:gd name="connsiteX12" fmla="*/ 429121 w 1029890"/>
            <a:gd name="connsiteY12" fmla="*/ 854864 h 1003693"/>
            <a:gd name="connsiteX13" fmla="*/ 294435 w 1029890"/>
            <a:gd name="connsiteY13" fmla="*/ 1003693 h 1003693"/>
            <a:gd name="connsiteX14" fmla="*/ 171648 w 1029890"/>
            <a:gd name="connsiteY14" fmla="*/ 854864 h 1003693"/>
            <a:gd name="connsiteX15" fmla="*/ 95252 w 1029890"/>
            <a:gd name="connsiteY15" fmla="*/ 854864 h 1003693"/>
            <a:gd name="connsiteX16" fmla="*/ 0 w 1029890"/>
            <a:gd name="connsiteY16" fmla="*/ 759612 h 1003693"/>
            <a:gd name="connsiteX17" fmla="*/ 0 w 1029890"/>
            <a:gd name="connsiteY17" fmla="*/ 759614 h 1003693"/>
            <a:gd name="connsiteX18" fmla="*/ 0 w 1029890"/>
            <a:gd name="connsiteY18" fmla="*/ 616739 h 1003693"/>
            <a:gd name="connsiteX19" fmla="*/ 0 w 1029890"/>
            <a:gd name="connsiteY19" fmla="*/ 616739 h 1003693"/>
            <a:gd name="connsiteX20" fmla="*/ 0 w 1029890"/>
            <a:gd name="connsiteY20" fmla="*/ 378616 h 1003693"/>
            <a:gd name="connsiteX0" fmla="*/ 0 w 1029890"/>
            <a:gd name="connsiteY0" fmla="*/ 378616 h 886440"/>
            <a:gd name="connsiteX1" fmla="*/ 95252 w 1029890"/>
            <a:gd name="connsiteY1" fmla="*/ 283364 h 886440"/>
            <a:gd name="connsiteX2" fmla="*/ 171648 w 1029890"/>
            <a:gd name="connsiteY2" fmla="*/ 283364 h 886440"/>
            <a:gd name="connsiteX3" fmla="*/ 552648 w 1029890"/>
            <a:gd name="connsiteY3" fmla="*/ 0 h 886440"/>
            <a:gd name="connsiteX4" fmla="*/ 429121 w 1029890"/>
            <a:gd name="connsiteY4" fmla="*/ 283364 h 886440"/>
            <a:gd name="connsiteX5" fmla="*/ 934638 w 1029890"/>
            <a:gd name="connsiteY5" fmla="*/ 283364 h 886440"/>
            <a:gd name="connsiteX6" fmla="*/ 1029890 w 1029890"/>
            <a:gd name="connsiteY6" fmla="*/ 378616 h 886440"/>
            <a:gd name="connsiteX7" fmla="*/ 1029890 w 1029890"/>
            <a:gd name="connsiteY7" fmla="*/ 616739 h 886440"/>
            <a:gd name="connsiteX8" fmla="*/ 1029890 w 1029890"/>
            <a:gd name="connsiteY8" fmla="*/ 616739 h 886440"/>
            <a:gd name="connsiteX9" fmla="*/ 1029890 w 1029890"/>
            <a:gd name="connsiteY9" fmla="*/ 759614 h 886440"/>
            <a:gd name="connsiteX10" fmla="*/ 1029890 w 1029890"/>
            <a:gd name="connsiteY10" fmla="*/ 759612 h 886440"/>
            <a:gd name="connsiteX11" fmla="*/ 934638 w 1029890"/>
            <a:gd name="connsiteY11" fmla="*/ 854864 h 886440"/>
            <a:gd name="connsiteX12" fmla="*/ 429121 w 1029890"/>
            <a:gd name="connsiteY12" fmla="*/ 854864 h 886440"/>
            <a:gd name="connsiteX13" fmla="*/ 300388 w 1029890"/>
            <a:gd name="connsiteY13" fmla="*/ 886440 h 886440"/>
            <a:gd name="connsiteX14" fmla="*/ 171648 w 1029890"/>
            <a:gd name="connsiteY14" fmla="*/ 854864 h 886440"/>
            <a:gd name="connsiteX15" fmla="*/ 95252 w 1029890"/>
            <a:gd name="connsiteY15" fmla="*/ 854864 h 886440"/>
            <a:gd name="connsiteX16" fmla="*/ 0 w 1029890"/>
            <a:gd name="connsiteY16" fmla="*/ 759612 h 886440"/>
            <a:gd name="connsiteX17" fmla="*/ 0 w 1029890"/>
            <a:gd name="connsiteY17" fmla="*/ 759614 h 886440"/>
            <a:gd name="connsiteX18" fmla="*/ 0 w 1029890"/>
            <a:gd name="connsiteY18" fmla="*/ 616739 h 886440"/>
            <a:gd name="connsiteX19" fmla="*/ 0 w 1029890"/>
            <a:gd name="connsiteY19" fmla="*/ 616739 h 886440"/>
            <a:gd name="connsiteX20" fmla="*/ 0 w 1029890"/>
            <a:gd name="connsiteY20" fmla="*/ 378616 h 886440"/>
            <a:gd name="connsiteX0" fmla="*/ 0 w 1029890"/>
            <a:gd name="connsiteY0" fmla="*/ 378616 h 854864"/>
            <a:gd name="connsiteX1" fmla="*/ 95252 w 1029890"/>
            <a:gd name="connsiteY1" fmla="*/ 283364 h 854864"/>
            <a:gd name="connsiteX2" fmla="*/ 171648 w 1029890"/>
            <a:gd name="connsiteY2" fmla="*/ 283364 h 854864"/>
            <a:gd name="connsiteX3" fmla="*/ 552648 w 1029890"/>
            <a:gd name="connsiteY3" fmla="*/ 0 h 854864"/>
            <a:gd name="connsiteX4" fmla="*/ 429121 w 1029890"/>
            <a:gd name="connsiteY4" fmla="*/ 283364 h 854864"/>
            <a:gd name="connsiteX5" fmla="*/ 934638 w 1029890"/>
            <a:gd name="connsiteY5" fmla="*/ 283364 h 854864"/>
            <a:gd name="connsiteX6" fmla="*/ 1029890 w 1029890"/>
            <a:gd name="connsiteY6" fmla="*/ 378616 h 854864"/>
            <a:gd name="connsiteX7" fmla="*/ 1029890 w 1029890"/>
            <a:gd name="connsiteY7" fmla="*/ 616739 h 854864"/>
            <a:gd name="connsiteX8" fmla="*/ 1029890 w 1029890"/>
            <a:gd name="connsiteY8" fmla="*/ 616739 h 854864"/>
            <a:gd name="connsiteX9" fmla="*/ 1029890 w 1029890"/>
            <a:gd name="connsiteY9" fmla="*/ 759614 h 854864"/>
            <a:gd name="connsiteX10" fmla="*/ 1029890 w 1029890"/>
            <a:gd name="connsiteY10" fmla="*/ 759612 h 854864"/>
            <a:gd name="connsiteX11" fmla="*/ 934638 w 1029890"/>
            <a:gd name="connsiteY11" fmla="*/ 854864 h 854864"/>
            <a:gd name="connsiteX12" fmla="*/ 429121 w 1029890"/>
            <a:gd name="connsiteY12" fmla="*/ 854864 h 854864"/>
            <a:gd name="connsiteX13" fmla="*/ 300388 w 1029890"/>
            <a:gd name="connsiteY13" fmla="*/ 847356 h 854864"/>
            <a:gd name="connsiteX14" fmla="*/ 171648 w 1029890"/>
            <a:gd name="connsiteY14" fmla="*/ 854864 h 854864"/>
            <a:gd name="connsiteX15" fmla="*/ 95252 w 1029890"/>
            <a:gd name="connsiteY15" fmla="*/ 854864 h 854864"/>
            <a:gd name="connsiteX16" fmla="*/ 0 w 1029890"/>
            <a:gd name="connsiteY16" fmla="*/ 759612 h 854864"/>
            <a:gd name="connsiteX17" fmla="*/ 0 w 1029890"/>
            <a:gd name="connsiteY17" fmla="*/ 759614 h 854864"/>
            <a:gd name="connsiteX18" fmla="*/ 0 w 1029890"/>
            <a:gd name="connsiteY18" fmla="*/ 616739 h 854864"/>
            <a:gd name="connsiteX19" fmla="*/ 0 w 1029890"/>
            <a:gd name="connsiteY19" fmla="*/ 616739 h 854864"/>
            <a:gd name="connsiteX20" fmla="*/ 0 w 1029890"/>
            <a:gd name="connsiteY20" fmla="*/ 378616 h 85486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1029890" h="854864">
              <a:moveTo>
                <a:pt x="0" y="378616"/>
              </a:moveTo>
              <a:cubicBezTo>
                <a:pt x="0" y="326010"/>
                <a:pt x="42646" y="283364"/>
                <a:pt x="95252" y="283364"/>
              </a:cubicBezTo>
              <a:lnTo>
                <a:pt x="171648" y="283364"/>
              </a:lnTo>
              <a:lnTo>
                <a:pt x="552648" y="0"/>
              </a:lnTo>
              <a:lnTo>
                <a:pt x="429121" y="283364"/>
              </a:lnTo>
              <a:lnTo>
                <a:pt x="934638" y="283364"/>
              </a:lnTo>
              <a:cubicBezTo>
                <a:pt x="987244" y="283364"/>
                <a:pt x="1029890" y="326010"/>
                <a:pt x="1029890" y="378616"/>
              </a:cubicBezTo>
              <a:lnTo>
                <a:pt x="1029890" y="616739"/>
              </a:lnTo>
              <a:lnTo>
                <a:pt x="1029890" y="616739"/>
              </a:lnTo>
              <a:lnTo>
                <a:pt x="1029890" y="759614"/>
              </a:lnTo>
              <a:lnTo>
                <a:pt x="1029890" y="759612"/>
              </a:lnTo>
              <a:cubicBezTo>
                <a:pt x="1029890" y="812218"/>
                <a:pt x="987244" y="854864"/>
                <a:pt x="934638" y="854864"/>
              </a:cubicBezTo>
              <a:lnTo>
                <a:pt x="429121" y="854864"/>
              </a:lnTo>
              <a:lnTo>
                <a:pt x="300388" y="847356"/>
              </a:lnTo>
              <a:lnTo>
                <a:pt x="171648" y="854864"/>
              </a:lnTo>
              <a:lnTo>
                <a:pt x="95252" y="854864"/>
              </a:lnTo>
              <a:cubicBezTo>
                <a:pt x="42646" y="854864"/>
                <a:pt x="0" y="812218"/>
                <a:pt x="0" y="759612"/>
              </a:cubicBezTo>
              <a:lnTo>
                <a:pt x="0" y="759614"/>
              </a:lnTo>
              <a:lnTo>
                <a:pt x="0" y="616739"/>
              </a:lnTo>
              <a:lnTo>
                <a:pt x="0" y="616739"/>
              </a:lnTo>
              <a:lnTo>
                <a:pt x="0" y="378616"/>
              </a:lnTo>
              <a:close/>
            </a:path>
          </a:pathLst>
        </a:cu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vert="horz" rtlCol="0" anchor="b" anchorCtr="0">
          <a:noAutofit/>
        </a:bodyPr>
        <a:lstStyle/>
        <a:p>
          <a:pPr algn="l"/>
          <a:r>
            <a:rPr lang="en-US" sz="1100"/>
            <a:t>2. Enter</a:t>
          </a:r>
          <a:r>
            <a:rPr lang="en-US" sz="1100" baseline="0"/>
            <a:t> the Date</a:t>
          </a:r>
          <a:endParaRPr lang="en-US" sz="1100"/>
        </a:p>
      </xdr:txBody>
    </xdr:sp>
    <xdr:clientData/>
  </xdr:oneCellAnchor>
  <xdr:twoCellAnchor>
    <xdr:from>
      <xdr:col>2</xdr:col>
      <xdr:colOff>208360</xdr:colOff>
      <xdr:row>38</xdr:row>
      <xdr:rowOff>83342</xdr:rowOff>
    </xdr:from>
    <xdr:to>
      <xdr:col>6</xdr:col>
      <xdr:colOff>238126</xdr:colOff>
      <xdr:row>52</xdr:row>
      <xdr:rowOff>172181</xdr:rowOff>
    </xdr:to>
    <xdr:graphicFrame macro="">
      <xdr:nvGraphicFramePr>
        <xdr:cNvPr id="7" name="Chart 6">
          <a:extLst>
            <a:ext uri="{FF2B5EF4-FFF2-40B4-BE49-F238E27FC236}">
              <a16:creationId xmlns:a16="http://schemas.microsoft.com/office/drawing/2014/main" id="{D917F226-F9D3-4F01-B528-E1E87FE67E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38</xdr:row>
      <xdr:rowOff>83344</xdr:rowOff>
    </xdr:from>
    <xdr:to>
      <xdr:col>2</xdr:col>
      <xdr:colOff>36909</xdr:colOff>
      <xdr:row>69</xdr:row>
      <xdr:rowOff>89207</xdr:rowOff>
    </xdr:to>
    <mc:AlternateContent xmlns:mc="http://schemas.openxmlformats.org/markup-compatibility/2006" xmlns:sle15="http://schemas.microsoft.com/office/drawing/2012/slicer">
      <mc:Choice Requires="sle15">
        <xdr:graphicFrame macro="">
          <xdr:nvGraphicFramePr>
            <xdr:cNvPr id="8" name="Emp 1">
              <a:extLst>
                <a:ext uri="{FF2B5EF4-FFF2-40B4-BE49-F238E27FC236}">
                  <a16:creationId xmlns:a16="http://schemas.microsoft.com/office/drawing/2014/main" id="{33DD00A1-C1FC-476B-9E1A-481421FA378D}"/>
                </a:ext>
              </a:extLst>
            </xdr:cNvPr>
            <xdr:cNvGraphicFramePr/>
          </xdr:nvGraphicFramePr>
          <xdr:xfrm>
            <a:off x="0" y="0"/>
            <a:ext cx="0" cy="0"/>
          </xdr:xfrm>
          <a:graphic>
            <a:graphicData uri="http://schemas.microsoft.com/office/drawing/2010/slicer">
              <sle:slicer xmlns:sle="http://schemas.microsoft.com/office/drawing/2010/slicer" name="Emp 1"/>
            </a:graphicData>
          </a:graphic>
        </xdr:graphicFrame>
      </mc:Choice>
      <mc:Fallback xmlns="">
        <xdr:sp macro="" textlink="">
          <xdr:nvSpPr>
            <xdr:cNvPr id="0" name=""/>
            <xdr:cNvSpPr>
              <a:spLocks noTextEdit="1"/>
            </xdr:cNvSpPr>
          </xdr:nvSpPr>
          <xdr:spPr>
            <a:xfrm>
              <a:off x="0" y="7322344"/>
              <a:ext cx="1828800" cy="591136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22</xdr:row>
      <xdr:rowOff>118695</xdr:rowOff>
    </xdr:from>
    <xdr:to>
      <xdr:col>2</xdr:col>
      <xdr:colOff>55685</xdr:colOff>
      <xdr:row>53</xdr:row>
      <xdr:rowOff>124558</xdr:rowOff>
    </xdr:to>
    <mc:AlternateContent xmlns:mc="http://schemas.openxmlformats.org/markup-compatibility/2006" xmlns:sle15="http://schemas.microsoft.com/office/drawing/2012/slicer">
      <mc:Choice Requires="sle15">
        <xdr:graphicFrame macro="">
          <xdr:nvGraphicFramePr>
            <xdr:cNvPr id="2" name="Emp">
              <a:extLst>
                <a:ext uri="{FF2B5EF4-FFF2-40B4-BE49-F238E27FC236}">
                  <a16:creationId xmlns:a16="http://schemas.microsoft.com/office/drawing/2014/main" id="{17B31414-5A14-4667-A7A5-5AF56BEDF3C3}"/>
                </a:ext>
              </a:extLst>
            </xdr:cNvPr>
            <xdr:cNvGraphicFramePr/>
          </xdr:nvGraphicFramePr>
          <xdr:xfrm>
            <a:off x="0" y="0"/>
            <a:ext cx="0" cy="0"/>
          </xdr:xfrm>
          <a:graphic>
            <a:graphicData uri="http://schemas.microsoft.com/office/drawing/2010/slicer">
              <sle:slicer xmlns:sle="http://schemas.microsoft.com/office/drawing/2010/slicer" name="Emp"/>
            </a:graphicData>
          </a:graphic>
        </xdr:graphicFrame>
      </mc:Choice>
      <mc:Fallback xmlns="">
        <xdr:sp macro="" textlink="">
          <xdr:nvSpPr>
            <xdr:cNvPr id="0" name=""/>
            <xdr:cNvSpPr>
              <a:spLocks noTextEdit="1"/>
            </xdr:cNvSpPr>
          </xdr:nvSpPr>
          <xdr:spPr>
            <a:xfrm>
              <a:off x="0" y="4317022"/>
              <a:ext cx="1828800" cy="5911363"/>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26</xdr:col>
      <xdr:colOff>293081</xdr:colOff>
      <xdr:row>24</xdr:row>
      <xdr:rowOff>109904</xdr:rowOff>
    </xdr:from>
    <xdr:to>
      <xdr:col>34</xdr:col>
      <xdr:colOff>842596</xdr:colOff>
      <xdr:row>42</xdr:row>
      <xdr:rowOff>139212</xdr:rowOff>
    </xdr:to>
    <xdr:graphicFrame macro="">
      <xdr:nvGraphicFramePr>
        <xdr:cNvPr id="3" name="Chart 2">
          <a:extLst>
            <a:ext uri="{FF2B5EF4-FFF2-40B4-BE49-F238E27FC236}">
              <a16:creationId xmlns:a16="http://schemas.microsoft.com/office/drawing/2014/main" id="{DE087FC2-8B9F-44CD-92A9-852AFF3669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 xr10:uid="{409C92AD-5059-4DB5-8FFB-CF4CE3648E34}" sourceName="Emp">
  <extLst>
    <x:ext xmlns:x15="http://schemas.microsoft.com/office/spreadsheetml/2010/11/main" uri="{2F2917AC-EB37-4324-AD4E-5DD8C200BD13}">
      <x15:tableSlicerCache tableId="6"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 1" xr10:uid="{13D28F5A-96F6-4130-8D78-EE52ED1B7078}" cache="Slicer_Emp" caption="Emp"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 xr10:uid="{A5F94773-164A-4EEB-BAC8-59DF12129EAE}" cache="Slicer_Emp" caption="Emp"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oasterTable" displayName="RoasterTable" ref="A1:I21" totalsRowShown="0" headerRowDxfId="16">
  <autoFilter ref="A1:I21" xr:uid="{00000000-0009-0000-0100-000001000000}"/>
  <tableColumns count="9">
    <tableColumn id="1" xr3:uid="{00000000-0010-0000-0000-000001000000}" name="Employee ID"/>
    <tableColumn id="2" xr3:uid="{00000000-0010-0000-0000-000002000000}" name="First Name"/>
    <tableColumn id="3" xr3:uid="{00000000-0010-0000-0000-000003000000}" name="Last Name"/>
    <tableColumn id="4" xr3:uid="{00000000-0010-0000-0000-000004000000}" name=" Email" dataDxfId="15">
      <calculatedColumnFormula>LOWER(CONCATENATE(B2,C2,$J$2,$J$3))</calculatedColumnFormula>
    </tableColumn>
    <tableColumn id="5" xr3:uid="{00000000-0010-0000-0000-000005000000}" name="Other Contact Options" dataDxfId="14">
      <calculatedColumnFormula>LOWER(CONCATENATE(LEFT(B2,1),C2,$J$2,$J$3))</calculatedColumnFormula>
    </tableColumn>
    <tableColumn id="7" xr3:uid="{00000000-0010-0000-0000-000007000000}" name="DOB"/>
    <tableColumn id="8" xr3:uid="{00000000-0010-0000-0000-000008000000}" name="DOJ"/>
    <tableColumn id="6" xr3:uid="{01D6E8B8-A015-4D09-88E5-867B1E118500}" name="HBD" dataDxfId="13">
      <calculatedColumnFormula>IF(DAY(F2)&amp;MONTH(F2)=DAY(TODAY())&amp;MONTH(TODAY()),"Happy Birthday","Not Today")</calculatedColumnFormula>
    </tableColumn>
    <tableColumn id="9" xr3:uid="{A9285AC8-AFEC-4F7C-AD30-118C20B446FA}" name="Anniversary" dataDxfId="12">
      <calculatedColumnFormula>IF(DAY(G2)&amp;MONTH(G2)=DAY(TODAY())&amp;MONTH(TODAY()),"Happy Anniversary","Not Today")</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B1:B21" totalsRowShown="0" headerRowDxfId="11">
  <autoFilter ref="B1:B21" xr:uid="{00000000-0009-0000-0100-000002000000}"/>
  <tableColumns count="1">
    <tableColumn id="1" xr3:uid="{00000000-0010-0000-0100-000001000000}" name="Emp"/>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A21" totalsRowShown="0" headerRowDxfId="10" headerRowBorderDxfId="9" tableBorderDxfId="8">
  <autoFilter ref="A1:A21" xr:uid="{00000000-0009-0000-0100-000005000000}"/>
  <tableColumns count="1">
    <tableColumn id="1" xr3:uid="{00000000-0010-0000-0200-000001000000}" name="EMP ID"/>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4B259B4-08D3-40D8-B6DB-A15814628A98}" name="Table24" displayName="Table24" ref="B1:B21" totalsRowShown="0" headerRowDxfId="3">
  <autoFilter ref="B1:B21" xr:uid="{00000000-0009-0000-0100-000002000000}"/>
  <tableColumns count="1">
    <tableColumn id="1" xr3:uid="{45C2B099-35FD-4EC5-A4A8-38CC19BA3784}" name="Emp"/>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35E060-A380-4356-B37C-658BB3154658}" name="Table55" displayName="Table55" ref="A1:A21" totalsRowShown="0" headerRowDxfId="2" headerRowBorderDxfId="0" tableBorderDxfId="1">
  <autoFilter ref="A1:A21" xr:uid="{00000000-0009-0000-0100-000005000000}"/>
  <tableColumns count="1">
    <tableColumn id="1" xr3:uid="{80B636C1-1F5B-4858-9D34-511FB570ADBF}" name="EMP ID"/>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27" displayName="Table27" ref="B1:B21" totalsRowShown="0" headerRowDxfId="7">
  <autoFilter ref="B1:B21" xr:uid="{00000000-0009-0000-0100-000006000000}"/>
  <tableColumns count="1">
    <tableColumn id="1" xr3:uid="{00000000-0010-0000-0300-000001000000}" name="Emp"/>
  </tableColumns>
  <tableStyleInfo name="TableStyleMedium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59" displayName="Table59" ref="A1:A21" totalsRowShown="0" headerRowDxfId="6" headerRowBorderDxfId="5" tableBorderDxfId="4">
  <autoFilter ref="A1:A21" xr:uid="{00000000-0009-0000-0100-000008000000}"/>
  <tableColumns count="1">
    <tableColumn id="1" xr3:uid="{00000000-0010-0000-0400-000001000000}" name="EMP ID"/>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2.xml"/><Relationship Id="rId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4C1-9DFD-4BE9-AD06-0FEEFA2499B7}">
  <sheetPr>
    <tabColor rgb="FFC00000"/>
  </sheetPr>
  <dimension ref="A1:B15"/>
  <sheetViews>
    <sheetView tabSelected="1" workbookViewId="0">
      <selection activeCell="B19" sqref="B19"/>
    </sheetView>
  </sheetViews>
  <sheetFormatPr defaultRowHeight="15" x14ac:dyDescent="0.25"/>
  <cols>
    <col min="1" max="1" width="35" customWidth="1"/>
    <col min="2" max="2" width="70.140625" customWidth="1"/>
    <col min="3" max="3" width="67.85546875" customWidth="1"/>
    <col min="4" max="4" width="28.140625" customWidth="1"/>
  </cols>
  <sheetData>
    <row r="1" spans="1:2" ht="15.75" x14ac:dyDescent="0.25">
      <c r="A1" s="34" t="s">
        <v>122</v>
      </c>
    </row>
    <row r="2" spans="1:2" x14ac:dyDescent="0.25">
      <c r="B2" s="32" t="s">
        <v>123</v>
      </c>
    </row>
    <row r="3" spans="1:2" x14ac:dyDescent="0.25">
      <c r="B3" s="32" t="s">
        <v>136</v>
      </c>
    </row>
    <row r="5" spans="1:2" ht="75" x14ac:dyDescent="0.25">
      <c r="A5" s="27" t="s">
        <v>124</v>
      </c>
      <c r="B5" s="36" t="s">
        <v>125</v>
      </c>
    </row>
    <row r="7" spans="1:2" x14ac:dyDescent="0.25">
      <c r="A7" s="27" t="s">
        <v>126</v>
      </c>
      <c r="B7" t="s">
        <v>127</v>
      </c>
    </row>
    <row r="9" spans="1:2" ht="30" x14ac:dyDescent="0.25">
      <c r="A9" s="27" t="s">
        <v>128</v>
      </c>
      <c r="B9" s="35" t="s">
        <v>129</v>
      </c>
    </row>
    <row r="11" spans="1:2" ht="30" x14ac:dyDescent="0.25">
      <c r="A11" s="27" t="s">
        <v>130</v>
      </c>
      <c r="B11" s="35" t="s">
        <v>131</v>
      </c>
    </row>
    <row r="13" spans="1:2" x14ac:dyDescent="0.25">
      <c r="A13" s="27" t="s">
        <v>132</v>
      </c>
      <c r="B13" t="s">
        <v>133</v>
      </c>
    </row>
    <row r="14" spans="1:2" x14ac:dyDescent="0.25">
      <c r="A14" s="27"/>
    </row>
    <row r="15" spans="1:2" ht="45" x14ac:dyDescent="0.25">
      <c r="A15" s="27" t="s">
        <v>135</v>
      </c>
      <c r="B15" s="35" t="s">
        <v>134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showGridLines="0" zoomScale="160" zoomScaleNormal="160" workbookViewId="0">
      <selection activeCell="A17" sqref="A17"/>
    </sheetView>
  </sheetViews>
  <sheetFormatPr defaultRowHeight="15" x14ac:dyDescent="0.25"/>
  <cols>
    <col min="1" max="1" width="11.85546875" customWidth="1"/>
    <col min="2" max="2" width="15" style="1" customWidth="1"/>
    <col min="3" max="3" width="16.7109375" style="1" customWidth="1"/>
    <col min="4" max="4" width="18.85546875" customWidth="1"/>
    <col min="5" max="5" width="27.140625" customWidth="1"/>
    <col min="6" max="6" width="34.85546875" customWidth="1"/>
    <col min="9" max="9" width="13.140625" bestFit="1" customWidth="1"/>
    <col min="10" max="10" width="10.5703125" bestFit="1" customWidth="1"/>
  </cols>
  <sheetData>
    <row r="1" spans="2:9" x14ac:dyDescent="0.25">
      <c r="I1" s="33"/>
    </row>
    <row r="9" spans="2:9" x14ac:dyDescent="0.25">
      <c r="B9" s="19" t="s">
        <v>0</v>
      </c>
      <c r="C9" s="19" t="s">
        <v>4</v>
      </c>
      <c r="D9" s="19" t="s">
        <v>5</v>
      </c>
      <c r="E9" s="19" t="s">
        <v>1</v>
      </c>
      <c r="F9" s="19" t="s">
        <v>2</v>
      </c>
    </row>
    <row r="10" spans="2:9" s="1" customFormat="1" x14ac:dyDescent="0.25">
      <c r="B10" s="20" t="s">
        <v>36</v>
      </c>
      <c r="C10" s="20" t="str">
        <f>VLOOKUP($B$10,RoasterTable[],2,0)</f>
        <v>Jon</v>
      </c>
      <c r="D10" s="20" t="str">
        <f>VLOOKUP($B$10,RoasterTable[],3,0)</f>
        <v>Snow</v>
      </c>
      <c r="E10" s="20" t="str">
        <f>VLOOKUP($B$10,RoasterTable[],4,0)</f>
        <v>jonsnow@got.com</v>
      </c>
      <c r="F10" s="20" t="str">
        <f>VLOOKUP($B$10,RoasterTable[],5,0)</f>
        <v>jsnow@got.com</v>
      </c>
    </row>
    <row r="11" spans="2:9" x14ac:dyDescent="0.25">
      <c r="B11" s="19" t="s">
        <v>61</v>
      </c>
      <c r="C11" s="19" t="s">
        <v>62</v>
      </c>
      <c r="D11" s="19" t="s">
        <v>108</v>
      </c>
      <c r="E11" s="19" t="s">
        <v>120</v>
      </c>
      <c r="F11" s="19" t="s">
        <v>109</v>
      </c>
    </row>
    <row r="12" spans="2:9" x14ac:dyDescent="0.25">
      <c r="B12" s="21">
        <v>44404</v>
      </c>
      <c r="C12" s="20" t="str">
        <f>VLOOKUP(B10,Roaster,HLOOKUP(B12,Dates,2,0)+2,0)</f>
        <v>Working</v>
      </c>
      <c r="D12" s="20" t="str">
        <f>VLOOKUP(B10,workAssingment,DAY(B12)+2,0)</f>
        <v>Organizing</v>
      </c>
      <c r="E12" s="20" t="str">
        <f>CONCATENATE(IF(DAY(VLOOKUP(B10,RoasterTable[#All],6,0))&amp;MONTH(VLOOKUP(B10,RoasterTable[#All],6,0))=DAY(Dashboard!B12)&amp;MONTH(B12),"Happy Birthday",""), " ", IF(DAY(VLOOKUP(B10,RoasterTable[#All],7,0))&amp;MONTH(VLOOKUP(B10,RoasterTable[#All],7,0))=DAY(Dashboard!B12)&amp;MONTH(B12),"Happy Anniversary",""))</f>
        <v xml:space="preserve">Happy Birthday </v>
      </c>
      <c r="F12" s="20" t="str">
        <f>VLOOKUP(B10,StatusTable,DAY(B12)+2,0)</f>
        <v>Completed</v>
      </c>
    </row>
    <row r="15" spans="2:9" x14ac:dyDescent="0.25">
      <c r="B15" s="1" t="s">
        <v>35</v>
      </c>
      <c r="C15" s="1" t="s">
        <v>63</v>
      </c>
      <c r="E15" s="1" t="str">
        <f>VLOOKUP(B15,workAssingment,DAY(Dashboard!$B$12)+2,0)</f>
        <v>User Support</v>
      </c>
      <c r="F15" s="1" t="str">
        <f>VLOOKUP(B15,Comments!workAssingment,DAY(Dashboard!$B$12)+2,0)</f>
        <v>*</v>
      </c>
    </row>
    <row r="16" spans="2:9" x14ac:dyDescent="0.25">
      <c r="B16" s="1" t="s">
        <v>36</v>
      </c>
      <c r="C16" s="1" t="s">
        <v>64</v>
      </c>
      <c r="E16" s="1" t="str">
        <f>VLOOKUP(B16,workAssingment,DAY(Dashboard!$B$12)+2,0)</f>
        <v>Organizing</v>
      </c>
      <c r="F16" s="1" t="str">
        <f>VLOOKUP(B16,Comments!workAssingment,DAY(Dashboard!$B$12)+2,0)</f>
        <v>*</v>
      </c>
    </row>
    <row r="17" spans="2:6" x14ac:dyDescent="0.25">
      <c r="B17" s="1" t="s">
        <v>37</v>
      </c>
      <c r="C17" s="1" t="s">
        <v>65</v>
      </c>
      <c r="E17" s="1" t="str">
        <f>VLOOKUP(B17,workAssingment,DAY(Dashboard!$B$12)+2,0)</f>
        <v>Operations</v>
      </c>
      <c r="F17" s="1" t="str">
        <f>VLOOKUP(B17,Comments!workAssingment,DAY(Dashboard!$B$12)+2,0)</f>
        <v>*</v>
      </c>
    </row>
    <row r="18" spans="2:6" x14ac:dyDescent="0.25">
      <c r="B18" s="1" t="s">
        <v>38</v>
      </c>
      <c r="C18" s="1" t="s">
        <v>66</v>
      </c>
      <c r="E18" s="1" t="str">
        <f>VLOOKUP(B18,workAssingment,DAY(Dashboard!$B$12)+2,0)</f>
        <v>Editing</v>
      </c>
      <c r="F18" s="1" t="str">
        <f>VLOOKUP(B18,Comments!workAssingment,DAY(Dashboard!$B$12)+2,0)</f>
        <v>*</v>
      </c>
    </row>
    <row r="19" spans="2:6" x14ac:dyDescent="0.25">
      <c r="B19" s="1" t="s">
        <v>39</v>
      </c>
      <c r="C19" s="1" t="s">
        <v>67</v>
      </c>
      <c r="E19" s="1" t="str">
        <f>VLOOKUP(B19,workAssingment,DAY(Dashboard!$B$12)+2,0)</f>
        <v>Monitoring</v>
      </c>
      <c r="F19" s="1" t="str">
        <f>VLOOKUP(B19,Comments!workAssingment,DAY(Dashboard!$B$12)+2,0)</f>
        <v>*</v>
      </c>
    </row>
    <row r="20" spans="2:6" x14ac:dyDescent="0.25">
      <c r="B20" s="1" t="s">
        <v>40</v>
      </c>
      <c r="C20" s="1" t="s">
        <v>68</v>
      </c>
      <c r="E20" s="1" t="str">
        <f>VLOOKUP(B20,workAssingment,DAY(Dashboard!$B$12)+2,0)</f>
        <v>Uploading</v>
      </c>
      <c r="F20" s="1" t="str">
        <f>VLOOKUP(B20,Comments!workAssingment,DAY(Dashboard!$B$12)+2,0)</f>
        <v>*</v>
      </c>
    </row>
    <row r="21" spans="2:6" x14ac:dyDescent="0.25">
      <c r="B21" s="1" t="s">
        <v>41</v>
      </c>
      <c r="C21" s="1" t="s">
        <v>69</v>
      </c>
      <c r="E21" s="1" t="str">
        <f>VLOOKUP(B21,workAssingment,DAY(Dashboard!$B$12)+2,0)</f>
        <v>Non Tech Support</v>
      </c>
      <c r="F21" s="1" t="str">
        <f>VLOOKUP(B21,Comments!workAssingment,DAY(Dashboard!$B$12)+2,0)</f>
        <v>*</v>
      </c>
    </row>
    <row r="22" spans="2:6" x14ac:dyDescent="0.25">
      <c r="B22" s="1" t="s">
        <v>42</v>
      </c>
      <c r="C22" s="1" t="s">
        <v>70</v>
      </c>
      <c r="E22" s="1" t="str">
        <f>VLOOKUP(B22,workAssingment,DAY(Dashboard!$B$12)+2,0)</f>
        <v>Call Support</v>
      </c>
      <c r="F22" s="1" t="str">
        <f>VLOOKUP(B22,Comments!workAssingment,DAY(Dashboard!$B$12)+2,0)</f>
        <v>*</v>
      </c>
    </row>
    <row r="23" spans="2:6" x14ac:dyDescent="0.25">
      <c r="B23" s="1" t="s">
        <v>43</v>
      </c>
      <c r="C23" s="1" t="s">
        <v>71</v>
      </c>
      <c r="E23" s="1" t="str">
        <f>VLOOKUP(B23,workAssingment,DAY(Dashboard!$B$12)+2,0)</f>
        <v>R &amp; D</v>
      </c>
      <c r="F23" s="1" t="str">
        <f>VLOOKUP(B23,Comments!workAssingment,DAY(Dashboard!$B$12)+2,0)</f>
        <v>*</v>
      </c>
    </row>
    <row r="24" spans="2:6" x14ac:dyDescent="0.25">
      <c r="B24" s="1" t="s">
        <v>44</v>
      </c>
      <c r="C24" s="1" t="s">
        <v>72</v>
      </c>
      <c r="E24" s="1" t="str">
        <f>VLOOKUP(B24,workAssingment,DAY(Dashboard!$B$12)+2,0)</f>
        <v>Off</v>
      </c>
      <c r="F24" s="1" t="str">
        <f>VLOOKUP(B24,Comments!workAssingment,DAY(Dashboard!$B$12)+2,0)</f>
        <v>*</v>
      </c>
    </row>
    <row r="25" spans="2:6" x14ac:dyDescent="0.25">
      <c r="B25" s="1" t="s">
        <v>45</v>
      </c>
      <c r="C25" s="1" t="s">
        <v>73</v>
      </c>
      <c r="E25" s="1" t="str">
        <f>VLOOKUP(B25,workAssingment,DAY(Dashboard!$B$12)+2,0)</f>
        <v>Operations</v>
      </c>
      <c r="F25" s="1" t="str">
        <f>VLOOKUP(B25,Comments!workAssingment,DAY(Dashboard!$B$12)+2,0)</f>
        <v>*</v>
      </c>
    </row>
    <row r="26" spans="2:6" x14ac:dyDescent="0.25">
      <c r="B26" s="1" t="s">
        <v>46</v>
      </c>
      <c r="C26" s="1" t="s">
        <v>74</v>
      </c>
      <c r="E26" s="1" t="str">
        <f>VLOOKUP(B26,workAssingment,DAY(Dashboard!$B$12)+2,0)</f>
        <v>Call Support</v>
      </c>
      <c r="F26" s="1" t="str">
        <f>VLOOKUP(B26,Comments!workAssingment,DAY(Dashboard!$B$12)+2,0)</f>
        <v>*</v>
      </c>
    </row>
    <row r="27" spans="2:6" x14ac:dyDescent="0.25">
      <c r="B27" s="1" t="s">
        <v>47</v>
      </c>
      <c r="C27" s="1" t="s">
        <v>75</v>
      </c>
      <c r="E27" s="1" t="str">
        <f>VLOOKUP(B27,workAssingment,DAY(Dashboard!$B$12)+2,0)</f>
        <v>Tech Support</v>
      </c>
      <c r="F27" s="1" t="str">
        <f>VLOOKUP(B27,Comments!workAssingment,DAY(Dashboard!$B$12)+2,0)</f>
        <v>*</v>
      </c>
    </row>
    <row r="28" spans="2:6" x14ac:dyDescent="0.25">
      <c r="B28" s="1" t="s">
        <v>48</v>
      </c>
      <c r="C28" s="1" t="s">
        <v>76</v>
      </c>
      <c r="E28" s="1" t="str">
        <f>VLOOKUP(B28,workAssingment,DAY(Dashboard!$B$12)+2,0)</f>
        <v>R &amp; D</v>
      </c>
      <c r="F28" s="1" t="str">
        <f>VLOOKUP(B28,Comments!workAssingment,DAY(Dashboard!$B$12)+2,0)</f>
        <v>*</v>
      </c>
    </row>
    <row r="29" spans="2:6" x14ac:dyDescent="0.25">
      <c r="B29" s="1" t="s">
        <v>49</v>
      </c>
      <c r="C29" s="1" t="s">
        <v>77</v>
      </c>
      <c r="E29" s="1" t="str">
        <f>VLOOKUP(B29,workAssingment,DAY(Dashboard!$B$12)+2,0)</f>
        <v>Management</v>
      </c>
      <c r="F29" s="1" t="str">
        <f>VLOOKUP(B29,Comments!workAssingment,DAY(Dashboard!$B$12)+2,0)</f>
        <v>*</v>
      </c>
    </row>
    <row r="30" spans="2:6" x14ac:dyDescent="0.25">
      <c r="B30" s="1" t="s">
        <v>50</v>
      </c>
      <c r="C30" s="1" t="s">
        <v>78</v>
      </c>
      <c r="E30" s="1" t="str">
        <f>VLOOKUP(B30,workAssingment,DAY(Dashboard!$B$12)+2,0)</f>
        <v>Uploading</v>
      </c>
      <c r="F30" s="1" t="str">
        <f>VLOOKUP(B30,Comments!workAssingment,DAY(Dashboard!$B$12)+2,0)</f>
        <v>*</v>
      </c>
    </row>
    <row r="31" spans="2:6" x14ac:dyDescent="0.25">
      <c r="B31" s="1" t="s">
        <v>51</v>
      </c>
      <c r="C31" s="1" t="s">
        <v>79</v>
      </c>
      <c r="E31" s="1" t="str">
        <f>VLOOKUP(B31,workAssingment,DAY(Dashboard!$B$12)+2,0)</f>
        <v>Monitoring</v>
      </c>
      <c r="F31" s="1" t="str">
        <f>VLOOKUP(B31,Comments!workAssingment,DAY(Dashboard!$B$12)+2,0)</f>
        <v>*</v>
      </c>
    </row>
    <row r="32" spans="2:6" x14ac:dyDescent="0.25">
      <c r="B32" s="1" t="s">
        <v>52</v>
      </c>
      <c r="C32" s="1" t="s">
        <v>80</v>
      </c>
      <c r="E32" s="1" t="str">
        <f>VLOOKUP(B32,workAssingment,DAY(Dashboard!$B$12)+2,0)</f>
        <v>Presentation</v>
      </c>
      <c r="F32" s="1" t="str">
        <f>VLOOKUP(B32,Comments!workAssingment,DAY(Dashboard!$B$12)+2,0)</f>
        <v>*</v>
      </c>
    </row>
    <row r="33" spans="2:6" x14ac:dyDescent="0.25">
      <c r="B33" s="1" t="s">
        <v>53</v>
      </c>
      <c r="C33" s="1" t="s">
        <v>81</v>
      </c>
      <c r="E33" s="1" t="str">
        <f>VLOOKUP(B33,workAssingment,DAY(Dashboard!$B$12)+2,0)</f>
        <v>User Support</v>
      </c>
      <c r="F33" s="1" t="str">
        <f>VLOOKUP(B33,Comments!workAssingment,DAY(Dashboard!$B$12)+2,0)</f>
        <v>*</v>
      </c>
    </row>
    <row r="34" spans="2:6" x14ac:dyDescent="0.25">
      <c r="B34" s="1" t="s">
        <v>54</v>
      </c>
      <c r="C34" s="1" t="s">
        <v>82</v>
      </c>
      <c r="E34" s="1" t="str">
        <f>VLOOKUP(B34,workAssingment,DAY(Dashboard!$B$12)+2,0)</f>
        <v>Email Check</v>
      </c>
      <c r="F34" s="1" t="str">
        <f>VLOOKUP(B34,Comments!workAssingment,DAY(Dashboard!$B$12)+2,0)</f>
        <v>*</v>
      </c>
    </row>
  </sheetData>
  <sheetProtection algorithmName="SHA-512" hashValue="SJgS9J5Oc4Z77ZVe3mL5v8MMglNYpX0xk512cwX+7MnS/VG3mmIQCr81F/bLximhh6ksG/JnvNu1GwZdaJly0w==" saltValue="pKgiBYn4apWondsHk5GXsA==" spinCount="100000" sheet="1" objects="1" scenarios="1"/>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'Employee Details'!$A$2:$A$21</xm:f>
          </x14:formula1>
          <xm:sqref>B10</xm:sqref>
        </x14:dataValidation>
        <x14:dataValidation type="list" allowBlank="1" showInputMessage="1" showErrorMessage="1" xr:uid="{00000000-0002-0000-0000-000001000000}">
          <x14:formula1>
            <xm:f>Roaster!$C$1:$AG$1</xm:f>
          </x14:formula1>
          <xm:sqref>B12</xm:sqref>
        </x14:dataValidation>
      </x14:dataValidations>
    </ex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2"/>
  <sheetViews>
    <sheetView zoomScale="130" zoomScaleNormal="130" workbookViewId="0">
      <selection activeCell="F21" sqref="F21"/>
    </sheetView>
  </sheetViews>
  <sheetFormatPr defaultRowHeight="15" x14ac:dyDescent="0.25"/>
  <cols>
    <col min="1" max="1" width="11.5703125" customWidth="1"/>
    <col min="2" max="2" width="17.28515625" customWidth="1"/>
  </cols>
  <sheetData>
    <row r="1" spans="1:33" ht="15.75" thickBot="1" x14ac:dyDescent="0.3">
      <c r="A1" s="5"/>
      <c r="B1" s="4" t="s">
        <v>86</v>
      </c>
      <c r="C1" s="6">
        <v>44378</v>
      </c>
      <c r="D1" s="6">
        <v>44379</v>
      </c>
      <c r="E1" s="6">
        <v>44380</v>
      </c>
      <c r="F1" s="6">
        <v>44381</v>
      </c>
      <c r="G1" s="6">
        <v>44382</v>
      </c>
      <c r="H1" s="6">
        <v>44383</v>
      </c>
      <c r="I1" s="6">
        <v>44384</v>
      </c>
      <c r="J1" s="6">
        <v>44385</v>
      </c>
      <c r="K1" s="6">
        <v>44386</v>
      </c>
      <c r="L1" s="6">
        <v>44387</v>
      </c>
      <c r="M1" s="6">
        <v>44388</v>
      </c>
      <c r="N1" s="6">
        <v>44389</v>
      </c>
      <c r="O1" s="6">
        <v>44390</v>
      </c>
      <c r="P1" s="6">
        <v>44391</v>
      </c>
      <c r="Q1" s="6">
        <v>44392</v>
      </c>
      <c r="R1" s="6">
        <v>44393</v>
      </c>
      <c r="S1" s="6">
        <v>44394</v>
      </c>
      <c r="T1" s="6">
        <v>44395</v>
      </c>
      <c r="U1" s="6">
        <v>44396</v>
      </c>
      <c r="V1" s="6">
        <v>44397</v>
      </c>
      <c r="W1" s="6">
        <v>44398</v>
      </c>
      <c r="X1" s="6">
        <v>44399</v>
      </c>
      <c r="Y1" s="6">
        <v>44400</v>
      </c>
      <c r="Z1" s="6">
        <v>44401</v>
      </c>
      <c r="AA1" s="6">
        <v>44402</v>
      </c>
      <c r="AB1" s="6">
        <v>44403</v>
      </c>
      <c r="AC1" s="6">
        <v>44404</v>
      </c>
      <c r="AD1" s="6">
        <v>44405</v>
      </c>
      <c r="AE1" s="6">
        <v>44406</v>
      </c>
      <c r="AF1" s="6">
        <v>44407</v>
      </c>
      <c r="AG1" s="6">
        <v>44408</v>
      </c>
    </row>
    <row r="2" spans="1:33" ht="15.75" thickBot="1" x14ac:dyDescent="0.3">
      <c r="A2" s="5" t="s">
        <v>83</v>
      </c>
      <c r="B2" s="16" t="s">
        <v>87</v>
      </c>
      <c r="C2" s="17">
        <v>1</v>
      </c>
      <c r="D2" s="18">
        <v>2</v>
      </c>
      <c r="E2" s="17">
        <v>3</v>
      </c>
      <c r="F2" s="18">
        <v>4</v>
      </c>
      <c r="G2" s="17">
        <v>5</v>
      </c>
      <c r="H2" s="18">
        <v>6</v>
      </c>
      <c r="I2" s="17">
        <v>7</v>
      </c>
      <c r="J2" s="18">
        <v>8</v>
      </c>
      <c r="K2" s="17">
        <v>9</v>
      </c>
      <c r="L2" s="18">
        <v>10</v>
      </c>
      <c r="M2" s="17">
        <v>11</v>
      </c>
      <c r="N2" s="18">
        <v>12</v>
      </c>
      <c r="O2" s="17">
        <v>13</v>
      </c>
      <c r="P2" s="18">
        <v>14</v>
      </c>
      <c r="Q2" s="17">
        <v>15</v>
      </c>
      <c r="R2" s="18">
        <v>16</v>
      </c>
      <c r="S2" s="17">
        <v>17</v>
      </c>
      <c r="T2" s="18">
        <v>18</v>
      </c>
      <c r="U2" s="17">
        <v>19</v>
      </c>
      <c r="V2" s="18">
        <v>20</v>
      </c>
      <c r="W2" s="17">
        <v>21</v>
      </c>
      <c r="X2" s="18">
        <v>22</v>
      </c>
      <c r="Y2" s="17">
        <v>23</v>
      </c>
      <c r="Z2" s="18">
        <v>24</v>
      </c>
      <c r="AA2" s="17">
        <v>25</v>
      </c>
      <c r="AB2" s="18">
        <v>26</v>
      </c>
      <c r="AC2" s="17">
        <v>27</v>
      </c>
      <c r="AD2" s="18">
        <v>28</v>
      </c>
      <c r="AE2" s="17">
        <v>29</v>
      </c>
      <c r="AF2" s="18">
        <v>30</v>
      </c>
      <c r="AG2" s="17">
        <v>31</v>
      </c>
    </row>
    <row r="3" spans="1:33" ht="15.75" thickBot="1" x14ac:dyDescent="0.3">
      <c r="A3" t="s">
        <v>35</v>
      </c>
      <c r="B3" t="s">
        <v>63</v>
      </c>
      <c r="C3" s="12" t="s">
        <v>107</v>
      </c>
      <c r="D3" s="9" t="s">
        <v>84</v>
      </c>
      <c r="E3" s="10" t="s">
        <v>107</v>
      </c>
      <c r="F3" s="12" t="s">
        <v>107</v>
      </c>
      <c r="G3" s="7" t="s">
        <v>107</v>
      </c>
      <c r="H3" s="7" t="s">
        <v>107</v>
      </c>
      <c r="I3" s="7" t="s">
        <v>107</v>
      </c>
      <c r="J3" s="8" t="s">
        <v>84</v>
      </c>
      <c r="K3" s="8" t="s">
        <v>84</v>
      </c>
      <c r="L3" s="7" t="s">
        <v>107</v>
      </c>
      <c r="M3" s="7" t="s">
        <v>107</v>
      </c>
      <c r="N3" s="7" t="s">
        <v>107</v>
      </c>
      <c r="O3" s="7" t="s">
        <v>107</v>
      </c>
      <c r="P3" s="7" t="s">
        <v>107</v>
      </c>
      <c r="Q3" s="8" t="s">
        <v>84</v>
      </c>
      <c r="R3" s="8" t="s">
        <v>84</v>
      </c>
      <c r="S3" s="7" t="s">
        <v>107</v>
      </c>
      <c r="T3" s="7" t="s">
        <v>107</v>
      </c>
      <c r="U3" s="7" t="s">
        <v>107</v>
      </c>
      <c r="V3" s="7" t="s">
        <v>107</v>
      </c>
      <c r="W3" s="7" t="s">
        <v>107</v>
      </c>
      <c r="X3" s="8" t="s">
        <v>84</v>
      </c>
      <c r="Y3" s="8" t="s">
        <v>84</v>
      </c>
      <c r="Z3" s="7" t="s">
        <v>107</v>
      </c>
      <c r="AA3" s="7" t="s">
        <v>107</v>
      </c>
      <c r="AB3" s="7" t="s">
        <v>107</v>
      </c>
      <c r="AC3" s="7" t="s">
        <v>107</v>
      </c>
      <c r="AD3" s="7" t="s">
        <v>107</v>
      </c>
      <c r="AE3" s="8" t="s">
        <v>84</v>
      </c>
      <c r="AF3" s="8" t="s">
        <v>84</v>
      </c>
      <c r="AG3" s="7" t="s">
        <v>107</v>
      </c>
    </row>
    <row r="4" spans="1:33" ht="15.75" thickBot="1" x14ac:dyDescent="0.3">
      <c r="A4" t="s">
        <v>36</v>
      </c>
      <c r="B4" t="s">
        <v>64</v>
      </c>
      <c r="C4" s="11" t="s">
        <v>84</v>
      </c>
      <c r="D4" s="8" t="s">
        <v>84</v>
      </c>
      <c r="E4" s="12" t="s">
        <v>107</v>
      </c>
      <c r="F4" s="8" t="s">
        <v>84</v>
      </c>
      <c r="G4" s="7" t="s">
        <v>107</v>
      </c>
      <c r="H4" s="7" t="s">
        <v>107</v>
      </c>
      <c r="I4" s="7" t="s">
        <v>107</v>
      </c>
      <c r="J4" s="7" t="s">
        <v>107</v>
      </c>
      <c r="K4" s="7" t="s">
        <v>107</v>
      </c>
      <c r="L4" s="8" t="s">
        <v>84</v>
      </c>
      <c r="M4" s="8" t="s">
        <v>84</v>
      </c>
      <c r="N4" s="7" t="s">
        <v>107</v>
      </c>
      <c r="O4" s="7" t="s">
        <v>107</v>
      </c>
      <c r="P4" s="7" t="s">
        <v>107</v>
      </c>
      <c r="Q4" s="7" t="s">
        <v>107</v>
      </c>
      <c r="R4" s="7" t="s">
        <v>107</v>
      </c>
      <c r="S4" s="8" t="s">
        <v>84</v>
      </c>
      <c r="T4" s="8" t="s">
        <v>84</v>
      </c>
      <c r="U4" s="7" t="s">
        <v>107</v>
      </c>
      <c r="V4" s="7" t="s">
        <v>107</v>
      </c>
      <c r="W4" s="7" t="s">
        <v>107</v>
      </c>
      <c r="X4" s="7" t="s">
        <v>107</v>
      </c>
      <c r="Y4" s="7" t="s">
        <v>107</v>
      </c>
      <c r="Z4" s="8" t="s">
        <v>84</v>
      </c>
      <c r="AA4" s="8" t="s">
        <v>84</v>
      </c>
      <c r="AB4" s="7" t="s">
        <v>107</v>
      </c>
      <c r="AC4" s="7" t="s">
        <v>107</v>
      </c>
      <c r="AD4" s="7" t="s">
        <v>107</v>
      </c>
      <c r="AE4" s="7" t="s">
        <v>107</v>
      </c>
      <c r="AF4" s="7" t="s">
        <v>107</v>
      </c>
      <c r="AG4" s="8" t="s">
        <v>84</v>
      </c>
    </row>
    <row r="5" spans="1:33" ht="15.75" thickBot="1" x14ac:dyDescent="0.3">
      <c r="A5" t="s">
        <v>37</v>
      </c>
      <c r="B5" t="s">
        <v>65</v>
      </c>
      <c r="C5" s="11" t="s">
        <v>84</v>
      </c>
      <c r="D5" s="12" t="s">
        <v>107</v>
      </c>
      <c r="E5" s="12" t="s">
        <v>107</v>
      </c>
      <c r="F5" s="8" t="s">
        <v>84</v>
      </c>
      <c r="G5" s="8" t="s">
        <v>84</v>
      </c>
      <c r="H5" s="7" t="s">
        <v>107</v>
      </c>
      <c r="I5" s="7" t="s">
        <v>107</v>
      </c>
      <c r="J5" s="7" t="s">
        <v>107</v>
      </c>
      <c r="K5" s="7" t="s">
        <v>107</v>
      </c>
      <c r="L5" s="7" t="s">
        <v>107</v>
      </c>
      <c r="M5" s="8" t="s">
        <v>84</v>
      </c>
      <c r="N5" s="7" t="s">
        <v>107</v>
      </c>
      <c r="O5" s="7" t="s">
        <v>107</v>
      </c>
      <c r="P5" s="7" t="s">
        <v>107</v>
      </c>
      <c r="Q5" s="7" t="s">
        <v>107</v>
      </c>
      <c r="R5" s="7" t="s">
        <v>107</v>
      </c>
      <c r="S5" s="8" t="s">
        <v>84</v>
      </c>
      <c r="T5" s="8" t="s">
        <v>84</v>
      </c>
      <c r="U5" s="7" t="s">
        <v>107</v>
      </c>
      <c r="V5" s="7" t="s">
        <v>107</v>
      </c>
      <c r="W5" s="7" t="s">
        <v>107</v>
      </c>
      <c r="X5" s="7" t="s">
        <v>107</v>
      </c>
      <c r="Y5" s="7" t="s">
        <v>107</v>
      </c>
      <c r="Z5" s="8" t="s">
        <v>84</v>
      </c>
      <c r="AA5" s="8" t="s">
        <v>84</v>
      </c>
      <c r="AB5" s="7" t="s">
        <v>107</v>
      </c>
      <c r="AC5" s="7" t="s">
        <v>107</v>
      </c>
      <c r="AD5" s="7" t="s">
        <v>107</v>
      </c>
      <c r="AE5" s="7" t="s">
        <v>107</v>
      </c>
      <c r="AF5" s="7" t="s">
        <v>107</v>
      </c>
      <c r="AG5" s="8" t="s">
        <v>84</v>
      </c>
    </row>
    <row r="6" spans="1:33" ht="15.75" thickBot="1" x14ac:dyDescent="0.3">
      <c r="A6" t="s">
        <v>38</v>
      </c>
      <c r="B6" t="s">
        <v>66</v>
      </c>
      <c r="C6" s="12" t="s">
        <v>107</v>
      </c>
      <c r="D6" s="7" t="s">
        <v>107</v>
      </c>
      <c r="E6" s="7" t="s">
        <v>107</v>
      </c>
      <c r="F6" s="8" t="s">
        <v>84</v>
      </c>
      <c r="G6" s="8" t="s">
        <v>84</v>
      </c>
      <c r="H6" s="7" t="s">
        <v>107</v>
      </c>
      <c r="I6" s="7" t="s">
        <v>107</v>
      </c>
      <c r="J6" s="7" t="s">
        <v>107</v>
      </c>
      <c r="K6" s="7" t="s">
        <v>107</v>
      </c>
      <c r="L6" s="7" t="s">
        <v>107</v>
      </c>
      <c r="M6" s="8" t="s">
        <v>84</v>
      </c>
      <c r="N6" s="8" t="s">
        <v>84</v>
      </c>
      <c r="O6" s="7" t="s">
        <v>107</v>
      </c>
      <c r="P6" s="7" t="s">
        <v>107</v>
      </c>
      <c r="Q6" s="7" t="s">
        <v>107</v>
      </c>
      <c r="R6" s="7" t="s">
        <v>107</v>
      </c>
      <c r="S6" s="7" t="s">
        <v>107</v>
      </c>
      <c r="T6" s="8" t="s">
        <v>84</v>
      </c>
      <c r="U6" s="8" t="s">
        <v>84</v>
      </c>
      <c r="V6" s="7" t="s">
        <v>107</v>
      </c>
      <c r="W6" s="7" t="s">
        <v>107</v>
      </c>
      <c r="X6" s="7" t="s">
        <v>107</v>
      </c>
      <c r="Y6" s="7" t="s">
        <v>107</v>
      </c>
      <c r="Z6" s="7" t="s">
        <v>107</v>
      </c>
      <c r="AA6" s="8" t="s">
        <v>84</v>
      </c>
      <c r="AB6" s="8" t="s">
        <v>84</v>
      </c>
      <c r="AC6" s="7" t="s">
        <v>107</v>
      </c>
      <c r="AD6" s="7" t="s">
        <v>107</v>
      </c>
      <c r="AE6" s="7" t="s">
        <v>107</v>
      </c>
      <c r="AF6" s="7" t="s">
        <v>107</v>
      </c>
      <c r="AG6" s="7" t="s">
        <v>107</v>
      </c>
    </row>
    <row r="7" spans="1:33" ht="15.75" thickBot="1" x14ac:dyDescent="0.3">
      <c r="A7" t="s">
        <v>39</v>
      </c>
      <c r="B7" t="s">
        <v>67</v>
      </c>
      <c r="C7" s="11" t="s">
        <v>84</v>
      </c>
      <c r="D7" s="12" t="s">
        <v>107</v>
      </c>
      <c r="E7" s="7" t="s">
        <v>107</v>
      </c>
      <c r="F7" s="8" t="s">
        <v>84</v>
      </c>
      <c r="G7" s="7" t="s">
        <v>107</v>
      </c>
      <c r="H7" s="7" t="s">
        <v>107</v>
      </c>
      <c r="I7" s="12" t="s">
        <v>107</v>
      </c>
      <c r="J7" s="7" t="s">
        <v>107</v>
      </c>
      <c r="K7" s="7" t="s">
        <v>107</v>
      </c>
      <c r="L7" s="8" t="s">
        <v>84</v>
      </c>
      <c r="M7" s="8" t="s">
        <v>84</v>
      </c>
      <c r="N7" s="7" t="s">
        <v>107</v>
      </c>
      <c r="O7" s="7" t="s">
        <v>107</v>
      </c>
      <c r="P7" s="7" t="s">
        <v>107</v>
      </c>
      <c r="Q7" s="7" t="s">
        <v>107</v>
      </c>
      <c r="R7" s="7" t="s">
        <v>107</v>
      </c>
      <c r="S7" s="8" t="s">
        <v>84</v>
      </c>
      <c r="T7" s="8" t="s">
        <v>84</v>
      </c>
      <c r="U7" s="7" t="s">
        <v>107</v>
      </c>
      <c r="V7" s="7" t="s">
        <v>107</v>
      </c>
      <c r="W7" s="7" t="s">
        <v>107</v>
      </c>
      <c r="X7" s="7" t="s">
        <v>107</v>
      </c>
      <c r="Y7" s="7" t="s">
        <v>107</v>
      </c>
      <c r="Z7" s="8" t="s">
        <v>84</v>
      </c>
      <c r="AA7" s="8" t="s">
        <v>84</v>
      </c>
      <c r="AB7" s="7" t="s">
        <v>107</v>
      </c>
      <c r="AC7" s="7" t="s">
        <v>107</v>
      </c>
      <c r="AD7" s="7" t="s">
        <v>107</v>
      </c>
      <c r="AE7" s="7" t="s">
        <v>107</v>
      </c>
      <c r="AF7" s="7" t="s">
        <v>107</v>
      </c>
      <c r="AG7" s="8" t="s">
        <v>84</v>
      </c>
    </row>
    <row r="8" spans="1:33" ht="15.75" thickBot="1" x14ac:dyDescent="0.3">
      <c r="A8" t="s">
        <v>40</v>
      </c>
      <c r="B8" t="s">
        <v>68</v>
      </c>
      <c r="C8" s="12" t="s">
        <v>107</v>
      </c>
      <c r="D8" s="7" t="s">
        <v>107</v>
      </c>
      <c r="E8" s="7" t="s">
        <v>107</v>
      </c>
      <c r="F8" s="8" t="s">
        <v>84</v>
      </c>
      <c r="G8" s="8" t="s">
        <v>84</v>
      </c>
      <c r="H8" s="7" t="s">
        <v>107</v>
      </c>
      <c r="I8" s="7" t="s">
        <v>107</v>
      </c>
      <c r="J8" s="7" t="s">
        <v>107</v>
      </c>
      <c r="K8" s="7" t="s">
        <v>107</v>
      </c>
      <c r="L8" s="7" t="s">
        <v>107</v>
      </c>
      <c r="M8" s="8" t="s">
        <v>84</v>
      </c>
      <c r="N8" s="8" t="s">
        <v>84</v>
      </c>
      <c r="O8" s="7" t="s">
        <v>107</v>
      </c>
      <c r="P8" s="7" t="s">
        <v>107</v>
      </c>
      <c r="Q8" s="7" t="s">
        <v>107</v>
      </c>
      <c r="R8" s="7" t="s">
        <v>107</v>
      </c>
      <c r="S8" s="7" t="s">
        <v>107</v>
      </c>
      <c r="T8" s="8" t="s">
        <v>84</v>
      </c>
      <c r="U8" s="8" t="s">
        <v>84</v>
      </c>
      <c r="V8" s="7" t="s">
        <v>107</v>
      </c>
      <c r="W8" s="7" t="s">
        <v>107</v>
      </c>
      <c r="X8" s="7" t="s">
        <v>107</v>
      </c>
      <c r="Y8" s="7" t="s">
        <v>107</v>
      </c>
      <c r="Z8" s="7" t="s">
        <v>107</v>
      </c>
      <c r="AA8" s="8" t="s">
        <v>84</v>
      </c>
      <c r="AB8" s="8" t="s">
        <v>84</v>
      </c>
      <c r="AC8" s="7" t="s">
        <v>107</v>
      </c>
      <c r="AD8" s="7" t="s">
        <v>107</v>
      </c>
      <c r="AE8" s="7" t="s">
        <v>107</v>
      </c>
      <c r="AF8" s="7" t="s">
        <v>107</v>
      </c>
      <c r="AG8" s="7" t="s">
        <v>107</v>
      </c>
    </row>
    <row r="9" spans="1:33" ht="15.75" thickBot="1" x14ac:dyDescent="0.3">
      <c r="A9" t="s">
        <v>41</v>
      </c>
      <c r="B9" t="s">
        <v>69</v>
      </c>
      <c r="C9" s="12" t="s">
        <v>107</v>
      </c>
      <c r="D9" s="7" t="s">
        <v>107</v>
      </c>
      <c r="E9" s="8" t="s">
        <v>84</v>
      </c>
      <c r="F9" s="7" t="s">
        <v>107</v>
      </c>
      <c r="G9" s="12" t="s">
        <v>107</v>
      </c>
      <c r="H9" s="8" t="s">
        <v>84</v>
      </c>
      <c r="I9" s="8" t="s">
        <v>84</v>
      </c>
      <c r="J9" s="7" t="s">
        <v>107</v>
      </c>
      <c r="K9" s="7" t="s">
        <v>107</v>
      </c>
      <c r="L9" s="7" t="s">
        <v>107</v>
      </c>
      <c r="M9" s="7" t="s">
        <v>107</v>
      </c>
      <c r="N9" s="7" t="s">
        <v>107</v>
      </c>
      <c r="O9" s="8" t="s">
        <v>84</v>
      </c>
      <c r="P9" s="8" t="s">
        <v>84</v>
      </c>
      <c r="Q9" s="7" t="s">
        <v>107</v>
      </c>
      <c r="R9" s="7" t="s">
        <v>107</v>
      </c>
      <c r="S9" s="7" t="s">
        <v>107</v>
      </c>
      <c r="T9" s="7" t="s">
        <v>107</v>
      </c>
      <c r="U9" s="7" t="s">
        <v>107</v>
      </c>
      <c r="V9" s="8" t="s">
        <v>84</v>
      </c>
      <c r="W9" s="8" t="s">
        <v>84</v>
      </c>
      <c r="X9" s="7" t="s">
        <v>107</v>
      </c>
      <c r="Y9" s="7" t="s">
        <v>107</v>
      </c>
      <c r="Z9" s="7" t="s">
        <v>107</v>
      </c>
      <c r="AA9" s="7" t="s">
        <v>107</v>
      </c>
      <c r="AB9" s="7" t="s">
        <v>107</v>
      </c>
      <c r="AC9" s="8" t="s">
        <v>84</v>
      </c>
      <c r="AD9" s="8" t="s">
        <v>84</v>
      </c>
      <c r="AE9" s="7" t="s">
        <v>107</v>
      </c>
      <c r="AF9" s="7" t="s">
        <v>107</v>
      </c>
      <c r="AG9" s="7" t="s">
        <v>107</v>
      </c>
    </row>
    <row r="10" spans="1:33" ht="15.75" thickBot="1" x14ac:dyDescent="0.3">
      <c r="A10" t="s">
        <v>42</v>
      </c>
      <c r="B10" t="s">
        <v>70</v>
      </c>
      <c r="C10" s="12" t="s">
        <v>107</v>
      </c>
      <c r="D10" s="7" t="s">
        <v>107</v>
      </c>
      <c r="E10" s="8" t="s">
        <v>84</v>
      </c>
      <c r="F10" s="7" t="s">
        <v>107</v>
      </c>
      <c r="G10" s="7" t="s">
        <v>107</v>
      </c>
      <c r="H10" s="7" t="s">
        <v>107</v>
      </c>
      <c r="I10" s="7" t="s">
        <v>107</v>
      </c>
      <c r="J10" s="8" t="s">
        <v>84</v>
      </c>
      <c r="K10" s="8" t="s">
        <v>84</v>
      </c>
      <c r="L10" s="7" t="s">
        <v>107</v>
      </c>
      <c r="M10" s="7" t="s">
        <v>107</v>
      </c>
      <c r="N10" s="7" t="s">
        <v>107</v>
      </c>
      <c r="O10" s="7" t="s">
        <v>107</v>
      </c>
      <c r="P10" s="7" t="s">
        <v>107</v>
      </c>
      <c r="Q10" s="8" t="s">
        <v>84</v>
      </c>
      <c r="R10" s="8" t="s">
        <v>84</v>
      </c>
      <c r="S10" s="7" t="s">
        <v>107</v>
      </c>
      <c r="T10" s="7" t="s">
        <v>107</v>
      </c>
      <c r="U10" s="7" t="s">
        <v>107</v>
      </c>
      <c r="V10" s="7" t="s">
        <v>107</v>
      </c>
      <c r="W10" s="7" t="s">
        <v>107</v>
      </c>
      <c r="X10" s="8" t="s">
        <v>84</v>
      </c>
      <c r="Y10" s="8" t="s">
        <v>84</v>
      </c>
      <c r="Z10" s="7" t="s">
        <v>107</v>
      </c>
      <c r="AA10" s="7" t="s">
        <v>107</v>
      </c>
      <c r="AB10" s="7" t="s">
        <v>107</v>
      </c>
      <c r="AC10" s="7" t="s">
        <v>107</v>
      </c>
      <c r="AD10" s="7" t="s">
        <v>107</v>
      </c>
      <c r="AE10" s="8" t="s">
        <v>84</v>
      </c>
      <c r="AF10" s="8" t="s">
        <v>84</v>
      </c>
      <c r="AG10" s="7" t="s">
        <v>107</v>
      </c>
    </row>
    <row r="11" spans="1:33" ht="15.75" thickBot="1" x14ac:dyDescent="0.3">
      <c r="A11" t="s">
        <v>43</v>
      </c>
      <c r="B11" t="s">
        <v>71</v>
      </c>
      <c r="C11" s="12" t="s">
        <v>107</v>
      </c>
      <c r="D11" s="12" t="s">
        <v>107</v>
      </c>
      <c r="E11" s="8" t="s">
        <v>84</v>
      </c>
      <c r="F11" s="7" t="s">
        <v>107</v>
      </c>
      <c r="G11" s="7" t="s">
        <v>107</v>
      </c>
      <c r="H11" s="7" t="s">
        <v>107</v>
      </c>
      <c r="I11" s="7" t="s">
        <v>107</v>
      </c>
      <c r="J11" s="8" t="s">
        <v>84</v>
      </c>
      <c r="K11" s="8" t="s">
        <v>84</v>
      </c>
      <c r="L11" s="7" t="s">
        <v>107</v>
      </c>
      <c r="M11" s="7" t="s">
        <v>107</v>
      </c>
      <c r="N11" s="7" t="s">
        <v>107</v>
      </c>
      <c r="O11" s="7" t="s">
        <v>107</v>
      </c>
      <c r="P11" s="7" t="s">
        <v>107</v>
      </c>
      <c r="Q11" s="8" t="s">
        <v>84</v>
      </c>
      <c r="R11" s="8" t="s">
        <v>84</v>
      </c>
      <c r="S11" s="7" t="s">
        <v>107</v>
      </c>
      <c r="T11" s="7" t="s">
        <v>107</v>
      </c>
      <c r="U11" s="7" t="s">
        <v>107</v>
      </c>
      <c r="V11" s="7" t="s">
        <v>107</v>
      </c>
      <c r="W11" s="7" t="s">
        <v>107</v>
      </c>
      <c r="X11" s="8" t="s">
        <v>84</v>
      </c>
      <c r="Y11" s="8" t="s">
        <v>84</v>
      </c>
      <c r="Z11" s="7" t="s">
        <v>107</v>
      </c>
      <c r="AA11" s="7" t="s">
        <v>107</v>
      </c>
      <c r="AB11" s="7" t="s">
        <v>107</v>
      </c>
      <c r="AC11" s="7" t="s">
        <v>107</v>
      </c>
      <c r="AD11" s="7" t="s">
        <v>107</v>
      </c>
      <c r="AE11" s="8" t="s">
        <v>84</v>
      </c>
      <c r="AF11" s="8" t="s">
        <v>84</v>
      </c>
      <c r="AG11" s="7" t="s">
        <v>107</v>
      </c>
    </row>
    <row r="12" spans="1:33" ht="15.75" thickBot="1" x14ac:dyDescent="0.3">
      <c r="A12" t="s">
        <v>44</v>
      </c>
      <c r="B12" t="s">
        <v>72</v>
      </c>
      <c r="C12" s="12" t="e">
        <f>Roaster!B25=VLOOKUP(A12,RoasterTable[],HLOOKUP(A12,Dates,2,0),0)</f>
        <v>#N/A</v>
      </c>
      <c r="D12" s="7" t="s">
        <v>107</v>
      </c>
      <c r="E12" s="7" t="s">
        <v>107</v>
      </c>
      <c r="F12" s="8" t="s">
        <v>84</v>
      </c>
      <c r="G12" s="7" t="s">
        <v>107</v>
      </c>
      <c r="H12" s="7" t="s">
        <v>107</v>
      </c>
      <c r="I12" s="7" t="s">
        <v>107</v>
      </c>
      <c r="J12" s="7" t="s">
        <v>107</v>
      </c>
      <c r="K12" s="12" t="s">
        <v>107</v>
      </c>
      <c r="L12" s="8" t="s">
        <v>84</v>
      </c>
      <c r="M12" s="8" t="s">
        <v>84</v>
      </c>
      <c r="N12" s="7" t="s">
        <v>107</v>
      </c>
      <c r="O12" s="7" t="s">
        <v>107</v>
      </c>
      <c r="P12" s="7" t="s">
        <v>107</v>
      </c>
      <c r="Q12" s="7" t="s">
        <v>107</v>
      </c>
      <c r="R12" s="7" t="s">
        <v>107</v>
      </c>
      <c r="S12" s="8" t="s">
        <v>84</v>
      </c>
      <c r="T12" s="8" t="s">
        <v>84</v>
      </c>
      <c r="U12" s="7" t="s">
        <v>107</v>
      </c>
      <c r="V12" s="7" t="s">
        <v>107</v>
      </c>
      <c r="W12" s="7" t="s">
        <v>107</v>
      </c>
      <c r="X12" s="7" t="s">
        <v>107</v>
      </c>
      <c r="Y12" s="7" t="s">
        <v>107</v>
      </c>
      <c r="Z12" s="8" t="s">
        <v>84</v>
      </c>
      <c r="AA12" s="8" t="s">
        <v>84</v>
      </c>
      <c r="AB12" s="7" t="s">
        <v>107</v>
      </c>
      <c r="AC12" s="7" t="s">
        <v>107</v>
      </c>
      <c r="AD12" s="7" t="s">
        <v>107</v>
      </c>
      <c r="AE12" s="7" t="s">
        <v>107</v>
      </c>
      <c r="AF12" s="7" t="s">
        <v>107</v>
      </c>
      <c r="AG12" s="8" t="s">
        <v>84</v>
      </c>
    </row>
    <row r="13" spans="1:33" ht="15.75" thickBot="1" x14ac:dyDescent="0.3">
      <c r="A13" t="s">
        <v>45</v>
      </c>
      <c r="B13" t="s">
        <v>73</v>
      </c>
      <c r="C13" s="12" t="s">
        <v>107</v>
      </c>
      <c r="D13" s="7" t="s">
        <v>107</v>
      </c>
      <c r="E13" s="7" t="s">
        <v>107</v>
      </c>
      <c r="F13" s="8" t="s">
        <v>84</v>
      </c>
      <c r="G13" s="8" t="s">
        <v>84</v>
      </c>
      <c r="H13" s="7" t="s">
        <v>107</v>
      </c>
      <c r="I13" s="7" t="s">
        <v>107</v>
      </c>
      <c r="J13" s="7" t="s">
        <v>107</v>
      </c>
      <c r="K13" s="7" t="s">
        <v>107</v>
      </c>
      <c r="L13" s="7" t="s">
        <v>107</v>
      </c>
      <c r="M13" s="8" t="s">
        <v>84</v>
      </c>
      <c r="N13" s="8" t="s">
        <v>84</v>
      </c>
      <c r="O13" s="7" t="s">
        <v>107</v>
      </c>
      <c r="P13" s="7" t="s">
        <v>107</v>
      </c>
      <c r="Q13" s="7" t="s">
        <v>107</v>
      </c>
      <c r="R13" s="7" t="s">
        <v>107</v>
      </c>
      <c r="S13" s="7" t="s">
        <v>107</v>
      </c>
      <c r="T13" s="8" t="s">
        <v>84</v>
      </c>
      <c r="U13" s="8" t="s">
        <v>84</v>
      </c>
      <c r="V13" s="7" t="s">
        <v>107</v>
      </c>
      <c r="W13" s="7" t="s">
        <v>107</v>
      </c>
      <c r="X13" s="7" t="s">
        <v>107</v>
      </c>
      <c r="Y13" s="7" t="s">
        <v>107</v>
      </c>
      <c r="Z13" s="7" t="s">
        <v>107</v>
      </c>
      <c r="AA13" s="8" t="s">
        <v>84</v>
      </c>
      <c r="AB13" s="8" t="s">
        <v>84</v>
      </c>
      <c r="AC13" s="7" t="s">
        <v>107</v>
      </c>
      <c r="AD13" s="7" t="s">
        <v>107</v>
      </c>
      <c r="AE13" s="7" t="s">
        <v>107</v>
      </c>
      <c r="AF13" s="7" t="s">
        <v>107</v>
      </c>
      <c r="AG13" s="7" t="s">
        <v>107</v>
      </c>
    </row>
    <row r="14" spans="1:33" ht="15.75" thickBot="1" x14ac:dyDescent="0.3">
      <c r="A14" t="s">
        <v>46</v>
      </c>
      <c r="B14" t="s">
        <v>74</v>
      </c>
      <c r="C14" s="12" t="s">
        <v>107</v>
      </c>
      <c r="D14" s="7" t="s">
        <v>107</v>
      </c>
      <c r="E14" s="8" t="s">
        <v>84</v>
      </c>
      <c r="F14" s="8" t="s">
        <v>84</v>
      </c>
      <c r="G14" s="7" t="s">
        <v>107</v>
      </c>
      <c r="H14" s="7" t="s">
        <v>107</v>
      </c>
      <c r="I14" s="7" t="s">
        <v>107</v>
      </c>
      <c r="J14" s="7" t="s">
        <v>107</v>
      </c>
      <c r="K14" s="7" t="s">
        <v>107</v>
      </c>
      <c r="L14" s="8" t="s">
        <v>84</v>
      </c>
      <c r="M14" s="8" t="s">
        <v>84</v>
      </c>
      <c r="N14" s="7" t="s">
        <v>107</v>
      </c>
      <c r="O14" s="7" t="s">
        <v>107</v>
      </c>
      <c r="P14" s="7" t="s">
        <v>107</v>
      </c>
      <c r="Q14" s="7" t="s">
        <v>107</v>
      </c>
      <c r="R14" s="7" t="s">
        <v>107</v>
      </c>
      <c r="S14" s="8" t="s">
        <v>84</v>
      </c>
      <c r="T14" s="8" t="s">
        <v>84</v>
      </c>
      <c r="U14" s="7" t="s">
        <v>107</v>
      </c>
      <c r="V14" s="7" t="s">
        <v>107</v>
      </c>
      <c r="W14" s="7" t="s">
        <v>107</v>
      </c>
      <c r="X14" s="7" t="s">
        <v>107</v>
      </c>
      <c r="Y14" s="7" t="s">
        <v>107</v>
      </c>
      <c r="Z14" s="8" t="s">
        <v>84</v>
      </c>
      <c r="AA14" s="8" t="s">
        <v>84</v>
      </c>
      <c r="AB14" s="7" t="s">
        <v>107</v>
      </c>
      <c r="AC14" s="7" t="s">
        <v>107</v>
      </c>
      <c r="AD14" s="7" t="s">
        <v>107</v>
      </c>
      <c r="AE14" s="7" t="s">
        <v>107</v>
      </c>
      <c r="AF14" s="7" t="s">
        <v>107</v>
      </c>
      <c r="AG14" s="8" t="s">
        <v>84</v>
      </c>
    </row>
    <row r="15" spans="1:33" ht="15.75" thickBot="1" x14ac:dyDescent="0.3">
      <c r="A15" t="s">
        <v>47</v>
      </c>
      <c r="B15" t="s">
        <v>75</v>
      </c>
      <c r="C15" s="12" t="s">
        <v>107</v>
      </c>
      <c r="D15" s="7" t="s">
        <v>107</v>
      </c>
      <c r="E15" s="7" t="s">
        <v>107</v>
      </c>
      <c r="F15" s="8" t="s">
        <v>84</v>
      </c>
      <c r="G15" s="7" t="s">
        <v>107</v>
      </c>
      <c r="H15" s="7" t="s">
        <v>107</v>
      </c>
      <c r="I15" s="7" t="s">
        <v>107</v>
      </c>
      <c r="J15" s="7" t="s">
        <v>107</v>
      </c>
      <c r="K15" s="7" t="s">
        <v>107</v>
      </c>
      <c r="L15" s="8" t="s">
        <v>84</v>
      </c>
      <c r="M15" s="8" t="s">
        <v>84</v>
      </c>
      <c r="N15" s="7" t="s">
        <v>107</v>
      </c>
      <c r="O15" s="7" t="s">
        <v>107</v>
      </c>
      <c r="P15" s="7" t="s">
        <v>107</v>
      </c>
      <c r="Q15" s="7" t="s">
        <v>107</v>
      </c>
      <c r="R15" s="7" t="s">
        <v>107</v>
      </c>
      <c r="S15" s="8" t="s">
        <v>84</v>
      </c>
      <c r="T15" s="8" t="s">
        <v>84</v>
      </c>
      <c r="U15" s="7" t="s">
        <v>107</v>
      </c>
      <c r="V15" s="7" t="s">
        <v>107</v>
      </c>
      <c r="W15" s="7" t="s">
        <v>107</v>
      </c>
      <c r="X15" s="7" t="s">
        <v>107</v>
      </c>
      <c r="Y15" s="7" t="s">
        <v>107</v>
      </c>
      <c r="Z15" s="8" t="s">
        <v>84</v>
      </c>
      <c r="AA15" s="8" t="s">
        <v>84</v>
      </c>
      <c r="AB15" s="7" t="s">
        <v>107</v>
      </c>
      <c r="AC15" s="7" t="s">
        <v>107</v>
      </c>
      <c r="AD15" s="7" t="s">
        <v>107</v>
      </c>
      <c r="AE15" s="7" t="s">
        <v>107</v>
      </c>
      <c r="AF15" s="7" t="s">
        <v>107</v>
      </c>
      <c r="AG15" s="8" t="s">
        <v>84</v>
      </c>
    </row>
    <row r="16" spans="1:33" ht="15.75" thickBot="1" x14ac:dyDescent="0.3">
      <c r="A16" t="s">
        <v>48</v>
      </c>
      <c r="B16" t="s">
        <v>76</v>
      </c>
      <c r="C16" s="11" t="s">
        <v>84</v>
      </c>
      <c r="D16" s="8" t="s">
        <v>84</v>
      </c>
      <c r="E16" s="8" t="s">
        <v>84</v>
      </c>
      <c r="F16" s="8" t="s">
        <v>84</v>
      </c>
      <c r="G16" s="8" t="s">
        <v>84</v>
      </c>
      <c r="H16" s="8" t="s">
        <v>84</v>
      </c>
      <c r="I16" s="8" t="s">
        <v>84</v>
      </c>
      <c r="J16" s="8" t="s">
        <v>84</v>
      </c>
      <c r="K16" s="8" t="s">
        <v>84</v>
      </c>
      <c r="L16" s="8" t="s">
        <v>84</v>
      </c>
      <c r="M16" s="8" t="s">
        <v>84</v>
      </c>
      <c r="N16" s="7" t="s">
        <v>107</v>
      </c>
      <c r="O16" s="7" t="s">
        <v>107</v>
      </c>
      <c r="P16" s="7" t="s">
        <v>107</v>
      </c>
      <c r="Q16" s="7" t="s">
        <v>107</v>
      </c>
      <c r="R16" s="7" t="s">
        <v>107</v>
      </c>
      <c r="S16" s="8" t="s">
        <v>84</v>
      </c>
      <c r="T16" s="8" t="s">
        <v>84</v>
      </c>
      <c r="U16" s="7" t="s">
        <v>107</v>
      </c>
      <c r="V16" s="7" t="s">
        <v>107</v>
      </c>
      <c r="W16" s="7" t="s">
        <v>107</v>
      </c>
      <c r="X16" s="7" t="s">
        <v>107</v>
      </c>
      <c r="Y16" s="7" t="s">
        <v>107</v>
      </c>
      <c r="Z16" s="8" t="s">
        <v>84</v>
      </c>
      <c r="AA16" s="8" t="s">
        <v>84</v>
      </c>
      <c r="AB16" s="7" t="s">
        <v>107</v>
      </c>
      <c r="AC16" s="7" t="s">
        <v>107</v>
      </c>
      <c r="AD16" s="7" t="s">
        <v>107</v>
      </c>
      <c r="AE16" s="7" t="s">
        <v>107</v>
      </c>
      <c r="AF16" s="7" t="s">
        <v>107</v>
      </c>
      <c r="AG16" s="8" t="s">
        <v>84</v>
      </c>
    </row>
    <row r="17" spans="1:33" ht="15.75" thickBot="1" x14ac:dyDescent="0.3">
      <c r="A17" t="s">
        <v>49</v>
      </c>
      <c r="B17" t="s">
        <v>77</v>
      </c>
      <c r="C17" s="12" t="s">
        <v>107</v>
      </c>
      <c r="D17" s="7" t="s">
        <v>107</v>
      </c>
      <c r="E17" s="8" t="s">
        <v>84</v>
      </c>
      <c r="F17" s="7" t="s">
        <v>107</v>
      </c>
      <c r="G17" s="7" t="s">
        <v>107</v>
      </c>
      <c r="H17" s="7" t="s">
        <v>107</v>
      </c>
      <c r="I17" s="8" t="s">
        <v>84</v>
      </c>
      <c r="J17" s="8" t="s">
        <v>84</v>
      </c>
      <c r="K17" s="7" t="s">
        <v>107</v>
      </c>
      <c r="L17" s="7" t="s">
        <v>107</v>
      </c>
      <c r="M17" s="7" t="s">
        <v>107</v>
      </c>
      <c r="N17" s="7" t="s">
        <v>107</v>
      </c>
      <c r="O17" s="7" t="s">
        <v>107</v>
      </c>
      <c r="P17" s="8" t="s">
        <v>84</v>
      </c>
      <c r="Q17" s="8" t="s">
        <v>84</v>
      </c>
      <c r="R17" s="7" t="s">
        <v>107</v>
      </c>
      <c r="S17" s="7" t="s">
        <v>107</v>
      </c>
      <c r="T17" s="7" t="s">
        <v>107</v>
      </c>
      <c r="U17" s="7" t="s">
        <v>107</v>
      </c>
      <c r="V17" s="7" t="s">
        <v>107</v>
      </c>
      <c r="W17" s="8" t="s">
        <v>84</v>
      </c>
      <c r="X17" s="8" t="s">
        <v>84</v>
      </c>
      <c r="Y17" s="7" t="s">
        <v>107</v>
      </c>
      <c r="Z17" s="7" t="s">
        <v>107</v>
      </c>
      <c r="AA17" s="7" t="s">
        <v>107</v>
      </c>
      <c r="AB17" s="7" t="s">
        <v>107</v>
      </c>
      <c r="AC17" s="7" t="s">
        <v>107</v>
      </c>
      <c r="AD17" s="8" t="s">
        <v>84</v>
      </c>
      <c r="AE17" s="8" t="s">
        <v>84</v>
      </c>
      <c r="AF17" s="7" t="s">
        <v>107</v>
      </c>
      <c r="AG17" s="7" t="s">
        <v>107</v>
      </c>
    </row>
    <row r="18" spans="1:33" ht="15.75" thickBot="1" x14ac:dyDescent="0.3">
      <c r="A18" t="s">
        <v>50</v>
      </c>
      <c r="B18" t="s">
        <v>78</v>
      </c>
      <c r="C18" s="12" t="s">
        <v>107</v>
      </c>
      <c r="D18" s="7" t="s">
        <v>107</v>
      </c>
      <c r="E18" s="8" t="s">
        <v>84</v>
      </c>
      <c r="F18" s="8" t="s">
        <v>84</v>
      </c>
      <c r="G18" s="7" t="s">
        <v>107</v>
      </c>
      <c r="H18" s="12" t="s">
        <v>107</v>
      </c>
      <c r="I18" s="7" t="s">
        <v>107</v>
      </c>
      <c r="J18" s="7" t="s">
        <v>107</v>
      </c>
      <c r="K18" s="7" t="s">
        <v>107</v>
      </c>
      <c r="L18" s="8" t="s">
        <v>84</v>
      </c>
      <c r="M18" s="8" t="s">
        <v>84</v>
      </c>
      <c r="N18" s="7" t="s">
        <v>107</v>
      </c>
      <c r="O18" s="7" t="s">
        <v>107</v>
      </c>
      <c r="P18" s="7" t="s">
        <v>107</v>
      </c>
      <c r="Q18" s="7" t="s">
        <v>107</v>
      </c>
      <c r="R18" s="7" t="s">
        <v>107</v>
      </c>
      <c r="S18" s="8" t="s">
        <v>84</v>
      </c>
      <c r="T18" s="8" t="s">
        <v>84</v>
      </c>
      <c r="U18" s="7" t="s">
        <v>107</v>
      </c>
      <c r="V18" s="7" t="s">
        <v>107</v>
      </c>
      <c r="W18" s="7" t="s">
        <v>107</v>
      </c>
      <c r="X18" s="7" t="s">
        <v>107</v>
      </c>
      <c r="Y18" s="7" t="s">
        <v>107</v>
      </c>
      <c r="Z18" s="8" t="s">
        <v>84</v>
      </c>
      <c r="AA18" s="8" t="s">
        <v>84</v>
      </c>
      <c r="AB18" s="7" t="s">
        <v>107</v>
      </c>
      <c r="AC18" s="7" t="s">
        <v>107</v>
      </c>
      <c r="AD18" s="7" t="s">
        <v>107</v>
      </c>
      <c r="AE18" s="7" t="s">
        <v>107</v>
      </c>
      <c r="AF18" s="7" t="s">
        <v>107</v>
      </c>
      <c r="AG18" s="8" t="s">
        <v>84</v>
      </c>
    </row>
    <row r="19" spans="1:33" ht="15.75" thickBot="1" x14ac:dyDescent="0.3">
      <c r="A19" t="s">
        <v>51</v>
      </c>
      <c r="B19" t="s">
        <v>79</v>
      </c>
      <c r="C19" s="12" t="s">
        <v>107</v>
      </c>
      <c r="D19" s="7" t="s">
        <v>107</v>
      </c>
      <c r="E19" s="8" t="s">
        <v>84</v>
      </c>
      <c r="F19" s="7" t="s">
        <v>107</v>
      </c>
      <c r="G19" s="7" t="s">
        <v>107</v>
      </c>
      <c r="H19" s="7" t="s">
        <v>107</v>
      </c>
      <c r="I19" s="8" t="s">
        <v>84</v>
      </c>
      <c r="J19" s="8" t="s">
        <v>84</v>
      </c>
      <c r="K19" s="7" t="s">
        <v>107</v>
      </c>
      <c r="L19" s="7" t="s">
        <v>107</v>
      </c>
      <c r="M19" s="7" t="s">
        <v>107</v>
      </c>
      <c r="N19" s="7" t="s">
        <v>107</v>
      </c>
      <c r="O19" s="7" t="s">
        <v>107</v>
      </c>
      <c r="P19" s="8" t="s">
        <v>84</v>
      </c>
      <c r="Q19" s="8" t="s">
        <v>84</v>
      </c>
      <c r="R19" s="7" t="s">
        <v>107</v>
      </c>
      <c r="S19" s="7" t="s">
        <v>107</v>
      </c>
      <c r="T19" s="7" t="s">
        <v>107</v>
      </c>
      <c r="U19" s="7" t="s">
        <v>107</v>
      </c>
      <c r="V19" s="7" t="s">
        <v>107</v>
      </c>
      <c r="W19" s="8" t="s">
        <v>84</v>
      </c>
      <c r="X19" s="8" t="s">
        <v>84</v>
      </c>
      <c r="Y19" s="7" t="s">
        <v>107</v>
      </c>
      <c r="Z19" s="7" t="s">
        <v>107</v>
      </c>
      <c r="AA19" s="7" t="s">
        <v>107</v>
      </c>
      <c r="AB19" s="7" t="s">
        <v>107</v>
      </c>
      <c r="AC19" s="7" t="s">
        <v>107</v>
      </c>
      <c r="AD19" s="8" t="s">
        <v>84</v>
      </c>
      <c r="AE19" s="8" t="s">
        <v>84</v>
      </c>
      <c r="AF19" s="7" t="s">
        <v>107</v>
      </c>
      <c r="AG19" s="7" t="s">
        <v>107</v>
      </c>
    </row>
    <row r="20" spans="1:33" ht="15.75" thickBot="1" x14ac:dyDescent="0.3">
      <c r="A20" t="s">
        <v>52</v>
      </c>
      <c r="B20" t="s">
        <v>80</v>
      </c>
      <c r="C20" s="12" t="s">
        <v>107</v>
      </c>
      <c r="D20" s="7" t="s">
        <v>107</v>
      </c>
      <c r="E20" s="8" t="s">
        <v>84</v>
      </c>
      <c r="F20" s="7" t="s">
        <v>107</v>
      </c>
      <c r="G20" s="8" t="s">
        <v>84</v>
      </c>
      <c r="H20" s="8" t="s">
        <v>84</v>
      </c>
      <c r="I20" s="7" t="s">
        <v>107</v>
      </c>
      <c r="J20" s="7" t="s">
        <v>107</v>
      </c>
      <c r="K20" s="7" t="s">
        <v>107</v>
      </c>
      <c r="L20" s="7" t="s">
        <v>107</v>
      </c>
      <c r="M20" s="7" t="s">
        <v>107</v>
      </c>
      <c r="N20" s="8" t="s">
        <v>84</v>
      </c>
      <c r="O20" s="8" t="s">
        <v>84</v>
      </c>
      <c r="P20" s="7" t="s">
        <v>107</v>
      </c>
      <c r="Q20" s="7" t="s">
        <v>107</v>
      </c>
      <c r="R20" s="7" t="s">
        <v>107</v>
      </c>
      <c r="S20" s="7" t="s">
        <v>107</v>
      </c>
      <c r="T20" s="7" t="s">
        <v>107</v>
      </c>
      <c r="U20" s="8" t="s">
        <v>84</v>
      </c>
      <c r="V20" s="8" t="s">
        <v>84</v>
      </c>
      <c r="W20" s="7" t="s">
        <v>107</v>
      </c>
      <c r="X20" s="7" t="s">
        <v>107</v>
      </c>
      <c r="Y20" s="7" t="s">
        <v>107</v>
      </c>
      <c r="Z20" s="7" t="s">
        <v>107</v>
      </c>
      <c r="AA20" s="7" t="s">
        <v>107</v>
      </c>
      <c r="AB20" s="8" t="s">
        <v>84</v>
      </c>
      <c r="AC20" s="8" t="s">
        <v>84</v>
      </c>
      <c r="AD20" s="7" t="s">
        <v>107</v>
      </c>
      <c r="AE20" s="7" t="s">
        <v>107</v>
      </c>
      <c r="AF20" s="7" t="s">
        <v>107</v>
      </c>
      <c r="AG20" s="7" t="s">
        <v>107</v>
      </c>
    </row>
    <row r="21" spans="1:33" ht="15.75" thickBot="1" x14ac:dyDescent="0.3">
      <c r="A21" t="s">
        <v>53</v>
      </c>
      <c r="B21" t="s">
        <v>81</v>
      </c>
      <c r="C21" s="11" t="s">
        <v>84</v>
      </c>
      <c r="D21" s="7" t="s">
        <v>107</v>
      </c>
      <c r="E21" s="8" t="s">
        <v>84</v>
      </c>
      <c r="F21" s="8" t="s">
        <v>84</v>
      </c>
      <c r="G21" s="7" t="s">
        <v>107</v>
      </c>
      <c r="H21" s="7" t="s">
        <v>107</v>
      </c>
      <c r="I21" s="7" t="s">
        <v>107</v>
      </c>
      <c r="J21" s="7" t="s">
        <v>107</v>
      </c>
      <c r="K21" s="7" t="s">
        <v>107</v>
      </c>
      <c r="L21" s="8" t="s">
        <v>84</v>
      </c>
      <c r="M21" s="8" t="s">
        <v>84</v>
      </c>
      <c r="N21" s="7" t="s">
        <v>107</v>
      </c>
      <c r="O21" s="7" t="s">
        <v>107</v>
      </c>
      <c r="P21" s="7" t="s">
        <v>107</v>
      </c>
      <c r="Q21" s="7" t="s">
        <v>107</v>
      </c>
      <c r="R21" s="7" t="s">
        <v>107</v>
      </c>
      <c r="S21" s="8" t="s">
        <v>84</v>
      </c>
      <c r="T21" s="8" t="s">
        <v>84</v>
      </c>
      <c r="U21" s="7" t="s">
        <v>107</v>
      </c>
      <c r="V21" s="7" t="s">
        <v>107</v>
      </c>
      <c r="W21" s="7" t="s">
        <v>107</v>
      </c>
      <c r="X21" s="7" t="s">
        <v>107</v>
      </c>
      <c r="Y21" s="7" t="s">
        <v>107</v>
      </c>
      <c r="Z21" s="8" t="s">
        <v>84</v>
      </c>
      <c r="AA21" s="8" t="s">
        <v>84</v>
      </c>
      <c r="AB21" s="7" t="s">
        <v>107</v>
      </c>
      <c r="AC21" s="7" t="s">
        <v>107</v>
      </c>
      <c r="AD21" s="7" t="s">
        <v>107</v>
      </c>
      <c r="AE21" s="7" t="s">
        <v>107</v>
      </c>
      <c r="AF21" s="7" t="s">
        <v>107</v>
      </c>
      <c r="AG21" s="8" t="s">
        <v>84</v>
      </c>
    </row>
    <row r="22" spans="1:33" ht="15.75" thickBot="1" x14ac:dyDescent="0.3">
      <c r="A22" t="s">
        <v>54</v>
      </c>
      <c r="B22" t="s">
        <v>82</v>
      </c>
      <c r="C22" s="13" t="s">
        <v>88</v>
      </c>
      <c r="D22" s="7" t="s">
        <v>107</v>
      </c>
      <c r="E22" s="8" t="s">
        <v>84</v>
      </c>
      <c r="F22" s="7" t="s">
        <v>107</v>
      </c>
      <c r="G22" s="7" t="s">
        <v>107</v>
      </c>
      <c r="H22" s="8" t="s">
        <v>84</v>
      </c>
      <c r="I22" s="8" t="s">
        <v>84</v>
      </c>
      <c r="J22" s="7" t="s">
        <v>107</v>
      </c>
      <c r="K22" s="7" t="s">
        <v>107</v>
      </c>
      <c r="L22" s="7" t="s">
        <v>107</v>
      </c>
      <c r="M22" s="7" t="s">
        <v>107</v>
      </c>
      <c r="N22" s="7" t="s">
        <v>107</v>
      </c>
      <c r="O22" s="8" t="s">
        <v>84</v>
      </c>
      <c r="P22" s="8" t="s">
        <v>84</v>
      </c>
      <c r="Q22" s="7" t="s">
        <v>107</v>
      </c>
      <c r="R22" s="7" t="s">
        <v>107</v>
      </c>
      <c r="S22" s="7" t="s">
        <v>107</v>
      </c>
      <c r="T22" s="7" t="s">
        <v>107</v>
      </c>
      <c r="U22" s="7" t="s">
        <v>107</v>
      </c>
      <c r="V22" s="8" t="s">
        <v>84</v>
      </c>
      <c r="W22" s="8" t="s">
        <v>84</v>
      </c>
      <c r="X22" s="7" t="s">
        <v>107</v>
      </c>
      <c r="Y22" s="7" t="s">
        <v>107</v>
      </c>
      <c r="Z22" s="7" t="s">
        <v>107</v>
      </c>
      <c r="AA22" s="7" t="s">
        <v>107</v>
      </c>
      <c r="AB22" s="7" t="s">
        <v>107</v>
      </c>
      <c r="AC22" s="8" t="s">
        <v>84</v>
      </c>
      <c r="AD22" s="8" t="s">
        <v>84</v>
      </c>
      <c r="AE22" s="7" t="s">
        <v>107</v>
      </c>
      <c r="AF22" s="7" t="s">
        <v>107</v>
      </c>
      <c r="AG22" s="7" t="s">
        <v>107</v>
      </c>
    </row>
  </sheetData>
  <sheetProtection algorithmName="SHA-512" hashValue="M9QHx/88i8Pptyzl5p6e8V228L7nZ2CPIrKxnb6NGcThkVWvpyLFISBL891q7SGZ4oHJlHJNpiiUOFF1umIgvQ==" saltValue="CtYnENY9+O9IkdMtWRAVyw==" spinCount="100000" sheet="1" objects="1" scenarios="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
  <sheetViews>
    <sheetView zoomScale="150" zoomScaleNormal="150" workbookViewId="0">
      <selection activeCell="C19" sqref="C19"/>
    </sheetView>
  </sheetViews>
  <sheetFormatPr defaultRowHeight="15" x14ac:dyDescent="0.25"/>
  <cols>
    <col min="1" max="1" width="13" customWidth="1"/>
    <col min="2" max="2" width="18.28515625" customWidth="1"/>
    <col min="3" max="3" width="17" customWidth="1"/>
    <col min="4" max="4" width="26.7109375" customWidth="1"/>
    <col min="5" max="5" width="27.7109375" customWidth="1"/>
    <col min="6" max="6" width="19.85546875" customWidth="1"/>
    <col min="7" max="7" width="17" customWidth="1"/>
    <col min="8" max="8" width="17.140625" style="1" customWidth="1"/>
    <col min="9" max="9" width="14.42578125" style="32" customWidth="1"/>
  </cols>
  <sheetData>
    <row r="1" spans="1:10" ht="15.75" thickBot="1" x14ac:dyDescent="0.3">
      <c r="A1" s="2" t="s">
        <v>0</v>
      </c>
      <c r="B1" s="2" t="s">
        <v>4</v>
      </c>
      <c r="C1" s="2" t="s">
        <v>5</v>
      </c>
      <c r="D1" s="2" t="s">
        <v>1</v>
      </c>
      <c r="E1" s="2" t="s">
        <v>2</v>
      </c>
      <c r="F1" s="2" t="s">
        <v>116</v>
      </c>
      <c r="G1" s="2" t="s">
        <v>117</v>
      </c>
      <c r="H1" s="2" t="s">
        <v>118</v>
      </c>
      <c r="I1" s="2" t="s">
        <v>119</v>
      </c>
    </row>
    <row r="2" spans="1:10" ht="15.75" thickBot="1" x14ac:dyDescent="0.3">
      <c r="A2" t="s">
        <v>35</v>
      </c>
      <c r="B2" s="3" t="s">
        <v>3</v>
      </c>
      <c r="C2" t="s">
        <v>6</v>
      </c>
      <c r="D2" t="str">
        <f t="shared" ref="D2:D21" si="0">LOWER(CONCATENATE(B2,C2,$J$2,$J$3))</f>
        <v>sansastark@got.com</v>
      </c>
      <c r="E2" t="str">
        <f t="shared" ref="E2:E21" si="1">LOWER(CONCATENATE(LEFT(B2,1),C2,$J$2,$J$3))</f>
        <v>sstark@got.com</v>
      </c>
      <c r="F2" s="28">
        <v>35451</v>
      </c>
      <c r="G2" s="29">
        <v>44123</v>
      </c>
      <c r="H2" s="30" t="str">
        <f t="shared" ref="H2:H21" ca="1" si="2">IF(DAY(F2)&amp;MONTH(F2)=DAY(TODAY())&amp;MONTH(TODAY()),"Happy Birthday","Not Today")</f>
        <v>Not Today</v>
      </c>
      <c r="I2" s="31" t="str">
        <f t="shared" ref="I2:I21" ca="1" si="3">IF(DAY(G2)&amp;MONTH(G2)=DAY(TODAY())&amp;MONTH(TODAY()),"Happy Anniversary","Not Today")</f>
        <v>Not Today</v>
      </c>
      <c r="J2" t="s">
        <v>57</v>
      </c>
    </row>
    <row r="3" spans="1:10" ht="15.75" thickBot="1" x14ac:dyDescent="0.3">
      <c r="A3" t="s">
        <v>36</v>
      </c>
      <c r="B3" t="s">
        <v>7</v>
      </c>
      <c r="C3" t="s">
        <v>8</v>
      </c>
      <c r="D3" t="str">
        <f t="shared" si="0"/>
        <v>jonsnow@got.com</v>
      </c>
      <c r="E3" t="str">
        <f t="shared" si="1"/>
        <v>jsnow@got.com</v>
      </c>
      <c r="F3" s="28">
        <v>34907</v>
      </c>
      <c r="G3" s="29">
        <v>44137</v>
      </c>
      <c r="H3" s="1" t="str">
        <f t="shared" ca="1" si="2"/>
        <v>Happy Birthday</v>
      </c>
      <c r="I3" s="32" t="str">
        <f ca="1">IF(DAY(G3)&amp;MONTH(G3)=DAY(TODAY())&amp;MONTH(TODAY()),"Happy Anniversary","Not Today")</f>
        <v>Not Today</v>
      </c>
      <c r="J3" t="s">
        <v>58</v>
      </c>
    </row>
    <row r="4" spans="1:10" ht="15.75" thickBot="1" x14ac:dyDescent="0.3">
      <c r="A4" t="s">
        <v>37</v>
      </c>
      <c r="B4" s="3" t="s">
        <v>9</v>
      </c>
      <c r="C4" t="s">
        <v>6</v>
      </c>
      <c r="D4" t="str">
        <f t="shared" si="0"/>
        <v>aryastark@got.com</v>
      </c>
      <c r="E4" t="str">
        <f t="shared" si="1"/>
        <v>astark@got.com</v>
      </c>
      <c r="F4" s="28">
        <v>36535</v>
      </c>
      <c r="G4" s="29">
        <v>44137</v>
      </c>
      <c r="H4" s="1" t="str">
        <f t="shared" ca="1" si="2"/>
        <v>Not Today</v>
      </c>
      <c r="I4" s="32" t="str">
        <f t="shared" ca="1" si="3"/>
        <v>Not Today</v>
      </c>
    </row>
    <row r="5" spans="1:10" ht="15.75" thickBot="1" x14ac:dyDescent="0.3">
      <c r="A5" t="s">
        <v>38</v>
      </c>
      <c r="B5" t="s">
        <v>15</v>
      </c>
      <c r="C5" t="s">
        <v>16</v>
      </c>
      <c r="D5" t="str">
        <f t="shared" si="0"/>
        <v>robertbaratheon@got.com</v>
      </c>
      <c r="E5" t="str">
        <f t="shared" si="1"/>
        <v>rbaratheon@got.com</v>
      </c>
      <c r="F5" s="28">
        <v>35673</v>
      </c>
      <c r="G5" s="29">
        <v>44137</v>
      </c>
      <c r="H5" s="1" t="str">
        <f t="shared" ca="1" si="2"/>
        <v>Not Today</v>
      </c>
      <c r="I5" s="32" t="str">
        <f t="shared" ca="1" si="3"/>
        <v>Not Today</v>
      </c>
    </row>
    <row r="6" spans="1:10" ht="15.75" thickBot="1" x14ac:dyDescent="0.3">
      <c r="A6" t="s">
        <v>39</v>
      </c>
      <c r="B6" s="3" t="s">
        <v>11</v>
      </c>
      <c r="C6" t="s">
        <v>13</v>
      </c>
      <c r="D6" t="str">
        <f t="shared" si="0"/>
        <v>tyrionlannister@got.com</v>
      </c>
      <c r="E6" t="str">
        <f t="shared" si="1"/>
        <v>tlannister@got.com</v>
      </c>
      <c r="F6" s="28">
        <v>34732</v>
      </c>
      <c r="G6" s="29">
        <v>44144</v>
      </c>
      <c r="H6" s="1" t="str">
        <f t="shared" ca="1" si="2"/>
        <v>Not Today</v>
      </c>
      <c r="I6" s="32" t="str">
        <f t="shared" ca="1" si="3"/>
        <v>Not Today</v>
      </c>
    </row>
    <row r="7" spans="1:10" ht="15.75" thickBot="1" x14ac:dyDescent="0.3">
      <c r="A7" t="s">
        <v>40</v>
      </c>
      <c r="B7" t="s">
        <v>12</v>
      </c>
      <c r="C7" t="s">
        <v>13</v>
      </c>
      <c r="D7" t="str">
        <f t="shared" si="0"/>
        <v>cerseilannister@got.com</v>
      </c>
      <c r="E7" t="str">
        <f t="shared" si="1"/>
        <v>clannister@got.com</v>
      </c>
      <c r="F7" s="28">
        <v>35564</v>
      </c>
      <c r="G7" s="29">
        <v>44144</v>
      </c>
      <c r="H7" s="1" t="str">
        <f t="shared" ca="1" si="2"/>
        <v>Not Today</v>
      </c>
      <c r="I7" s="32" t="str">
        <f t="shared" ca="1" si="3"/>
        <v>Not Today</v>
      </c>
    </row>
    <row r="8" spans="1:10" ht="15.75" thickBot="1" x14ac:dyDescent="0.3">
      <c r="A8" t="s">
        <v>41</v>
      </c>
      <c r="B8" s="3" t="s">
        <v>14</v>
      </c>
      <c r="C8" t="s">
        <v>6</v>
      </c>
      <c r="D8" t="str">
        <f t="shared" si="0"/>
        <v>catelynstark@got.com</v>
      </c>
      <c r="E8" t="str">
        <f t="shared" si="1"/>
        <v>cstark@got.com</v>
      </c>
      <c r="F8" s="28">
        <v>35788</v>
      </c>
      <c r="G8" s="29">
        <v>44147</v>
      </c>
      <c r="H8" s="1" t="str">
        <f t="shared" ca="1" si="2"/>
        <v>Not Today</v>
      </c>
      <c r="I8" s="32" t="str">
        <f t="shared" ca="1" si="3"/>
        <v>Not Today</v>
      </c>
    </row>
    <row r="9" spans="1:10" ht="15.75" thickBot="1" x14ac:dyDescent="0.3">
      <c r="A9" t="s">
        <v>42</v>
      </c>
      <c r="B9" t="s">
        <v>19</v>
      </c>
      <c r="C9" t="s">
        <v>20</v>
      </c>
      <c r="D9" t="str">
        <f t="shared" si="0"/>
        <v>theongreyjoy@got.com</v>
      </c>
      <c r="E9" t="str">
        <f t="shared" si="1"/>
        <v>tgreyjoy@got.com</v>
      </c>
      <c r="F9" s="28">
        <v>36358</v>
      </c>
      <c r="G9" s="29">
        <v>44147</v>
      </c>
      <c r="H9" s="1" t="str">
        <f t="shared" ca="1" si="2"/>
        <v>Not Today</v>
      </c>
      <c r="I9" s="32" t="str">
        <f t="shared" ca="1" si="3"/>
        <v>Not Today</v>
      </c>
    </row>
    <row r="10" spans="1:10" ht="15.75" thickBot="1" x14ac:dyDescent="0.3">
      <c r="A10" t="s">
        <v>43</v>
      </c>
      <c r="B10" s="3" t="s">
        <v>17</v>
      </c>
      <c r="C10" t="s">
        <v>18</v>
      </c>
      <c r="D10" t="str">
        <f t="shared" si="0"/>
        <v>jorahmormont@got.com</v>
      </c>
      <c r="E10" t="str">
        <f t="shared" si="1"/>
        <v>jmormont@got.com</v>
      </c>
      <c r="F10" s="28">
        <v>33142</v>
      </c>
      <c r="G10" s="29">
        <v>44147</v>
      </c>
      <c r="H10" s="1" t="str">
        <f t="shared" ca="1" si="2"/>
        <v>Not Today</v>
      </c>
      <c r="I10" s="32" t="str">
        <f t="shared" ca="1" si="3"/>
        <v>Not Today</v>
      </c>
    </row>
    <row r="11" spans="1:10" ht="15.75" thickBot="1" x14ac:dyDescent="0.3">
      <c r="A11" t="s">
        <v>44</v>
      </c>
      <c r="B11" t="s">
        <v>21</v>
      </c>
      <c r="C11" t="s">
        <v>22</v>
      </c>
      <c r="D11" t="str">
        <f t="shared" si="0"/>
        <v>samwelltarly@got.com</v>
      </c>
      <c r="E11" t="str">
        <f t="shared" si="1"/>
        <v>starly@got.com</v>
      </c>
      <c r="F11" s="28">
        <v>32541</v>
      </c>
      <c r="G11" s="29">
        <v>44154</v>
      </c>
      <c r="H11" s="1" t="str">
        <f t="shared" ca="1" si="2"/>
        <v>Not Today</v>
      </c>
      <c r="I11" s="32" t="str">
        <f t="shared" ca="1" si="3"/>
        <v>Not Today</v>
      </c>
    </row>
    <row r="12" spans="1:10" ht="15.75" thickBot="1" x14ac:dyDescent="0.3">
      <c r="A12" t="s">
        <v>45</v>
      </c>
      <c r="B12" s="3" t="s">
        <v>27</v>
      </c>
      <c r="C12" t="s">
        <v>28</v>
      </c>
      <c r="D12" t="str">
        <f t="shared" si="0"/>
        <v>davosseaworth@got.com</v>
      </c>
      <c r="E12" t="str">
        <f t="shared" si="1"/>
        <v>dseaworth@got.com</v>
      </c>
      <c r="F12" s="28">
        <v>33262</v>
      </c>
      <c r="G12" s="29">
        <v>44172</v>
      </c>
      <c r="H12" s="1" t="str">
        <f t="shared" ca="1" si="2"/>
        <v>Not Today</v>
      </c>
      <c r="I12" s="32" t="str">
        <f t="shared" ca="1" si="3"/>
        <v>Not Today</v>
      </c>
    </row>
    <row r="13" spans="1:10" ht="15.75" thickBot="1" x14ac:dyDescent="0.3">
      <c r="A13" t="s">
        <v>46</v>
      </c>
      <c r="B13" t="s">
        <v>23</v>
      </c>
      <c r="C13" t="s">
        <v>24</v>
      </c>
      <c r="D13" t="str">
        <f t="shared" si="0"/>
        <v>robinarryn@got.com</v>
      </c>
      <c r="E13" t="str">
        <f t="shared" si="1"/>
        <v>rarryn@got.com</v>
      </c>
      <c r="F13" s="28">
        <v>34787</v>
      </c>
      <c r="G13" s="29">
        <v>44245</v>
      </c>
      <c r="H13" s="1" t="str">
        <f t="shared" ca="1" si="2"/>
        <v>Not Today</v>
      </c>
      <c r="I13" s="32" t="str">
        <f t="shared" ca="1" si="3"/>
        <v>Not Today</v>
      </c>
    </row>
    <row r="14" spans="1:10" ht="15.75" thickBot="1" x14ac:dyDescent="0.3">
      <c r="A14" t="s">
        <v>47</v>
      </c>
      <c r="B14" s="3" t="s">
        <v>25</v>
      </c>
      <c r="C14" t="s">
        <v>26</v>
      </c>
      <c r="D14" t="str">
        <f t="shared" si="0"/>
        <v>sandorclegane@got.com</v>
      </c>
      <c r="E14" t="str">
        <f t="shared" si="1"/>
        <v>sclegane@got.com</v>
      </c>
      <c r="F14" s="28">
        <v>34923</v>
      </c>
      <c r="G14" s="29">
        <v>44252</v>
      </c>
      <c r="H14" s="1" t="str">
        <f t="shared" ca="1" si="2"/>
        <v>Not Today</v>
      </c>
      <c r="I14" s="32" t="str">
        <f t="shared" ca="1" si="3"/>
        <v>Not Today</v>
      </c>
    </row>
    <row r="15" spans="1:10" ht="15.75" thickBot="1" x14ac:dyDescent="0.3">
      <c r="A15" t="s">
        <v>48</v>
      </c>
      <c r="B15" t="s">
        <v>10</v>
      </c>
      <c r="C15" t="s">
        <v>6</v>
      </c>
      <c r="D15" t="str">
        <f t="shared" si="0"/>
        <v>branstark@got.com</v>
      </c>
      <c r="E15" t="str">
        <f t="shared" si="1"/>
        <v>bstark@got.com</v>
      </c>
      <c r="F15" s="28">
        <v>35401</v>
      </c>
      <c r="G15" s="29">
        <v>44252</v>
      </c>
      <c r="H15" s="1" t="str">
        <f t="shared" ca="1" si="2"/>
        <v>Not Today</v>
      </c>
      <c r="I15" s="32" t="str">
        <f t="shared" ca="1" si="3"/>
        <v>Not Today</v>
      </c>
    </row>
    <row r="16" spans="1:10" ht="15.75" thickBot="1" x14ac:dyDescent="0.3">
      <c r="A16" t="s">
        <v>49</v>
      </c>
      <c r="B16" s="3" t="s">
        <v>29</v>
      </c>
      <c r="D16" t="str">
        <f t="shared" si="0"/>
        <v>brienne@got.com</v>
      </c>
      <c r="E16" t="str">
        <f t="shared" si="1"/>
        <v>b@got.com</v>
      </c>
      <c r="F16" s="28">
        <v>36001</v>
      </c>
      <c r="G16" s="29">
        <v>44256</v>
      </c>
      <c r="H16" s="1" t="str">
        <f t="shared" ca="1" si="2"/>
        <v>Not Today</v>
      </c>
      <c r="I16" s="32" t="str">
        <f t="shared" ca="1" si="3"/>
        <v>Not Today</v>
      </c>
    </row>
    <row r="17" spans="1:9" ht="15.75" thickBot="1" x14ac:dyDescent="0.3">
      <c r="A17" t="s">
        <v>50</v>
      </c>
      <c r="B17" t="s">
        <v>30</v>
      </c>
      <c r="C17" t="s">
        <v>31</v>
      </c>
      <c r="D17" t="str">
        <f t="shared" si="0"/>
        <v>podrickpayne@got.com</v>
      </c>
      <c r="E17" t="str">
        <f t="shared" si="1"/>
        <v>ppayne@got.com</v>
      </c>
      <c r="F17" s="28">
        <v>34595</v>
      </c>
      <c r="G17" s="29">
        <v>44266</v>
      </c>
      <c r="H17" s="1" t="str">
        <f t="shared" ca="1" si="2"/>
        <v>Not Today</v>
      </c>
      <c r="I17" s="32" t="str">
        <f t="shared" ca="1" si="3"/>
        <v>Not Today</v>
      </c>
    </row>
    <row r="18" spans="1:9" ht="15.75" thickBot="1" x14ac:dyDescent="0.3">
      <c r="A18" t="s">
        <v>51</v>
      </c>
      <c r="B18" s="3" t="s">
        <v>32</v>
      </c>
      <c r="C18" t="s">
        <v>33</v>
      </c>
      <c r="D18" t="str">
        <f t="shared" si="0"/>
        <v>greyworm@got.com</v>
      </c>
      <c r="E18" t="str">
        <f t="shared" si="1"/>
        <v>gworm@got.com</v>
      </c>
      <c r="F18" s="28">
        <v>35382</v>
      </c>
      <c r="G18" s="29">
        <v>44287</v>
      </c>
      <c r="H18" s="1" t="str">
        <f t="shared" ca="1" si="2"/>
        <v>Not Today</v>
      </c>
      <c r="I18" s="32" t="str">
        <f t="shared" ca="1" si="3"/>
        <v>Not Today</v>
      </c>
    </row>
    <row r="19" spans="1:9" ht="15.75" thickBot="1" x14ac:dyDescent="0.3">
      <c r="A19" t="s">
        <v>52</v>
      </c>
      <c r="B19" t="s">
        <v>34</v>
      </c>
      <c r="C19" t="s">
        <v>8</v>
      </c>
      <c r="D19" t="str">
        <f t="shared" si="0"/>
        <v>ramsaysnow@got.com</v>
      </c>
      <c r="E19" t="str">
        <f t="shared" si="1"/>
        <v>rsnow@got.com</v>
      </c>
      <c r="F19" s="28">
        <v>36178</v>
      </c>
      <c r="G19" s="29">
        <v>44326</v>
      </c>
      <c r="H19" s="1" t="str">
        <f t="shared" ca="1" si="2"/>
        <v>Not Today</v>
      </c>
      <c r="I19" s="32" t="str">
        <f t="shared" ca="1" si="3"/>
        <v>Not Today</v>
      </c>
    </row>
    <row r="20" spans="1:9" ht="15.75" thickBot="1" x14ac:dyDescent="0.3">
      <c r="A20" t="s">
        <v>53</v>
      </c>
      <c r="B20" s="3" t="s">
        <v>55</v>
      </c>
      <c r="C20" t="s">
        <v>56</v>
      </c>
      <c r="D20" t="str">
        <f t="shared" si="0"/>
        <v>tyenesand@got.com</v>
      </c>
      <c r="E20" t="str">
        <f t="shared" si="1"/>
        <v>tsand@got.com</v>
      </c>
      <c r="F20" s="28">
        <v>35545</v>
      </c>
      <c r="G20" s="29">
        <v>44368</v>
      </c>
      <c r="H20" s="1" t="str">
        <f t="shared" ca="1" si="2"/>
        <v>Not Today</v>
      </c>
      <c r="I20" s="32" t="str">
        <f t="shared" ca="1" si="3"/>
        <v>Not Today</v>
      </c>
    </row>
    <row r="21" spans="1:9" ht="15.75" thickBot="1" x14ac:dyDescent="0.3">
      <c r="A21" t="s">
        <v>54</v>
      </c>
      <c r="B21" t="s">
        <v>59</v>
      </c>
      <c r="C21" t="s">
        <v>60</v>
      </c>
      <c r="D21" t="str">
        <f t="shared" si="0"/>
        <v>olennatyrell@got.com</v>
      </c>
      <c r="E21" t="str">
        <f t="shared" si="1"/>
        <v>otyrell@got.com</v>
      </c>
      <c r="F21" s="28">
        <v>36182</v>
      </c>
      <c r="G21" s="29">
        <v>44368</v>
      </c>
      <c r="H21" s="1" t="str">
        <f t="shared" ca="1" si="2"/>
        <v>Not Today</v>
      </c>
      <c r="I21" s="32" t="str">
        <f t="shared" ca="1" si="3"/>
        <v>Not Today</v>
      </c>
    </row>
  </sheetData>
  <sheetProtection algorithmName="SHA-512" hashValue="ybbKhOQNvE9sPYSpd94zg6nomFJFCTNDdTwMxT5RADh2RgATkOOSemyJ/IiA0ZJXHHRyfhW1N5U1Xe8myKK9dg==" saltValue="cjWJhXmEvkOZHotyLD6HQw==" spinCount="100000" sheet="1" objects="1" scenarios="1"/>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21"/>
  <sheetViews>
    <sheetView zoomScale="140" zoomScaleNormal="140" workbookViewId="0">
      <pane xSplit="2" topLeftCell="V1" activePane="topRight" state="frozen"/>
      <selection pane="topRight" activeCell="A2" sqref="A2"/>
    </sheetView>
  </sheetViews>
  <sheetFormatPr defaultRowHeight="15" x14ac:dyDescent="0.25"/>
  <cols>
    <col min="2" max="2" width="23.140625" customWidth="1"/>
    <col min="3" max="3" width="10.5703125" customWidth="1"/>
    <col min="4" max="4" width="12.140625" customWidth="1"/>
    <col min="5" max="5" width="13.140625" customWidth="1"/>
    <col min="6" max="6" width="11.42578125" customWidth="1"/>
    <col min="7" max="7" width="14" customWidth="1"/>
    <col min="8" max="8" width="13.28515625" customWidth="1"/>
    <col min="9" max="9" width="10.7109375" customWidth="1"/>
    <col min="10" max="10" width="11.42578125" customWidth="1"/>
    <col min="12" max="12" width="11.85546875" customWidth="1"/>
    <col min="13" max="13" width="11.28515625" customWidth="1"/>
    <col min="14" max="14" width="12.28515625" customWidth="1"/>
    <col min="15" max="15" width="11.42578125" customWidth="1"/>
    <col min="16" max="16" width="12.85546875" customWidth="1"/>
    <col min="17" max="17" width="11.42578125" customWidth="1"/>
    <col min="18" max="18" width="11" customWidth="1"/>
    <col min="19" max="19" width="11.140625" customWidth="1"/>
    <col min="20" max="20" width="11" customWidth="1"/>
    <col min="21" max="22" width="10.5703125" customWidth="1"/>
    <col min="23" max="33" width="11.140625" customWidth="1"/>
  </cols>
  <sheetData>
    <row r="1" spans="1:33" s="14" customFormat="1" ht="15.75" thickBot="1" x14ac:dyDescent="0.3">
      <c r="A1" s="22" t="s">
        <v>83</v>
      </c>
      <c r="B1" s="14" t="s">
        <v>85</v>
      </c>
      <c r="C1" s="15">
        <v>44378</v>
      </c>
      <c r="D1" s="15">
        <v>44379</v>
      </c>
      <c r="E1" s="15">
        <v>44380</v>
      </c>
      <c r="F1" s="15">
        <v>44381</v>
      </c>
      <c r="G1" s="15">
        <v>44382</v>
      </c>
      <c r="H1" s="15">
        <v>44383</v>
      </c>
      <c r="I1" s="15">
        <v>44384</v>
      </c>
      <c r="J1" s="15">
        <v>44385</v>
      </c>
      <c r="K1" s="15">
        <v>44386</v>
      </c>
      <c r="L1" s="15">
        <v>44387</v>
      </c>
      <c r="M1" s="15">
        <v>44388</v>
      </c>
      <c r="N1" s="15">
        <v>44389</v>
      </c>
      <c r="O1" s="15">
        <v>44390</v>
      </c>
      <c r="P1" s="15">
        <v>44391</v>
      </c>
      <c r="Q1" s="15">
        <v>44392</v>
      </c>
      <c r="R1" s="15">
        <v>44393</v>
      </c>
      <c r="S1" s="15">
        <v>44394</v>
      </c>
      <c r="T1" s="15">
        <v>44395</v>
      </c>
      <c r="U1" s="15">
        <v>44396</v>
      </c>
      <c r="V1" s="15">
        <v>44397</v>
      </c>
      <c r="W1" s="15">
        <v>44398</v>
      </c>
      <c r="X1" s="15">
        <v>44399</v>
      </c>
      <c r="Y1" s="15">
        <v>44400</v>
      </c>
      <c r="Z1" s="15">
        <v>44401</v>
      </c>
      <c r="AA1" s="15">
        <v>44402</v>
      </c>
      <c r="AB1" s="15">
        <v>44403</v>
      </c>
      <c r="AC1" s="15">
        <v>44404</v>
      </c>
      <c r="AD1" s="15">
        <v>44405</v>
      </c>
      <c r="AE1" s="15">
        <v>44406</v>
      </c>
      <c r="AF1" s="15">
        <v>44407</v>
      </c>
      <c r="AG1" s="15">
        <v>44408</v>
      </c>
    </row>
    <row r="2" spans="1:33" x14ac:dyDescent="0.25">
      <c r="A2" t="s">
        <v>35</v>
      </c>
      <c r="B2" t="s">
        <v>63</v>
      </c>
      <c r="C2" t="s">
        <v>89</v>
      </c>
      <c r="D2" t="s">
        <v>101</v>
      </c>
      <c r="E2" t="s">
        <v>94</v>
      </c>
      <c r="F2" t="s">
        <v>100</v>
      </c>
      <c r="G2" t="s">
        <v>93</v>
      </c>
      <c r="H2" t="s">
        <v>95</v>
      </c>
      <c r="I2" t="s">
        <v>100</v>
      </c>
      <c r="J2" t="s">
        <v>98</v>
      </c>
      <c r="K2" t="s">
        <v>90</v>
      </c>
      <c r="L2" t="s">
        <v>94</v>
      </c>
      <c r="M2" t="s">
        <v>105</v>
      </c>
      <c r="N2" t="s">
        <v>98</v>
      </c>
      <c r="O2" t="s">
        <v>95</v>
      </c>
      <c r="P2" t="s">
        <v>91</v>
      </c>
      <c r="Q2" t="s">
        <v>104</v>
      </c>
      <c r="R2" t="s">
        <v>90</v>
      </c>
      <c r="S2" t="s">
        <v>95</v>
      </c>
      <c r="T2" t="s">
        <v>102</v>
      </c>
      <c r="U2" t="s">
        <v>98</v>
      </c>
      <c r="V2" t="s">
        <v>101</v>
      </c>
      <c r="W2" t="s">
        <v>106</v>
      </c>
      <c r="X2" t="s">
        <v>104</v>
      </c>
      <c r="Y2" t="s">
        <v>92</v>
      </c>
      <c r="Z2" t="s">
        <v>101</v>
      </c>
      <c r="AA2" t="s">
        <v>96</v>
      </c>
      <c r="AB2" t="s">
        <v>96</v>
      </c>
      <c r="AC2" t="s">
        <v>97</v>
      </c>
      <c r="AD2" t="s">
        <v>103</v>
      </c>
      <c r="AE2" t="s">
        <v>103</v>
      </c>
      <c r="AF2" t="s">
        <v>93</v>
      </c>
      <c r="AG2" t="s">
        <v>89</v>
      </c>
    </row>
    <row r="3" spans="1:33" x14ac:dyDescent="0.25">
      <c r="A3" t="s">
        <v>36</v>
      </c>
      <c r="B3" t="s">
        <v>64</v>
      </c>
      <c r="C3" t="s">
        <v>106</v>
      </c>
      <c r="D3" t="s">
        <v>105</v>
      </c>
      <c r="E3" t="s">
        <v>103</v>
      </c>
      <c r="F3" t="s">
        <v>90</v>
      </c>
      <c r="G3" t="s">
        <v>103</v>
      </c>
      <c r="H3" t="s">
        <v>91</v>
      </c>
      <c r="I3" t="s">
        <v>92</v>
      </c>
      <c r="J3" t="s">
        <v>101</v>
      </c>
      <c r="K3" t="s">
        <v>95</v>
      </c>
      <c r="L3" t="s">
        <v>104</v>
      </c>
      <c r="M3" t="s">
        <v>96</v>
      </c>
      <c r="N3" t="s">
        <v>105</v>
      </c>
      <c r="O3" t="s">
        <v>102</v>
      </c>
      <c r="P3" t="s">
        <v>106</v>
      </c>
      <c r="Q3" t="s">
        <v>98</v>
      </c>
      <c r="R3" t="s">
        <v>98</v>
      </c>
      <c r="S3" t="s">
        <v>89</v>
      </c>
      <c r="T3" t="s">
        <v>103</v>
      </c>
      <c r="U3" t="s">
        <v>94</v>
      </c>
      <c r="V3" t="s">
        <v>96</v>
      </c>
      <c r="W3" t="s">
        <v>105</v>
      </c>
      <c r="X3" t="s">
        <v>93</v>
      </c>
      <c r="Y3" t="s">
        <v>90</v>
      </c>
      <c r="Z3" t="s">
        <v>90</v>
      </c>
      <c r="AA3" t="s">
        <v>106</v>
      </c>
      <c r="AB3" t="s">
        <v>104</v>
      </c>
      <c r="AC3" t="s">
        <v>101</v>
      </c>
      <c r="AD3" t="s">
        <v>106</v>
      </c>
      <c r="AE3" t="s">
        <v>91</v>
      </c>
      <c r="AF3" t="s">
        <v>92</v>
      </c>
      <c r="AG3" t="s">
        <v>89</v>
      </c>
    </row>
    <row r="4" spans="1:33" x14ac:dyDescent="0.25">
      <c r="A4" t="s">
        <v>37</v>
      </c>
      <c r="B4" t="s">
        <v>65</v>
      </c>
      <c r="C4" t="s">
        <v>106</v>
      </c>
      <c r="D4" t="s">
        <v>105</v>
      </c>
      <c r="E4" t="s">
        <v>105</v>
      </c>
      <c r="F4" t="s">
        <v>93</v>
      </c>
      <c r="G4" t="s">
        <v>92</v>
      </c>
      <c r="H4" t="s">
        <v>89</v>
      </c>
      <c r="I4" t="s">
        <v>106</v>
      </c>
      <c r="J4" t="s">
        <v>98</v>
      </c>
      <c r="K4" t="s">
        <v>89</v>
      </c>
      <c r="L4" t="s">
        <v>104</v>
      </c>
      <c r="M4" t="s">
        <v>106</v>
      </c>
      <c r="N4" t="s">
        <v>94</v>
      </c>
      <c r="O4" t="s">
        <v>93</v>
      </c>
      <c r="P4" t="s">
        <v>106</v>
      </c>
      <c r="Q4" t="s">
        <v>91</v>
      </c>
      <c r="R4" t="s">
        <v>98</v>
      </c>
      <c r="S4" t="s">
        <v>91</v>
      </c>
      <c r="T4" t="s">
        <v>93</v>
      </c>
      <c r="U4" t="s">
        <v>95</v>
      </c>
      <c r="V4" t="s">
        <v>98</v>
      </c>
      <c r="W4" t="s">
        <v>91</v>
      </c>
      <c r="X4" t="s">
        <v>90</v>
      </c>
      <c r="Y4" t="s">
        <v>90</v>
      </c>
      <c r="Z4" t="s">
        <v>89</v>
      </c>
      <c r="AA4" t="s">
        <v>98</v>
      </c>
      <c r="AB4" t="s">
        <v>100</v>
      </c>
      <c r="AC4" t="s">
        <v>102</v>
      </c>
      <c r="AD4" t="s">
        <v>95</v>
      </c>
      <c r="AE4" t="s">
        <v>105</v>
      </c>
      <c r="AF4" t="s">
        <v>106</v>
      </c>
      <c r="AG4" t="s">
        <v>94</v>
      </c>
    </row>
    <row r="5" spans="1:33" x14ac:dyDescent="0.25">
      <c r="A5" t="s">
        <v>38</v>
      </c>
      <c r="B5" t="s">
        <v>66</v>
      </c>
      <c r="C5" t="s">
        <v>91</v>
      </c>
      <c r="D5" t="s">
        <v>89</v>
      </c>
      <c r="E5" t="s">
        <v>93</v>
      </c>
      <c r="F5" t="s">
        <v>96</v>
      </c>
      <c r="G5" t="s">
        <v>105</v>
      </c>
      <c r="H5" t="s">
        <v>101</v>
      </c>
      <c r="I5" t="s">
        <v>98</v>
      </c>
      <c r="J5" t="s">
        <v>92</v>
      </c>
      <c r="K5" t="s">
        <v>90</v>
      </c>
      <c r="L5" t="s">
        <v>100</v>
      </c>
      <c r="M5" t="s">
        <v>100</v>
      </c>
      <c r="N5" t="s">
        <v>99</v>
      </c>
      <c r="O5" t="s">
        <v>89</v>
      </c>
      <c r="P5" t="s">
        <v>100</v>
      </c>
      <c r="Q5" t="s">
        <v>101</v>
      </c>
      <c r="R5" t="s">
        <v>95</v>
      </c>
      <c r="S5" t="s">
        <v>99</v>
      </c>
      <c r="T5" t="s">
        <v>101</v>
      </c>
      <c r="U5" t="s">
        <v>89</v>
      </c>
      <c r="V5" t="s">
        <v>90</v>
      </c>
      <c r="W5" t="s">
        <v>96</v>
      </c>
      <c r="X5" t="s">
        <v>98</v>
      </c>
      <c r="Y5" t="s">
        <v>92</v>
      </c>
      <c r="Z5" t="s">
        <v>98</v>
      </c>
      <c r="AA5" t="s">
        <v>106</v>
      </c>
      <c r="AB5" t="s">
        <v>96</v>
      </c>
      <c r="AC5" t="s">
        <v>95</v>
      </c>
      <c r="AD5" t="s">
        <v>98</v>
      </c>
      <c r="AE5" t="s">
        <v>105</v>
      </c>
      <c r="AF5" t="s">
        <v>95</v>
      </c>
      <c r="AG5" t="s">
        <v>100</v>
      </c>
    </row>
    <row r="6" spans="1:33" x14ac:dyDescent="0.25">
      <c r="A6" t="s">
        <v>39</v>
      </c>
      <c r="B6" t="s">
        <v>67</v>
      </c>
      <c r="C6" t="s">
        <v>106</v>
      </c>
      <c r="D6" t="s">
        <v>92</v>
      </c>
      <c r="E6" t="s">
        <v>96</v>
      </c>
      <c r="F6" t="s">
        <v>97</v>
      </c>
      <c r="G6" t="s">
        <v>106</v>
      </c>
      <c r="H6" t="s">
        <v>106</v>
      </c>
      <c r="I6" t="s">
        <v>89</v>
      </c>
      <c r="J6" t="s">
        <v>92</v>
      </c>
      <c r="K6" t="s">
        <v>105</v>
      </c>
      <c r="L6" t="s">
        <v>90</v>
      </c>
      <c r="M6" t="s">
        <v>94</v>
      </c>
      <c r="N6" t="s">
        <v>99</v>
      </c>
      <c r="O6" t="s">
        <v>89</v>
      </c>
      <c r="P6" t="s">
        <v>100</v>
      </c>
      <c r="Q6" t="s">
        <v>89</v>
      </c>
      <c r="R6" t="s">
        <v>91</v>
      </c>
      <c r="S6" t="s">
        <v>96</v>
      </c>
      <c r="T6" t="s">
        <v>100</v>
      </c>
      <c r="U6" t="s">
        <v>94</v>
      </c>
      <c r="V6" t="s">
        <v>94</v>
      </c>
      <c r="W6" t="s">
        <v>99</v>
      </c>
      <c r="X6" t="s">
        <v>96</v>
      </c>
      <c r="Y6" t="s">
        <v>95</v>
      </c>
      <c r="Z6" t="s">
        <v>96</v>
      </c>
      <c r="AA6" t="s">
        <v>89</v>
      </c>
      <c r="AB6" t="s">
        <v>99</v>
      </c>
      <c r="AC6" t="s">
        <v>93</v>
      </c>
      <c r="AD6" t="s">
        <v>93</v>
      </c>
      <c r="AE6" t="s">
        <v>99</v>
      </c>
      <c r="AF6" t="s">
        <v>92</v>
      </c>
      <c r="AG6" t="s">
        <v>92</v>
      </c>
    </row>
    <row r="7" spans="1:33" x14ac:dyDescent="0.25">
      <c r="A7" t="s">
        <v>40</v>
      </c>
      <c r="B7" t="s">
        <v>68</v>
      </c>
      <c r="C7" t="s">
        <v>93</v>
      </c>
      <c r="D7" t="s">
        <v>100</v>
      </c>
      <c r="E7" t="s">
        <v>92</v>
      </c>
      <c r="F7" t="s">
        <v>100</v>
      </c>
      <c r="G7" t="s">
        <v>93</v>
      </c>
      <c r="H7" t="s">
        <v>99</v>
      </c>
      <c r="I7" t="s">
        <v>98</v>
      </c>
      <c r="J7" t="s">
        <v>92</v>
      </c>
      <c r="K7" t="s">
        <v>92</v>
      </c>
      <c r="L7" t="s">
        <v>103</v>
      </c>
      <c r="M7" t="s">
        <v>97</v>
      </c>
      <c r="N7" t="s">
        <v>90</v>
      </c>
      <c r="O7" t="s">
        <v>101</v>
      </c>
      <c r="P7" t="s">
        <v>105</v>
      </c>
      <c r="Q7" t="s">
        <v>99</v>
      </c>
      <c r="R7" t="s">
        <v>101</v>
      </c>
      <c r="S7" t="s">
        <v>96</v>
      </c>
      <c r="T7" t="s">
        <v>100</v>
      </c>
      <c r="U7" t="s">
        <v>101</v>
      </c>
      <c r="V7" t="s">
        <v>90</v>
      </c>
      <c r="W7" t="s">
        <v>94</v>
      </c>
      <c r="X7" t="s">
        <v>95</v>
      </c>
      <c r="Y7" t="s">
        <v>106</v>
      </c>
      <c r="Z7" t="s">
        <v>95</v>
      </c>
      <c r="AA7" t="s">
        <v>91</v>
      </c>
      <c r="AB7" t="s">
        <v>106</v>
      </c>
      <c r="AC7" t="s">
        <v>89</v>
      </c>
      <c r="AD7" t="s">
        <v>90</v>
      </c>
      <c r="AE7" t="s">
        <v>105</v>
      </c>
      <c r="AF7" t="s">
        <v>94</v>
      </c>
      <c r="AG7" t="s">
        <v>89</v>
      </c>
    </row>
    <row r="8" spans="1:33" x14ac:dyDescent="0.25">
      <c r="A8" t="s">
        <v>41</v>
      </c>
      <c r="B8" t="s">
        <v>69</v>
      </c>
      <c r="C8" t="s">
        <v>94</v>
      </c>
      <c r="D8" t="s">
        <v>100</v>
      </c>
      <c r="E8" t="s">
        <v>94</v>
      </c>
      <c r="F8" t="s">
        <v>105</v>
      </c>
      <c r="G8" t="s">
        <v>95</v>
      </c>
      <c r="H8" t="s">
        <v>93</v>
      </c>
      <c r="I8" t="s">
        <v>106</v>
      </c>
      <c r="J8" t="s">
        <v>92</v>
      </c>
      <c r="K8" t="s">
        <v>97</v>
      </c>
      <c r="L8" t="s">
        <v>97</v>
      </c>
      <c r="M8" t="s">
        <v>99</v>
      </c>
      <c r="N8" t="s">
        <v>91</v>
      </c>
      <c r="O8" t="s">
        <v>106</v>
      </c>
      <c r="P8" t="s">
        <v>103</v>
      </c>
      <c r="Q8" t="s">
        <v>91</v>
      </c>
      <c r="R8" t="s">
        <v>94</v>
      </c>
      <c r="S8" t="s">
        <v>94</v>
      </c>
      <c r="T8" t="s">
        <v>93</v>
      </c>
      <c r="U8" t="s">
        <v>94</v>
      </c>
      <c r="V8" t="s">
        <v>105</v>
      </c>
      <c r="W8" t="s">
        <v>95</v>
      </c>
      <c r="X8" t="s">
        <v>106</v>
      </c>
      <c r="Y8" t="s">
        <v>106</v>
      </c>
      <c r="Z8" t="s">
        <v>90</v>
      </c>
      <c r="AA8" t="s">
        <v>93</v>
      </c>
      <c r="AB8" t="s">
        <v>99</v>
      </c>
      <c r="AC8" t="s">
        <v>105</v>
      </c>
      <c r="AD8" t="s">
        <v>105</v>
      </c>
      <c r="AE8" t="s">
        <v>100</v>
      </c>
      <c r="AF8" t="s">
        <v>91</v>
      </c>
      <c r="AG8" t="s">
        <v>106</v>
      </c>
    </row>
    <row r="9" spans="1:33" x14ac:dyDescent="0.25">
      <c r="A9" t="s">
        <v>42</v>
      </c>
      <c r="B9" t="s">
        <v>70</v>
      </c>
      <c r="C9" t="s">
        <v>95</v>
      </c>
      <c r="D9" t="s">
        <v>98</v>
      </c>
      <c r="E9" t="s">
        <v>94</v>
      </c>
      <c r="F9" t="s">
        <v>103</v>
      </c>
      <c r="G9" t="s">
        <v>92</v>
      </c>
      <c r="H9" t="s">
        <v>97</v>
      </c>
      <c r="I9" t="s">
        <v>92</v>
      </c>
      <c r="J9" t="s">
        <v>94</v>
      </c>
      <c r="K9" t="s">
        <v>99</v>
      </c>
      <c r="L9" t="s">
        <v>102</v>
      </c>
      <c r="M9" t="s">
        <v>99</v>
      </c>
      <c r="N9" t="s">
        <v>103</v>
      </c>
      <c r="O9" t="s">
        <v>92</v>
      </c>
      <c r="P9" t="s">
        <v>103</v>
      </c>
      <c r="Q9" t="s">
        <v>100</v>
      </c>
      <c r="R9" t="s">
        <v>93</v>
      </c>
      <c r="S9" t="s">
        <v>90</v>
      </c>
      <c r="T9" t="s">
        <v>105</v>
      </c>
      <c r="U9" t="s">
        <v>93</v>
      </c>
      <c r="V9" t="s">
        <v>98</v>
      </c>
      <c r="W9" t="s">
        <v>100</v>
      </c>
      <c r="X9" t="s">
        <v>106</v>
      </c>
      <c r="Y9" t="s">
        <v>99</v>
      </c>
      <c r="Z9" t="s">
        <v>99</v>
      </c>
      <c r="AA9" t="s">
        <v>103</v>
      </c>
      <c r="AB9" t="s">
        <v>90</v>
      </c>
      <c r="AC9" t="s">
        <v>103</v>
      </c>
      <c r="AD9" t="s">
        <v>94</v>
      </c>
      <c r="AE9" t="s">
        <v>103</v>
      </c>
      <c r="AF9" t="s">
        <v>95</v>
      </c>
      <c r="AG9" t="s">
        <v>100</v>
      </c>
    </row>
    <row r="10" spans="1:33" x14ac:dyDescent="0.25">
      <c r="A10" t="s">
        <v>43</v>
      </c>
      <c r="B10" t="s">
        <v>71</v>
      </c>
      <c r="C10" t="s">
        <v>96</v>
      </c>
      <c r="D10" t="s">
        <v>94</v>
      </c>
      <c r="E10" t="s">
        <v>100</v>
      </c>
      <c r="F10" t="s">
        <v>95</v>
      </c>
      <c r="G10" t="s">
        <v>93</v>
      </c>
      <c r="H10" t="s">
        <v>101</v>
      </c>
      <c r="I10" t="s">
        <v>95</v>
      </c>
      <c r="J10" t="s">
        <v>106</v>
      </c>
      <c r="K10" t="s">
        <v>89</v>
      </c>
      <c r="L10" t="s">
        <v>89</v>
      </c>
      <c r="M10" t="s">
        <v>106</v>
      </c>
      <c r="N10" t="s">
        <v>95</v>
      </c>
      <c r="O10" t="s">
        <v>98</v>
      </c>
      <c r="P10" t="s">
        <v>96</v>
      </c>
      <c r="Q10" t="s">
        <v>104</v>
      </c>
      <c r="R10" t="s">
        <v>96</v>
      </c>
      <c r="S10" t="s">
        <v>103</v>
      </c>
      <c r="T10" t="s">
        <v>105</v>
      </c>
      <c r="U10" t="s">
        <v>106</v>
      </c>
      <c r="V10" t="s">
        <v>104</v>
      </c>
      <c r="W10" t="s">
        <v>96</v>
      </c>
      <c r="X10" t="s">
        <v>104</v>
      </c>
      <c r="Y10" t="s">
        <v>90</v>
      </c>
      <c r="Z10" t="s">
        <v>93</v>
      </c>
      <c r="AA10" t="s">
        <v>106</v>
      </c>
      <c r="AB10" t="s">
        <v>93</v>
      </c>
      <c r="AC10" t="s">
        <v>96</v>
      </c>
      <c r="AD10" t="s">
        <v>100</v>
      </c>
      <c r="AE10" t="s">
        <v>99</v>
      </c>
      <c r="AF10" t="s">
        <v>99</v>
      </c>
      <c r="AG10" t="s">
        <v>96</v>
      </c>
    </row>
    <row r="11" spans="1:33" x14ac:dyDescent="0.25">
      <c r="A11" t="s">
        <v>44</v>
      </c>
      <c r="B11" t="s">
        <v>72</v>
      </c>
      <c r="C11" t="s">
        <v>103</v>
      </c>
      <c r="D11" t="s">
        <v>102</v>
      </c>
      <c r="E11" t="s">
        <v>90</v>
      </c>
      <c r="F11" t="s">
        <v>91</v>
      </c>
      <c r="G11" t="s">
        <v>102</v>
      </c>
      <c r="H11" t="s">
        <v>97</v>
      </c>
      <c r="I11" t="s">
        <v>105</v>
      </c>
      <c r="J11" t="s">
        <v>95</v>
      </c>
      <c r="K11" t="s">
        <v>97</v>
      </c>
      <c r="L11" t="s">
        <v>105</v>
      </c>
      <c r="M11" t="s">
        <v>92</v>
      </c>
      <c r="N11" t="s">
        <v>99</v>
      </c>
      <c r="O11" t="s">
        <v>103</v>
      </c>
      <c r="P11" t="s">
        <v>94</v>
      </c>
      <c r="Q11" t="s">
        <v>92</v>
      </c>
      <c r="R11" t="s">
        <v>93</v>
      </c>
      <c r="S11" t="s">
        <v>105</v>
      </c>
      <c r="T11" t="s">
        <v>97</v>
      </c>
      <c r="U11" t="s">
        <v>105</v>
      </c>
      <c r="V11" t="s">
        <v>91</v>
      </c>
      <c r="W11" t="s">
        <v>90</v>
      </c>
      <c r="X11" t="s">
        <v>91</v>
      </c>
      <c r="Y11" t="s">
        <v>94</v>
      </c>
      <c r="Z11" t="s">
        <v>102</v>
      </c>
      <c r="AA11" t="s">
        <v>91</v>
      </c>
      <c r="AB11" t="s">
        <v>100</v>
      </c>
      <c r="AC11" t="s">
        <v>106</v>
      </c>
      <c r="AD11" t="s">
        <v>99</v>
      </c>
      <c r="AE11" t="s">
        <v>91</v>
      </c>
      <c r="AF11" t="s">
        <v>105</v>
      </c>
      <c r="AG11" t="s">
        <v>105</v>
      </c>
    </row>
    <row r="12" spans="1:33" x14ac:dyDescent="0.25">
      <c r="A12" t="s">
        <v>45</v>
      </c>
      <c r="B12" t="s">
        <v>73</v>
      </c>
      <c r="C12" t="s">
        <v>98</v>
      </c>
      <c r="D12" t="s">
        <v>101</v>
      </c>
      <c r="E12" t="s">
        <v>99</v>
      </c>
      <c r="F12" t="s">
        <v>91</v>
      </c>
      <c r="G12" t="s">
        <v>98</v>
      </c>
      <c r="H12" t="s">
        <v>98</v>
      </c>
      <c r="I12" t="s">
        <v>94</v>
      </c>
      <c r="J12" t="s">
        <v>93</v>
      </c>
      <c r="K12" t="s">
        <v>91</v>
      </c>
      <c r="L12" t="s">
        <v>97</v>
      </c>
      <c r="M12" t="s">
        <v>90</v>
      </c>
      <c r="N12" t="s">
        <v>96</v>
      </c>
      <c r="O12" t="s">
        <v>102</v>
      </c>
      <c r="P12" t="s">
        <v>92</v>
      </c>
      <c r="Q12" t="s">
        <v>99</v>
      </c>
      <c r="R12" t="s">
        <v>89</v>
      </c>
      <c r="S12" t="s">
        <v>106</v>
      </c>
      <c r="T12" t="s">
        <v>90</v>
      </c>
      <c r="U12" t="s">
        <v>98</v>
      </c>
      <c r="V12" t="s">
        <v>101</v>
      </c>
      <c r="W12" t="s">
        <v>95</v>
      </c>
      <c r="X12" t="s">
        <v>90</v>
      </c>
      <c r="Y12" t="s">
        <v>105</v>
      </c>
      <c r="Z12" t="s">
        <v>99</v>
      </c>
      <c r="AA12" t="s">
        <v>93</v>
      </c>
      <c r="AB12" t="s">
        <v>93</v>
      </c>
      <c r="AC12" t="s">
        <v>102</v>
      </c>
      <c r="AD12" t="s">
        <v>98</v>
      </c>
      <c r="AE12" t="s">
        <v>98</v>
      </c>
      <c r="AF12" t="s">
        <v>89</v>
      </c>
      <c r="AG12" t="s">
        <v>99</v>
      </c>
    </row>
    <row r="13" spans="1:33" x14ac:dyDescent="0.25">
      <c r="A13" t="s">
        <v>46</v>
      </c>
      <c r="B13" t="s">
        <v>74</v>
      </c>
      <c r="C13" t="s">
        <v>99</v>
      </c>
      <c r="D13" t="s">
        <v>98</v>
      </c>
      <c r="E13" t="s">
        <v>90</v>
      </c>
      <c r="F13" t="s">
        <v>105</v>
      </c>
      <c r="G13" t="s">
        <v>99</v>
      </c>
      <c r="H13" t="s">
        <v>95</v>
      </c>
      <c r="I13" t="s">
        <v>103</v>
      </c>
      <c r="J13" t="s">
        <v>91</v>
      </c>
      <c r="K13" t="s">
        <v>91</v>
      </c>
      <c r="L13" t="s">
        <v>99</v>
      </c>
      <c r="M13" t="s">
        <v>89</v>
      </c>
      <c r="N13" t="s">
        <v>99</v>
      </c>
      <c r="O13" t="s">
        <v>99</v>
      </c>
      <c r="P13" t="s">
        <v>91</v>
      </c>
      <c r="Q13" t="s">
        <v>94</v>
      </c>
      <c r="R13" t="s">
        <v>104</v>
      </c>
      <c r="S13" t="s">
        <v>94</v>
      </c>
      <c r="T13" t="s">
        <v>98</v>
      </c>
      <c r="U13" t="s">
        <v>99</v>
      </c>
      <c r="V13" t="s">
        <v>98</v>
      </c>
      <c r="W13" t="s">
        <v>93</v>
      </c>
      <c r="X13" t="s">
        <v>101</v>
      </c>
      <c r="Y13" t="s">
        <v>100</v>
      </c>
      <c r="Z13" t="s">
        <v>93</v>
      </c>
      <c r="AA13" t="s">
        <v>98</v>
      </c>
      <c r="AB13" t="s">
        <v>105</v>
      </c>
      <c r="AC13" t="s">
        <v>103</v>
      </c>
      <c r="AD13" t="s">
        <v>106</v>
      </c>
      <c r="AE13" t="s">
        <v>99</v>
      </c>
      <c r="AF13" t="s">
        <v>100</v>
      </c>
      <c r="AG13" t="s">
        <v>99</v>
      </c>
    </row>
    <row r="14" spans="1:33" x14ac:dyDescent="0.25">
      <c r="A14" t="s">
        <v>47</v>
      </c>
      <c r="B14" t="s">
        <v>75</v>
      </c>
      <c r="C14" t="s">
        <v>100</v>
      </c>
      <c r="D14" t="s">
        <v>90</v>
      </c>
      <c r="E14" t="s">
        <v>92</v>
      </c>
      <c r="F14" t="s">
        <v>89</v>
      </c>
      <c r="G14" t="s">
        <v>106</v>
      </c>
      <c r="H14" t="s">
        <v>97</v>
      </c>
      <c r="I14" t="s">
        <v>89</v>
      </c>
      <c r="J14" t="s">
        <v>106</v>
      </c>
      <c r="K14" t="s">
        <v>98</v>
      </c>
      <c r="L14" t="s">
        <v>106</v>
      </c>
      <c r="M14" t="s">
        <v>103</v>
      </c>
      <c r="N14" t="s">
        <v>94</v>
      </c>
      <c r="O14" t="s">
        <v>98</v>
      </c>
      <c r="P14" t="s">
        <v>89</v>
      </c>
      <c r="Q14" t="s">
        <v>90</v>
      </c>
      <c r="R14" t="s">
        <v>90</v>
      </c>
      <c r="S14" t="s">
        <v>91</v>
      </c>
      <c r="T14" t="s">
        <v>92</v>
      </c>
      <c r="U14" t="s">
        <v>97</v>
      </c>
      <c r="V14" t="s">
        <v>104</v>
      </c>
      <c r="W14" t="s">
        <v>95</v>
      </c>
      <c r="X14" t="s">
        <v>106</v>
      </c>
      <c r="Y14" t="s">
        <v>97</v>
      </c>
      <c r="Z14" t="s">
        <v>101</v>
      </c>
      <c r="AA14" t="s">
        <v>101</v>
      </c>
      <c r="AB14" t="s">
        <v>98</v>
      </c>
      <c r="AC14" t="s">
        <v>104</v>
      </c>
      <c r="AD14" t="s">
        <v>98</v>
      </c>
      <c r="AE14" t="s">
        <v>98</v>
      </c>
      <c r="AF14" t="s">
        <v>92</v>
      </c>
      <c r="AG14" t="s">
        <v>98</v>
      </c>
    </row>
    <row r="15" spans="1:33" x14ac:dyDescent="0.25">
      <c r="A15" t="s">
        <v>48</v>
      </c>
      <c r="B15" t="s">
        <v>76</v>
      </c>
      <c r="C15" t="s">
        <v>106</v>
      </c>
      <c r="D15" t="s">
        <v>106</v>
      </c>
      <c r="E15" t="s">
        <v>106</v>
      </c>
      <c r="F15" t="s">
        <v>106</v>
      </c>
      <c r="G15" t="s">
        <v>106</v>
      </c>
      <c r="H15" t="s">
        <v>106</v>
      </c>
      <c r="I15" t="s">
        <v>106</v>
      </c>
      <c r="J15" t="s">
        <v>106</v>
      </c>
      <c r="K15" t="s">
        <v>106</v>
      </c>
      <c r="L15" t="s">
        <v>105</v>
      </c>
      <c r="M15" t="s">
        <v>103</v>
      </c>
      <c r="N15" t="s">
        <v>96</v>
      </c>
      <c r="O15" t="s">
        <v>95</v>
      </c>
      <c r="P15" t="s">
        <v>106</v>
      </c>
      <c r="Q15" t="s">
        <v>102</v>
      </c>
      <c r="R15" t="s">
        <v>93</v>
      </c>
      <c r="S15" t="s">
        <v>93</v>
      </c>
      <c r="T15" t="s">
        <v>102</v>
      </c>
      <c r="U15" t="s">
        <v>100</v>
      </c>
      <c r="V15" t="s">
        <v>94</v>
      </c>
      <c r="W15" t="s">
        <v>92</v>
      </c>
      <c r="X15" t="s">
        <v>105</v>
      </c>
      <c r="Y15" t="s">
        <v>91</v>
      </c>
      <c r="Z15" t="s">
        <v>94</v>
      </c>
      <c r="AA15" t="s">
        <v>101</v>
      </c>
      <c r="AB15" t="s">
        <v>103</v>
      </c>
      <c r="AC15" t="s">
        <v>96</v>
      </c>
      <c r="AD15" t="s">
        <v>101</v>
      </c>
      <c r="AE15" t="s">
        <v>92</v>
      </c>
      <c r="AF15" t="s">
        <v>89</v>
      </c>
      <c r="AG15" t="s">
        <v>96</v>
      </c>
    </row>
    <row r="16" spans="1:33" x14ac:dyDescent="0.25">
      <c r="A16" t="s">
        <v>49</v>
      </c>
      <c r="B16" t="s">
        <v>77</v>
      </c>
      <c r="C16" t="s">
        <v>102</v>
      </c>
      <c r="D16" t="s">
        <v>99</v>
      </c>
      <c r="E16" t="s">
        <v>102</v>
      </c>
      <c r="F16" t="s">
        <v>89</v>
      </c>
      <c r="G16" t="s">
        <v>95</v>
      </c>
      <c r="H16" t="s">
        <v>90</v>
      </c>
      <c r="I16" t="s">
        <v>90</v>
      </c>
      <c r="J16" t="s">
        <v>89</v>
      </c>
      <c r="K16" t="s">
        <v>106</v>
      </c>
      <c r="L16" t="s">
        <v>102</v>
      </c>
      <c r="M16" t="s">
        <v>102</v>
      </c>
      <c r="N16" t="s">
        <v>99</v>
      </c>
      <c r="O16" t="s">
        <v>105</v>
      </c>
      <c r="P16" t="s">
        <v>102</v>
      </c>
      <c r="Q16" t="s">
        <v>95</v>
      </c>
      <c r="R16" t="s">
        <v>90</v>
      </c>
      <c r="S16" t="s">
        <v>102</v>
      </c>
      <c r="T16" t="s">
        <v>91</v>
      </c>
      <c r="U16" t="s">
        <v>99</v>
      </c>
      <c r="V16" t="s">
        <v>99</v>
      </c>
      <c r="W16" t="s">
        <v>95</v>
      </c>
      <c r="X16" t="s">
        <v>101</v>
      </c>
      <c r="Y16" t="s">
        <v>101</v>
      </c>
      <c r="Z16" t="s">
        <v>89</v>
      </c>
      <c r="AA16" t="s">
        <v>93</v>
      </c>
      <c r="AB16" t="s">
        <v>93</v>
      </c>
      <c r="AC16" t="s">
        <v>98</v>
      </c>
      <c r="AD16" t="s">
        <v>102</v>
      </c>
      <c r="AE16" t="s">
        <v>101</v>
      </c>
      <c r="AF16" t="s">
        <v>101</v>
      </c>
      <c r="AG16" t="s">
        <v>101</v>
      </c>
    </row>
    <row r="17" spans="1:33" x14ac:dyDescent="0.25">
      <c r="A17" t="s">
        <v>50</v>
      </c>
      <c r="B17" t="s">
        <v>78</v>
      </c>
      <c r="C17" t="s">
        <v>106</v>
      </c>
      <c r="D17" t="s">
        <v>91</v>
      </c>
      <c r="E17" t="s">
        <v>101</v>
      </c>
      <c r="F17" t="s">
        <v>90</v>
      </c>
      <c r="G17" t="s">
        <v>95</v>
      </c>
      <c r="H17" t="s">
        <v>105</v>
      </c>
      <c r="I17" t="s">
        <v>99</v>
      </c>
      <c r="J17" t="s">
        <v>106</v>
      </c>
      <c r="K17" t="s">
        <v>97</v>
      </c>
      <c r="L17" t="s">
        <v>101</v>
      </c>
      <c r="M17" t="s">
        <v>98</v>
      </c>
      <c r="N17" t="s">
        <v>95</v>
      </c>
      <c r="O17" t="s">
        <v>94</v>
      </c>
      <c r="P17" t="s">
        <v>93</v>
      </c>
      <c r="Q17" t="s">
        <v>103</v>
      </c>
      <c r="R17" t="s">
        <v>101</v>
      </c>
      <c r="S17" t="s">
        <v>102</v>
      </c>
      <c r="T17" t="s">
        <v>104</v>
      </c>
      <c r="U17" t="s">
        <v>105</v>
      </c>
      <c r="V17" t="s">
        <v>90</v>
      </c>
      <c r="W17" t="s">
        <v>106</v>
      </c>
      <c r="X17" t="s">
        <v>96</v>
      </c>
      <c r="Y17" t="s">
        <v>95</v>
      </c>
      <c r="Z17" t="s">
        <v>98</v>
      </c>
      <c r="AA17" t="s">
        <v>93</v>
      </c>
      <c r="AB17" t="s">
        <v>104</v>
      </c>
      <c r="AC17" t="s">
        <v>89</v>
      </c>
      <c r="AD17" t="s">
        <v>103</v>
      </c>
      <c r="AE17" t="s">
        <v>102</v>
      </c>
      <c r="AF17" t="s">
        <v>103</v>
      </c>
      <c r="AG17" t="s">
        <v>105</v>
      </c>
    </row>
    <row r="18" spans="1:33" x14ac:dyDescent="0.25">
      <c r="A18" t="s">
        <v>51</v>
      </c>
      <c r="B18" t="s">
        <v>79</v>
      </c>
      <c r="C18" t="s">
        <v>105</v>
      </c>
      <c r="D18" t="s">
        <v>96</v>
      </c>
      <c r="E18" t="s">
        <v>106</v>
      </c>
      <c r="F18" t="s">
        <v>96</v>
      </c>
      <c r="G18" t="s">
        <v>91</v>
      </c>
      <c r="H18" t="s">
        <v>102</v>
      </c>
      <c r="I18" t="s">
        <v>104</v>
      </c>
      <c r="J18" t="s">
        <v>89</v>
      </c>
      <c r="K18" t="s">
        <v>98</v>
      </c>
      <c r="L18" t="s">
        <v>96</v>
      </c>
      <c r="M18" t="s">
        <v>95</v>
      </c>
      <c r="N18" t="s">
        <v>104</v>
      </c>
      <c r="O18" t="s">
        <v>91</v>
      </c>
      <c r="P18" t="s">
        <v>94</v>
      </c>
      <c r="Q18" t="s">
        <v>104</v>
      </c>
      <c r="R18" t="s">
        <v>90</v>
      </c>
      <c r="S18" t="s">
        <v>102</v>
      </c>
      <c r="T18" t="s">
        <v>93</v>
      </c>
      <c r="U18" t="s">
        <v>101</v>
      </c>
      <c r="V18" t="s">
        <v>102</v>
      </c>
      <c r="W18" t="s">
        <v>93</v>
      </c>
      <c r="X18" t="s">
        <v>106</v>
      </c>
      <c r="Y18" t="s">
        <v>102</v>
      </c>
      <c r="Z18" t="s">
        <v>106</v>
      </c>
      <c r="AA18" t="s">
        <v>94</v>
      </c>
      <c r="AB18" t="s">
        <v>101</v>
      </c>
      <c r="AC18" t="s">
        <v>93</v>
      </c>
      <c r="AD18" t="s">
        <v>91</v>
      </c>
      <c r="AE18" t="s">
        <v>100</v>
      </c>
      <c r="AF18" t="s">
        <v>98</v>
      </c>
      <c r="AG18" t="s">
        <v>105</v>
      </c>
    </row>
    <row r="19" spans="1:33" x14ac:dyDescent="0.25">
      <c r="A19" t="s">
        <v>52</v>
      </c>
      <c r="B19" t="s">
        <v>80</v>
      </c>
      <c r="C19" t="s">
        <v>92</v>
      </c>
      <c r="D19" t="s">
        <v>102</v>
      </c>
      <c r="E19" t="s">
        <v>105</v>
      </c>
      <c r="F19" t="s">
        <v>93</v>
      </c>
      <c r="G19" t="s">
        <v>96</v>
      </c>
      <c r="H19" t="s">
        <v>89</v>
      </c>
      <c r="I19" t="s">
        <v>92</v>
      </c>
      <c r="J19" t="s">
        <v>99</v>
      </c>
      <c r="K19" t="s">
        <v>92</v>
      </c>
      <c r="L19" t="s">
        <v>96</v>
      </c>
      <c r="M19" t="s">
        <v>95</v>
      </c>
      <c r="N19" t="s">
        <v>95</v>
      </c>
      <c r="O19" t="s">
        <v>93</v>
      </c>
      <c r="P19" t="s">
        <v>97</v>
      </c>
      <c r="Q19" t="s">
        <v>91</v>
      </c>
      <c r="R19" t="s">
        <v>104</v>
      </c>
      <c r="S19" t="s">
        <v>100</v>
      </c>
      <c r="T19" t="s">
        <v>90</v>
      </c>
      <c r="U19" t="s">
        <v>97</v>
      </c>
      <c r="V19" t="s">
        <v>102</v>
      </c>
      <c r="W19" t="s">
        <v>95</v>
      </c>
      <c r="X19" t="s">
        <v>102</v>
      </c>
      <c r="Y19" t="s">
        <v>103</v>
      </c>
      <c r="Z19" t="s">
        <v>102</v>
      </c>
      <c r="AA19" t="s">
        <v>96</v>
      </c>
      <c r="AB19" t="s">
        <v>90</v>
      </c>
      <c r="AC19" t="s">
        <v>99</v>
      </c>
      <c r="AD19" t="s">
        <v>101</v>
      </c>
      <c r="AE19" t="s">
        <v>98</v>
      </c>
      <c r="AF19" t="s">
        <v>105</v>
      </c>
      <c r="AG19" t="s">
        <v>90</v>
      </c>
    </row>
    <row r="20" spans="1:33" x14ac:dyDescent="0.25">
      <c r="A20" t="s">
        <v>53</v>
      </c>
      <c r="B20" t="s">
        <v>81</v>
      </c>
      <c r="C20" t="s">
        <v>106</v>
      </c>
      <c r="D20" t="s">
        <v>89</v>
      </c>
      <c r="E20" t="s">
        <v>103</v>
      </c>
      <c r="F20" t="s">
        <v>89</v>
      </c>
      <c r="G20" t="s">
        <v>89</v>
      </c>
      <c r="H20" t="s">
        <v>101</v>
      </c>
      <c r="I20" t="s">
        <v>90</v>
      </c>
      <c r="J20" t="s">
        <v>97</v>
      </c>
      <c r="K20" t="s">
        <v>99</v>
      </c>
      <c r="L20" t="s">
        <v>106</v>
      </c>
      <c r="M20" t="s">
        <v>104</v>
      </c>
      <c r="N20" t="s">
        <v>104</v>
      </c>
      <c r="O20" t="s">
        <v>105</v>
      </c>
      <c r="P20" t="s">
        <v>103</v>
      </c>
      <c r="Q20" t="s">
        <v>91</v>
      </c>
      <c r="R20" t="s">
        <v>92</v>
      </c>
      <c r="S20" t="s">
        <v>104</v>
      </c>
      <c r="T20" t="s">
        <v>91</v>
      </c>
      <c r="U20" t="s">
        <v>92</v>
      </c>
      <c r="V20" t="s">
        <v>96</v>
      </c>
      <c r="W20" t="s">
        <v>89</v>
      </c>
      <c r="X20" t="s">
        <v>102</v>
      </c>
      <c r="Y20" t="s">
        <v>90</v>
      </c>
      <c r="Z20" t="s">
        <v>92</v>
      </c>
      <c r="AA20" t="s">
        <v>93</v>
      </c>
      <c r="AB20" t="s">
        <v>92</v>
      </c>
      <c r="AC20" t="s">
        <v>97</v>
      </c>
      <c r="AD20" t="s">
        <v>94</v>
      </c>
      <c r="AE20" t="s">
        <v>103</v>
      </c>
      <c r="AF20" t="s">
        <v>104</v>
      </c>
      <c r="AG20" t="s">
        <v>99</v>
      </c>
    </row>
    <row r="21" spans="1:33" x14ac:dyDescent="0.25">
      <c r="A21" t="s">
        <v>54</v>
      </c>
      <c r="B21" t="s">
        <v>82</v>
      </c>
      <c r="C21" t="s">
        <v>97</v>
      </c>
      <c r="D21" t="s">
        <v>105</v>
      </c>
      <c r="E21" t="s">
        <v>106</v>
      </c>
      <c r="F21" t="s">
        <v>95</v>
      </c>
      <c r="G21" t="s">
        <v>99</v>
      </c>
      <c r="H21" t="s">
        <v>105</v>
      </c>
      <c r="I21" t="s">
        <v>92</v>
      </c>
      <c r="J21" t="s">
        <v>94</v>
      </c>
      <c r="K21" t="s">
        <v>101</v>
      </c>
      <c r="L21" t="s">
        <v>97</v>
      </c>
      <c r="M21" t="s">
        <v>100</v>
      </c>
      <c r="N21" t="s">
        <v>95</v>
      </c>
      <c r="O21" t="s">
        <v>106</v>
      </c>
      <c r="P21" t="s">
        <v>89</v>
      </c>
      <c r="Q21" t="s">
        <v>90</v>
      </c>
      <c r="R21" t="s">
        <v>90</v>
      </c>
      <c r="S21" t="s">
        <v>94</v>
      </c>
      <c r="T21" t="s">
        <v>91</v>
      </c>
      <c r="U21" t="s">
        <v>96</v>
      </c>
      <c r="V21" t="s">
        <v>101</v>
      </c>
      <c r="W21" t="s">
        <v>93</v>
      </c>
      <c r="X21" t="s">
        <v>103</v>
      </c>
      <c r="Y21" t="s">
        <v>97</v>
      </c>
      <c r="Z21" t="s">
        <v>96</v>
      </c>
      <c r="AA21" t="s">
        <v>98</v>
      </c>
      <c r="AB21" t="s">
        <v>106</v>
      </c>
      <c r="AC21" t="s">
        <v>90</v>
      </c>
      <c r="AD21" t="s">
        <v>102</v>
      </c>
      <c r="AE21" t="s">
        <v>102</v>
      </c>
      <c r="AF21" t="s">
        <v>97</v>
      </c>
      <c r="AG21" t="s">
        <v>101</v>
      </c>
    </row>
  </sheetData>
  <sheetProtection algorithmName="SHA-512" hashValue="0ijDcrD8wwujx6T7vLBD7S9/UdrjE2RGjJsTWBWs2hBiCxgoFmyRZk4BRO4HCP9A7I7mbate7yjfASo2Z+8XKQ==" saltValue="N04mVrl9m2BKx4Lzc+Lz7Q==" spinCount="100000" sheet="1" objects="1" scenarios="1"/>
  <pageMargins left="0.7" right="0.7" top="0.75" bottom="0.75" header="0.3" footer="0.3"/>
  <pageSetup orientation="portrait"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B0E7B-540C-4C93-9F89-CEC06C78D10D}">
  <dimension ref="A1:AG21"/>
  <sheetViews>
    <sheetView zoomScale="140" zoomScaleNormal="140" workbookViewId="0">
      <pane xSplit="2" topLeftCell="U1" activePane="topRight" state="frozen"/>
      <selection pane="topRight" activeCell="F12" sqref="F12"/>
    </sheetView>
  </sheetViews>
  <sheetFormatPr defaultRowHeight="15" x14ac:dyDescent="0.25"/>
  <cols>
    <col min="2" max="2" width="23.140625" customWidth="1"/>
    <col min="3" max="3" width="10.5703125" customWidth="1"/>
    <col min="4" max="4" width="12.140625" customWidth="1"/>
    <col min="5" max="5" width="13.140625" customWidth="1"/>
    <col min="6" max="6" width="11.42578125" customWidth="1"/>
    <col min="7" max="7" width="14" customWidth="1"/>
    <col min="8" max="8" width="13.28515625" customWidth="1"/>
    <col min="9" max="9" width="10.7109375" customWidth="1"/>
    <col min="10" max="10" width="11.42578125" customWidth="1"/>
    <col min="12" max="12" width="11.85546875" customWidth="1"/>
    <col min="13" max="13" width="11.28515625" customWidth="1"/>
    <col min="14" max="14" width="12.28515625" customWidth="1"/>
    <col min="15" max="15" width="11.42578125" customWidth="1"/>
    <col min="16" max="16" width="12.85546875" customWidth="1"/>
    <col min="17" max="17" width="11.42578125" customWidth="1"/>
    <col min="18" max="18" width="11" customWidth="1"/>
    <col min="19" max="19" width="11.140625" customWidth="1"/>
    <col min="20" max="20" width="11" customWidth="1"/>
    <col min="21" max="22" width="10.5703125" customWidth="1"/>
    <col min="23" max="33" width="11.140625" customWidth="1"/>
  </cols>
  <sheetData>
    <row r="1" spans="1:33" s="14" customFormat="1" ht="15.75" thickBot="1" x14ac:dyDescent="0.3">
      <c r="A1" s="22" t="s">
        <v>83</v>
      </c>
      <c r="B1" s="14" t="s">
        <v>85</v>
      </c>
      <c r="C1" s="15">
        <v>44378</v>
      </c>
      <c r="D1" s="15">
        <v>44379</v>
      </c>
      <c r="E1" s="15">
        <v>44380</v>
      </c>
      <c r="F1" s="15">
        <v>44381</v>
      </c>
      <c r="G1" s="15">
        <v>44382</v>
      </c>
      <c r="H1" s="15">
        <v>44383</v>
      </c>
      <c r="I1" s="15">
        <v>44384</v>
      </c>
      <c r="J1" s="15">
        <v>44385</v>
      </c>
      <c r="K1" s="15">
        <v>44386</v>
      </c>
      <c r="L1" s="15">
        <v>44387</v>
      </c>
      <c r="M1" s="15">
        <v>44388</v>
      </c>
      <c r="N1" s="15">
        <v>44389</v>
      </c>
      <c r="O1" s="15">
        <v>44390</v>
      </c>
      <c r="P1" s="15">
        <v>44391</v>
      </c>
      <c r="Q1" s="15">
        <v>44392</v>
      </c>
      <c r="R1" s="15">
        <v>44393</v>
      </c>
      <c r="S1" s="15">
        <v>44394</v>
      </c>
      <c r="T1" s="15">
        <v>44395</v>
      </c>
      <c r="U1" s="15">
        <v>44396</v>
      </c>
      <c r="V1" s="15">
        <v>44397</v>
      </c>
      <c r="W1" s="15">
        <v>44398</v>
      </c>
      <c r="X1" s="15">
        <v>44399</v>
      </c>
      <c r="Y1" s="15">
        <v>44400</v>
      </c>
      <c r="Z1" s="15">
        <v>44401</v>
      </c>
      <c r="AA1" s="15">
        <v>44402</v>
      </c>
      <c r="AB1" s="15">
        <v>44403</v>
      </c>
      <c r="AC1" s="15">
        <v>44404</v>
      </c>
      <c r="AD1" s="15">
        <v>44405</v>
      </c>
      <c r="AE1" s="15">
        <v>44406</v>
      </c>
      <c r="AF1" s="15">
        <v>44407</v>
      </c>
      <c r="AG1" s="15">
        <v>44408</v>
      </c>
    </row>
    <row r="2" spans="1:33" x14ac:dyDescent="0.25">
      <c r="A2" t="s">
        <v>35</v>
      </c>
      <c r="B2" t="s">
        <v>63</v>
      </c>
      <c r="C2" t="s">
        <v>121</v>
      </c>
      <c r="D2" t="s">
        <v>121</v>
      </c>
      <c r="E2" t="s">
        <v>121</v>
      </c>
      <c r="F2" t="s">
        <v>121</v>
      </c>
      <c r="G2" t="s">
        <v>121</v>
      </c>
      <c r="H2" t="s">
        <v>121</v>
      </c>
      <c r="I2" t="s">
        <v>121</v>
      </c>
      <c r="J2" t="s">
        <v>121</v>
      </c>
      <c r="K2" t="s">
        <v>121</v>
      </c>
      <c r="L2" t="s">
        <v>121</v>
      </c>
      <c r="M2" t="s">
        <v>121</v>
      </c>
      <c r="N2" t="s">
        <v>121</v>
      </c>
      <c r="O2" t="s">
        <v>121</v>
      </c>
      <c r="P2" t="s">
        <v>121</v>
      </c>
      <c r="Q2" t="s">
        <v>121</v>
      </c>
      <c r="R2" t="s">
        <v>121</v>
      </c>
      <c r="S2" t="s">
        <v>121</v>
      </c>
      <c r="T2" t="s">
        <v>121</v>
      </c>
      <c r="U2" t="s">
        <v>121</v>
      </c>
      <c r="V2" t="s">
        <v>121</v>
      </c>
      <c r="W2" t="s">
        <v>121</v>
      </c>
      <c r="X2" t="s">
        <v>121</v>
      </c>
      <c r="Y2" t="s">
        <v>121</v>
      </c>
      <c r="Z2" t="s">
        <v>121</v>
      </c>
      <c r="AA2" t="s">
        <v>121</v>
      </c>
      <c r="AB2" t="s">
        <v>121</v>
      </c>
      <c r="AC2" t="s">
        <v>121</v>
      </c>
      <c r="AD2" t="s">
        <v>121</v>
      </c>
      <c r="AE2" t="s">
        <v>121</v>
      </c>
      <c r="AF2" t="s">
        <v>121</v>
      </c>
      <c r="AG2" t="s">
        <v>121</v>
      </c>
    </row>
    <row r="3" spans="1:33" x14ac:dyDescent="0.25">
      <c r="A3" t="s">
        <v>36</v>
      </c>
      <c r="B3" t="s">
        <v>64</v>
      </c>
      <c r="C3" t="s">
        <v>121</v>
      </c>
      <c r="D3" t="s">
        <v>121</v>
      </c>
      <c r="E3" t="s">
        <v>121</v>
      </c>
      <c r="F3" t="s">
        <v>121</v>
      </c>
      <c r="G3" t="s">
        <v>121</v>
      </c>
      <c r="H3" t="s">
        <v>121</v>
      </c>
      <c r="I3" t="s">
        <v>121</v>
      </c>
      <c r="J3" t="s">
        <v>121</v>
      </c>
      <c r="K3" t="s">
        <v>121</v>
      </c>
      <c r="L3" t="s">
        <v>121</v>
      </c>
      <c r="M3" t="s">
        <v>121</v>
      </c>
      <c r="N3" t="s">
        <v>121</v>
      </c>
      <c r="O3" t="s">
        <v>121</v>
      </c>
      <c r="P3" t="s">
        <v>121</v>
      </c>
      <c r="Q3" t="s">
        <v>121</v>
      </c>
      <c r="R3" t="s">
        <v>121</v>
      </c>
      <c r="S3" t="s">
        <v>121</v>
      </c>
      <c r="T3" t="s">
        <v>121</v>
      </c>
      <c r="U3" t="s">
        <v>121</v>
      </c>
      <c r="V3" t="s">
        <v>121</v>
      </c>
      <c r="W3" t="s">
        <v>121</v>
      </c>
      <c r="X3" t="s">
        <v>121</v>
      </c>
      <c r="Y3" t="s">
        <v>121</v>
      </c>
      <c r="Z3" t="s">
        <v>121</v>
      </c>
      <c r="AA3" t="s">
        <v>121</v>
      </c>
      <c r="AB3" t="s">
        <v>121</v>
      </c>
      <c r="AC3" t="s">
        <v>121</v>
      </c>
      <c r="AD3" t="s">
        <v>121</v>
      </c>
      <c r="AE3" t="s">
        <v>121</v>
      </c>
      <c r="AF3" t="s">
        <v>121</v>
      </c>
      <c r="AG3" t="s">
        <v>121</v>
      </c>
    </row>
    <row r="4" spans="1:33" x14ac:dyDescent="0.25">
      <c r="A4" t="s">
        <v>37</v>
      </c>
      <c r="B4" t="s">
        <v>65</v>
      </c>
      <c r="C4" t="s">
        <v>121</v>
      </c>
      <c r="D4" t="s">
        <v>121</v>
      </c>
      <c r="E4" t="s">
        <v>121</v>
      </c>
      <c r="F4" t="s">
        <v>121</v>
      </c>
      <c r="G4" t="s">
        <v>121</v>
      </c>
      <c r="H4" t="s">
        <v>121</v>
      </c>
      <c r="I4" t="s">
        <v>121</v>
      </c>
      <c r="J4" t="s">
        <v>121</v>
      </c>
      <c r="K4" t="s">
        <v>121</v>
      </c>
      <c r="L4" t="s">
        <v>121</v>
      </c>
      <c r="M4" t="s">
        <v>121</v>
      </c>
      <c r="N4" t="s">
        <v>121</v>
      </c>
      <c r="O4" t="s">
        <v>121</v>
      </c>
      <c r="P4" t="s">
        <v>121</v>
      </c>
      <c r="Q4" t="s">
        <v>121</v>
      </c>
      <c r="R4" t="s">
        <v>121</v>
      </c>
      <c r="S4" t="s">
        <v>121</v>
      </c>
      <c r="T4" t="s">
        <v>121</v>
      </c>
      <c r="U4" t="s">
        <v>121</v>
      </c>
      <c r="V4" t="s">
        <v>121</v>
      </c>
      <c r="W4" t="s">
        <v>121</v>
      </c>
      <c r="X4" t="s">
        <v>121</v>
      </c>
      <c r="Y4" t="s">
        <v>121</v>
      </c>
      <c r="Z4" t="s">
        <v>121</v>
      </c>
      <c r="AA4" t="s">
        <v>121</v>
      </c>
      <c r="AB4" t="s">
        <v>121</v>
      </c>
      <c r="AC4" t="s">
        <v>121</v>
      </c>
      <c r="AD4" t="s">
        <v>121</v>
      </c>
      <c r="AE4" t="s">
        <v>121</v>
      </c>
      <c r="AF4" t="s">
        <v>121</v>
      </c>
      <c r="AG4" t="s">
        <v>121</v>
      </c>
    </row>
    <row r="5" spans="1:33" x14ac:dyDescent="0.25">
      <c r="A5" t="s">
        <v>38</v>
      </c>
      <c r="B5" t="s">
        <v>66</v>
      </c>
      <c r="C5" t="s">
        <v>121</v>
      </c>
      <c r="D5" t="s">
        <v>121</v>
      </c>
      <c r="E5" t="s">
        <v>121</v>
      </c>
      <c r="F5" t="s">
        <v>121</v>
      </c>
      <c r="G5" t="s">
        <v>121</v>
      </c>
      <c r="H5" t="s">
        <v>121</v>
      </c>
      <c r="I5" t="s">
        <v>121</v>
      </c>
      <c r="J5" t="s">
        <v>121</v>
      </c>
      <c r="K5" t="s">
        <v>121</v>
      </c>
      <c r="L5" t="s">
        <v>121</v>
      </c>
      <c r="M5" t="s">
        <v>121</v>
      </c>
      <c r="N5" t="s">
        <v>121</v>
      </c>
      <c r="O5" t="s">
        <v>121</v>
      </c>
      <c r="P5" t="s">
        <v>121</v>
      </c>
      <c r="Q5" t="s">
        <v>121</v>
      </c>
      <c r="R5" t="s">
        <v>121</v>
      </c>
      <c r="S5" t="s">
        <v>121</v>
      </c>
      <c r="T5" t="s">
        <v>121</v>
      </c>
      <c r="U5" t="s">
        <v>121</v>
      </c>
      <c r="V5" t="s">
        <v>121</v>
      </c>
      <c r="W5" t="s">
        <v>121</v>
      </c>
      <c r="X5" t="s">
        <v>121</v>
      </c>
      <c r="Y5" t="s">
        <v>121</v>
      </c>
      <c r="Z5" t="s">
        <v>121</v>
      </c>
      <c r="AA5" t="s">
        <v>121</v>
      </c>
      <c r="AB5" t="s">
        <v>121</v>
      </c>
      <c r="AC5" t="s">
        <v>121</v>
      </c>
      <c r="AD5" t="s">
        <v>121</v>
      </c>
      <c r="AE5" t="s">
        <v>121</v>
      </c>
      <c r="AF5" t="s">
        <v>121</v>
      </c>
      <c r="AG5" t="s">
        <v>121</v>
      </c>
    </row>
    <row r="6" spans="1:33" x14ac:dyDescent="0.25">
      <c r="A6" t="s">
        <v>39</v>
      </c>
      <c r="B6" t="s">
        <v>67</v>
      </c>
      <c r="C6" t="s">
        <v>121</v>
      </c>
      <c r="D6" t="s">
        <v>121</v>
      </c>
      <c r="E6" t="s">
        <v>121</v>
      </c>
      <c r="F6" t="s">
        <v>121</v>
      </c>
      <c r="G6" t="s">
        <v>121</v>
      </c>
      <c r="H6" t="s">
        <v>121</v>
      </c>
      <c r="I6" t="s">
        <v>121</v>
      </c>
      <c r="J6" t="s">
        <v>121</v>
      </c>
      <c r="K6" t="s">
        <v>121</v>
      </c>
      <c r="L6" t="s">
        <v>121</v>
      </c>
      <c r="M6" t="s">
        <v>121</v>
      </c>
      <c r="N6" t="s">
        <v>121</v>
      </c>
      <c r="O6" t="s">
        <v>121</v>
      </c>
      <c r="P6" t="s">
        <v>121</v>
      </c>
      <c r="Q6" t="s">
        <v>121</v>
      </c>
      <c r="R6" t="s">
        <v>121</v>
      </c>
      <c r="S6" t="s">
        <v>121</v>
      </c>
      <c r="T6" t="s">
        <v>121</v>
      </c>
      <c r="U6" t="s">
        <v>121</v>
      </c>
      <c r="V6" t="s">
        <v>121</v>
      </c>
      <c r="W6" t="s">
        <v>121</v>
      </c>
      <c r="X6" t="s">
        <v>121</v>
      </c>
      <c r="Y6" t="s">
        <v>121</v>
      </c>
      <c r="Z6" t="s">
        <v>121</v>
      </c>
      <c r="AA6" t="s">
        <v>121</v>
      </c>
      <c r="AB6" t="s">
        <v>121</v>
      </c>
      <c r="AC6" t="s">
        <v>121</v>
      </c>
      <c r="AD6" t="s">
        <v>121</v>
      </c>
      <c r="AE6" t="s">
        <v>121</v>
      </c>
      <c r="AF6" t="s">
        <v>121</v>
      </c>
      <c r="AG6" t="s">
        <v>121</v>
      </c>
    </row>
    <row r="7" spans="1:33" x14ac:dyDescent="0.25">
      <c r="A7" t="s">
        <v>40</v>
      </c>
      <c r="B7" t="s">
        <v>68</v>
      </c>
      <c r="C7" t="s">
        <v>121</v>
      </c>
      <c r="D7" t="s">
        <v>121</v>
      </c>
      <c r="E7" t="s">
        <v>121</v>
      </c>
      <c r="F7" t="s">
        <v>121</v>
      </c>
      <c r="G7" t="s">
        <v>121</v>
      </c>
      <c r="H7" t="s">
        <v>121</v>
      </c>
      <c r="I7" t="s">
        <v>121</v>
      </c>
      <c r="J7" t="s">
        <v>121</v>
      </c>
      <c r="K7" t="s">
        <v>121</v>
      </c>
      <c r="L7" t="s">
        <v>121</v>
      </c>
      <c r="M7" t="s">
        <v>121</v>
      </c>
      <c r="N7" t="s">
        <v>121</v>
      </c>
      <c r="O7" t="s">
        <v>121</v>
      </c>
      <c r="P7" t="s">
        <v>121</v>
      </c>
      <c r="Q7" t="s">
        <v>121</v>
      </c>
      <c r="R7" t="s">
        <v>121</v>
      </c>
      <c r="S7" t="s">
        <v>121</v>
      </c>
      <c r="T7" t="s">
        <v>121</v>
      </c>
      <c r="U7" t="s">
        <v>121</v>
      </c>
      <c r="V7" t="s">
        <v>121</v>
      </c>
      <c r="W7" t="s">
        <v>121</v>
      </c>
      <c r="X7" t="s">
        <v>121</v>
      </c>
      <c r="Y7" t="s">
        <v>121</v>
      </c>
      <c r="Z7" t="s">
        <v>121</v>
      </c>
      <c r="AA7" t="s">
        <v>121</v>
      </c>
      <c r="AB7" t="s">
        <v>121</v>
      </c>
      <c r="AC7" t="s">
        <v>121</v>
      </c>
      <c r="AD7" t="s">
        <v>121</v>
      </c>
      <c r="AE7" t="s">
        <v>121</v>
      </c>
      <c r="AF7" t="s">
        <v>121</v>
      </c>
      <c r="AG7" t="s">
        <v>121</v>
      </c>
    </row>
    <row r="8" spans="1:33" x14ac:dyDescent="0.25">
      <c r="A8" t="s">
        <v>41</v>
      </c>
      <c r="B8" t="s">
        <v>69</v>
      </c>
      <c r="C8" t="s">
        <v>121</v>
      </c>
      <c r="D8" t="s">
        <v>121</v>
      </c>
      <c r="E8" t="s">
        <v>121</v>
      </c>
      <c r="F8" t="s">
        <v>121</v>
      </c>
      <c r="G8" t="s">
        <v>121</v>
      </c>
      <c r="H8" t="s">
        <v>121</v>
      </c>
      <c r="I8" t="s">
        <v>121</v>
      </c>
      <c r="J8" t="s">
        <v>121</v>
      </c>
      <c r="K8" t="s">
        <v>121</v>
      </c>
      <c r="L8" t="s">
        <v>121</v>
      </c>
      <c r="M8" t="s">
        <v>121</v>
      </c>
      <c r="N8" t="s">
        <v>121</v>
      </c>
      <c r="O8" t="s">
        <v>121</v>
      </c>
      <c r="P8" t="s">
        <v>121</v>
      </c>
      <c r="Q8" t="s">
        <v>121</v>
      </c>
      <c r="R8" t="s">
        <v>121</v>
      </c>
      <c r="S8" t="s">
        <v>121</v>
      </c>
      <c r="T8" t="s">
        <v>121</v>
      </c>
      <c r="U8" t="s">
        <v>121</v>
      </c>
      <c r="V8" t="s">
        <v>121</v>
      </c>
      <c r="W8" t="s">
        <v>121</v>
      </c>
      <c r="X8" t="s">
        <v>121</v>
      </c>
      <c r="Y8" t="s">
        <v>121</v>
      </c>
      <c r="Z8" t="s">
        <v>121</v>
      </c>
      <c r="AA8" t="s">
        <v>121</v>
      </c>
      <c r="AB8" t="s">
        <v>121</v>
      </c>
      <c r="AC8" t="s">
        <v>121</v>
      </c>
      <c r="AD8" t="s">
        <v>121</v>
      </c>
      <c r="AE8" t="s">
        <v>121</v>
      </c>
      <c r="AF8" t="s">
        <v>121</v>
      </c>
      <c r="AG8" t="s">
        <v>121</v>
      </c>
    </row>
    <row r="9" spans="1:33" x14ac:dyDescent="0.25">
      <c r="A9" t="s">
        <v>42</v>
      </c>
      <c r="B9" t="s">
        <v>70</v>
      </c>
      <c r="C9" t="s">
        <v>121</v>
      </c>
      <c r="D9" t="s">
        <v>121</v>
      </c>
      <c r="E9" t="s">
        <v>121</v>
      </c>
      <c r="F9" t="s">
        <v>121</v>
      </c>
      <c r="G9" t="s">
        <v>121</v>
      </c>
      <c r="H9" t="s">
        <v>121</v>
      </c>
      <c r="I9" t="s">
        <v>121</v>
      </c>
      <c r="J9" t="s">
        <v>121</v>
      </c>
      <c r="K9" t="s">
        <v>121</v>
      </c>
      <c r="L9" t="s">
        <v>121</v>
      </c>
      <c r="M9" t="s">
        <v>121</v>
      </c>
      <c r="N9" t="s">
        <v>121</v>
      </c>
      <c r="O9" t="s">
        <v>121</v>
      </c>
      <c r="P9" t="s">
        <v>121</v>
      </c>
      <c r="Q9" t="s">
        <v>121</v>
      </c>
      <c r="R9" t="s">
        <v>121</v>
      </c>
      <c r="S9" t="s">
        <v>121</v>
      </c>
      <c r="T9" t="s">
        <v>121</v>
      </c>
      <c r="U9" t="s">
        <v>121</v>
      </c>
      <c r="V9" t="s">
        <v>121</v>
      </c>
      <c r="W9" t="s">
        <v>121</v>
      </c>
      <c r="X9" t="s">
        <v>121</v>
      </c>
      <c r="Y9" t="s">
        <v>121</v>
      </c>
      <c r="Z9" t="s">
        <v>121</v>
      </c>
      <c r="AA9" t="s">
        <v>121</v>
      </c>
      <c r="AB9" t="s">
        <v>121</v>
      </c>
      <c r="AC9" t="s">
        <v>121</v>
      </c>
      <c r="AD9" t="s">
        <v>121</v>
      </c>
      <c r="AE9" t="s">
        <v>121</v>
      </c>
      <c r="AF9" t="s">
        <v>121</v>
      </c>
      <c r="AG9" t="s">
        <v>121</v>
      </c>
    </row>
    <row r="10" spans="1:33" x14ac:dyDescent="0.25">
      <c r="A10" t="s">
        <v>43</v>
      </c>
      <c r="B10" t="s">
        <v>71</v>
      </c>
      <c r="C10" t="s">
        <v>121</v>
      </c>
      <c r="D10" t="s">
        <v>121</v>
      </c>
      <c r="E10" t="s">
        <v>121</v>
      </c>
      <c r="F10" t="s">
        <v>121</v>
      </c>
      <c r="G10" t="s">
        <v>121</v>
      </c>
      <c r="H10" t="s">
        <v>121</v>
      </c>
      <c r="I10" t="s">
        <v>121</v>
      </c>
      <c r="J10" t="s">
        <v>121</v>
      </c>
      <c r="K10" t="s">
        <v>121</v>
      </c>
      <c r="L10" t="s">
        <v>121</v>
      </c>
      <c r="M10" t="s">
        <v>121</v>
      </c>
      <c r="N10" t="s">
        <v>121</v>
      </c>
      <c r="O10" t="s">
        <v>121</v>
      </c>
      <c r="P10" t="s">
        <v>121</v>
      </c>
      <c r="Q10" t="s">
        <v>121</v>
      </c>
      <c r="R10" t="s">
        <v>121</v>
      </c>
      <c r="S10" t="s">
        <v>121</v>
      </c>
      <c r="T10" t="s">
        <v>121</v>
      </c>
      <c r="U10" t="s">
        <v>121</v>
      </c>
      <c r="V10" t="s">
        <v>121</v>
      </c>
      <c r="W10" t="s">
        <v>121</v>
      </c>
      <c r="X10" t="s">
        <v>121</v>
      </c>
      <c r="Y10" t="s">
        <v>121</v>
      </c>
      <c r="Z10" t="s">
        <v>121</v>
      </c>
      <c r="AA10" t="s">
        <v>121</v>
      </c>
      <c r="AB10" t="s">
        <v>121</v>
      </c>
      <c r="AC10" t="s">
        <v>121</v>
      </c>
      <c r="AD10" t="s">
        <v>121</v>
      </c>
      <c r="AE10" t="s">
        <v>121</v>
      </c>
      <c r="AF10" t="s">
        <v>121</v>
      </c>
      <c r="AG10" t="s">
        <v>121</v>
      </c>
    </row>
    <row r="11" spans="1:33" x14ac:dyDescent="0.25">
      <c r="A11" t="s">
        <v>44</v>
      </c>
      <c r="B11" t="s">
        <v>72</v>
      </c>
      <c r="C11" t="s">
        <v>121</v>
      </c>
      <c r="D11" t="s">
        <v>121</v>
      </c>
      <c r="E11" t="s">
        <v>121</v>
      </c>
      <c r="F11" t="s">
        <v>121</v>
      </c>
      <c r="G11" t="s">
        <v>121</v>
      </c>
      <c r="H11" t="s">
        <v>121</v>
      </c>
      <c r="I11" t="s">
        <v>121</v>
      </c>
      <c r="J11" t="s">
        <v>121</v>
      </c>
      <c r="K11" t="s">
        <v>121</v>
      </c>
      <c r="L11" t="s">
        <v>121</v>
      </c>
      <c r="M11" t="s">
        <v>121</v>
      </c>
      <c r="N11" t="s">
        <v>121</v>
      </c>
      <c r="O11" t="s">
        <v>121</v>
      </c>
      <c r="P11" t="s">
        <v>121</v>
      </c>
      <c r="Q11" t="s">
        <v>121</v>
      </c>
      <c r="R11" t="s">
        <v>121</v>
      </c>
      <c r="S11" t="s">
        <v>121</v>
      </c>
      <c r="T11" t="s">
        <v>121</v>
      </c>
      <c r="U11" t="s">
        <v>121</v>
      </c>
      <c r="V11" t="s">
        <v>121</v>
      </c>
      <c r="W11" t="s">
        <v>121</v>
      </c>
      <c r="X11" t="s">
        <v>121</v>
      </c>
      <c r="Y11" t="s">
        <v>121</v>
      </c>
      <c r="Z11" t="s">
        <v>121</v>
      </c>
      <c r="AA11" t="s">
        <v>121</v>
      </c>
      <c r="AB11" t="s">
        <v>121</v>
      </c>
      <c r="AC11" t="s">
        <v>121</v>
      </c>
      <c r="AD11" t="s">
        <v>121</v>
      </c>
      <c r="AE11" t="s">
        <v>121</v>
      </c>
      <c r="AF11" t="s">
        <v>121</v>
      </c>
      <c r="AG11" t="s">
        <v>121</v>
      </c>
    </row>
    <row r="12" spans="1:33" x14ac:dyDescent="0.25">
      <c r="A12" t="s">
        <v>45</v>
      </c>
      <c r="B12" t="s">
        <v>73</v>
      </c>
      <c r="C12" t="s">
        <v>121</v>
      </c>
      <c r="D12" t="s">
        <v>121</v>
      </c>
      <c r="E12" t="s">
        <v>121</v>
      </c>
      <c r="F12" t="s">
        <v>121</v>
      </c>
      <c r="G12" t="s">
        <v>121</v>
      </c>
      <c r="H12" t="s">
        <v>121</v>
      </c>
      <c r="I12" t="s">
        <v>121</v>
      </c>
      <c r="J12" t="s">
        <v>121</v>
      </c>
      <c r="K12" t="s">
        <v>121</v>
      </c>
      <c r="L12" t="s">
        <v>121</v>
      </c>
      <c r="M12" t="s">
        <v>121</v>
      </c>
      <c r="N12" t="s">
        <v>121</v>
      </c>
      <c r="O12" t="s">
        <v>121</v>
      </c>
      <c r="P12" t="s">
        <v>121</v>
      </c>
      <c r="Q12" t="s">
        <v>121</v>
      </c>
      <c r="R12" t="s">
        <v>121</v>
      </c>
      <c r="S12" t="s">
        <v>121</v>
      </c>
      <c r="T12" t="s">
        <v>121</v>
      </c>
      <c r="U12" t="s">
        <v>121</v>
      </c>
      <c r="V12" t="s">
        <v>121</v>
      </c>
      <c r="W12" t="s">
        <v>121</v>
      </c>
      <c r="X12" t="s">
        <v>121</v>
      </c>
      <c r="Y12" t="s">
        <v>121</v>
      </c>
      <c r="Z12" t="s">
        <v>121</v>
      </c>
      <c r="AA12" t="s">
        <v>121</v>
      </c>
      <c r="AB12" t="s">
        <v>121</v>
      </c>
      <c r="AC12" t="s">
        <v>121</v>
      </c>
      <c r="AD12" t="s">
        <v>121</v>
      </c>
      <c r="AE12" t="s">
        <v>121</v>
      </c>
      <c r="AF12" t="s">
        <v>121</v>
      </c>
      <c r="AG12" t="s">
        <v>121</v>
      </c>
    </row>
    <row r="13" spans="1:33" x14ac:dyDescent="0.25">
      <c r="A13" t="s">
        <v>46</v>
      </c>
      <c r="B13" t="s">
        <v>74</v>
      </c>
      <c r="C13" t="s">
        <v>121</v>
      </c>
      <c r="D13" t="s">
        <v>121</v>
      </c>
      <c r="E13" t="s">
        <v>121</v>
      </c>
      <c r="F13" t="s">
        <v>121</v>
      </c>
      <c r="G13" t="s">
        <v>121</v>
      </c>
      <c r="H13" t="s">
        <v>121</v>
      </c>
      <c r="I13" t="s">
        <v>121</v>
      </c>
      <c r="J13" t="s">
        <v>121</v>
      </c>
      <c r="K13" t="s">
        <v>121</v>
      </c>
      <c r="L13" t="s">
        <v>121</v>
      </c>
      <c r="M13" t="s">
        <v>121</v>
      </c>
      <c r="N13" t="s">
        <v>121</v>
      </c>
      <c r="O13" t="s">
        <v>121</v>
      </c>
      <c r="P13" t="s">
        <v>121</v>
      </c>
      <c r="Q13" t="s">
        <v>121</v>
      </c>
      <c r="R13" t="s">
        <v>121</v>
      </c>
      <c r="S13" t="s">
        <v>121</v>
      </c>
      <c r="T13" t="s">
        <v>121</v>
      </c>
      <c r="U13" t="s">
        <v>121</v>
      </c>
      <c r="V13" t="s">
        <v>121</v>
      </c>
      <c r="W13" t="s">
        <v>121</v>
      </c>
      <c r="X13" t="s">
        <v>121</v>
      </c>
      <c r="Y13" t="s">
        <v>121</v>
      </c>
      <c r="Z13" t="s">
        <v>121</v>
      </c>
      <c r="AA13" t="s">
        <v>121</v>
      </c>
      <c r="AB13" t="s">
        <v>121</v>
      </c>
      <c r="AC13" t="s">
        <v>121</v>
      </c>
      <c r="AD13" t="s">
        <v>121</v>
      </c>
      <c r="AE13" t="s">
        <v>121</v>
      </c>
      <c r="AF13" t="s">
        <v>121</v>
      </c>
      <c r="AG13" t="s">
        <v>121</v>
      </c>
    </row>
    <row r="14" spans="1:33" x14ac:dyDescent="0.25">
      <c r="A14" t="s">
        <v>47</v>
      </c>
      <c r="B14" t="s">
        <v>75</v>
      </c>
      <c r="C14" t="s">
        <v>121</v>
      </c>
      <c r="D14" t="s">
        <v>121</v>
      </c>
      <c r="E14" t="s">
        <v>121</v>
      </c>
      <c r="F14" t="s">
        <v>121</v>
      </c>
      <c r="G14" t="s">
        <v>121</v>
      </c>
      <c r="H14" t="s">
        <v>121</v>
      </c>
      <c r="I14" t="s">
        <v>121</v>
      </c>
      <c r="J14" t="s">
        <v>121</v>
      </c>
      <c r="K14" t="s">
        <v>121</v>
      </c>
      <c r="L14" t="s">
        <v>121</v>
      </c>
      <c r="M14" t="s">
        <v>121</v>
      </c>
      <c r="N14" t="s">
        <v>121</v>
      </c>
      <c r="O14" t="s">
        <v>121</v>
      </c>
      <c r="P14" t="s">
        <v>121</v>
      </c>
      <c r="Q14" t="s">
        <v>121</v>
      </c>
      <c r="R14" t="s">
        <v>121</v>
      </c>
      <c r="S14" t="s">
        <v>121</v>
      </c>
      <c r="T14" t="s">
        <v>121</v>
      </c>
      <c r="U14" t="s">
        <v>121</v>
      </c>
      <c r="V14" t="s">
        <v>121</v>
      </c>
      <c r="W14" t="s">
        <v>121</v>
      </c>
      <c r="X14" t="s">
        <v>121</v>
      </c>
      <c r="Y14" t="s">
        <v>121</v>
      </c>
      <c r="Z14" t="s">
        <v>121</v>
      </c>
      <c r="AA14" t="s">
        <v>121</v>
      </c>
      <c r="AB14" t="s">
        <v>121</v>
      </c>
      <c r="AC14" t="s">
        <v>121</v>
      </c>
      <c r="AD14" t="s">
        <v>121</v>
      </c>
      <c r="AE14" t="s">
        <v>121</v>
      </c>
      <c r="AF14" t="s">
        <v>121</v>
      </c>
      <c r="AG14" t="s">
        <v>121</v>
      </c>
    </row>
    <row r="15" spans="1:33" x14ac:dyDescent="0.25">
      <c r="A15" t="s">
        <v>48</v>
      </c>
      <c r="B15" t="s">
        <v>76</v>
      </c>
      <c r="C15" t="s">
        <v>121</v>
      </c>
      <c r="D15" t="s">
        <v>121</v>
      </c>
      <c r="E15" t="s">
        <v>121</v>
      </c>
      <c r="F15" t="s">
        <v>121</v>
      </c>
      <c r="G15" t="s">
        <v>121</v>
      </c>
      <c r="H15" t="s">
        <v>121</v>
      </c>
      <c r="I15" t="s">
        <v>121</v>
      </c>
      <c r="J15" t="s">
        <v>121</v>
      </c>
      <c r="K15" t="s">
        <v>121</v>
      </c>
      <c r="L15" t="s">
        <v>121</v>
      </c>
      <c r="M15" t="s">
        <v>121</v>
      </c>
      <c r="N15" t="s">
        <v>121</v>
      </c>
      <c r="O15" t="s">
        <v>121</v>
      </c>
      <c r="P15" t="s">
        <v>121</v>
      </c>
      <c r="Q15" t="s">
        <v>121</v>
      </c>
      <c r="R15" t="s">
        <v>121</v>
      </c>
      <c r="S15" t="s">
        <v>121</v>
      </c>
      <c r="T15" t="s">
        <v>121</v>
      </c>
      <c r="U15" t="s">
        <v>121</v>
      </c>
      <c r="V15" t="s">
        <v>121</v>
      </c>
      <c r="W15" t="s">
        <v>121</v>
      </c>
      <c r="X15" t="s">
        <v>121</v>
      </c>
      <c r="Y15" t="s">
        <v>121</v>
      </c>
      <c r="Z15" t="s">
        <v>121</v>
      </c>
      <c r="AA15" t="s">
        <v>121</v>
      </c>
      <c r="AB15" t="s">
        <v>121</v>
      </c>
      <c r="AC15" t="s">
        <v>121</v>
      </c>
      <c r="AD15" t="s">
        <v>121</v>
      </c>
      <c r="AE15" t="s">
        <v>121</v>
      </c>
      <c r="AF15" t="s">
        <v>121</v>
      </c>
      <c r="AG15" t="s">
        <v>121</v>
      </c>
    </row>
    <row r="16" spans="1:33" x14ac:dyDescent="0.25">
      <c r="A16" t="s">
        <v>49</v>
      </c>
      <c r="B16" t="s">
        <v>77</v>
      </c>
      <c r="C16" t="s">
        <v>121</v>
      </c>
      <c r="D16" t="s">
        <v>121</v>
      </c>
      <c r="E16" t="s">
        <v>121</v>
      </c>
      <c r="F16" t="s">
        <v>121</v>
      </c>
      <c r="G16" t="s">
        <v>121</v>
      </c>
      <c r="H16" t="s">
        <v>121</v>
      </c>
      <c r="I16" t="s">
        <v>121</v>
      </c>
      <c r="J16" t="s">
        <v>121</v>
      </c>
      <c r="K16" t="s">
        <v>121</v>
      </c>
      <c r="L16" t="s">
        <v>121</v>
      </c>
      <c r="M16" t="s">
        <v>121</v>
      </c>
      <c r="N16" t="s">
        <v>121</v>
      </c>
      <c r="O16" t="s">
        <v>121</v>
      </c>
      <c r="P16" t="s">
        <v>121</v>
      </c>
      <c r="Q16" t="s">
        <v>121</v>
      </c>
      <c r="R16" t="s">
        <v>121</v>
      </c>
      <c r="S16" t="s">
        <v>121</v>
      </c>
      <c r="T16" t="s">
        <v>121</v>
      </c>
      <c r="U16" t="s">
        <v>121</v>
      </c>
      <c r="V16" t="s">
        <v>121</v>
      </c>
      <c r="W16" t="s">
        <v>121</v>
      </c>
      <c r="X16" t="s">
        <v>121</v>
      </c>
      <c r="Y16" t="s">
        <v>121</v>
      </c>
      <c r="Z16" t="s">
        <v>121</v>
      </c>
      <c r="AA16" t="s">
        <v>121</v>
      </c>
      <c r="AB16" t="s">
        <v>121</v>
      </c>
      <c r="AC16" t="s">
        <v>121</v>
      </c>
      <c r="AD16" t="s">
        <v>121</v>
      </c>
      <c r="AE16" t="s">
        <v>121</v>
      </c>
      <c r="AF16" t="s">
        <v>121</v>
      </c>
      <c r="AG16" t="s">
        <v>121</v>
      </c>
    </row>
    <row r="17" spans="1:33" x14ac:dyDescent="0.25">
      <c r="A17" t="s">
        <v>50</v>
      </c>
      <c r="B17" t="s">
        <v>78</v>
      </c>
      <c r="C17" t="s">
        <v>121</v>
      </c>
      <c r="D17" t="s">
        <v>121</v>
      </c>
      <c r="E17" t="s">
        <v>121</v>
      </c>
      <c r="F17" t="s">
        <v>121</v>
      </c>
      <c r="G17" t="s">
        <v>121</v>
      </c>
      <c r="H17" t="s">
        <v>121</v>
      </c>
      <c r="I17" t="s">
        <v>121</v>
      </c>
      <c r="J17" t="s">
        <v>121</v>
      </c>
      <c r="K17" t="s">
        <v>121</v>
      </c>
      <c r="L17" t="s">
        <v>121</v>
      </c>
      <c r="M17" t="s">
        <v>121</v>
      </c>
      <c r="N17" t="s">
        <v>121</v>
      </c>
      <c r="O17" t="s">
        <v>121</v>
      </c>
      <c r="P17" t="s">
        <v>121</v>
      </c>
      <c r="Q17" t="s">
        <v>121</v>
      </c>
      <c r="R17" t="s">
        <v>121</v>
      </c>
      <c r="S17" t="s">
        <v>121</v>
      </c>
      <c r="T17" t="s">
        <v>121</v>
      </c>
      <c r="U17" t="s">
        <v>121</v>
      </c>
      <c r="V17" t="s">
        <v>121</v>
      </c>
      <c r="W17" t="s">
        <v>121</v>
      </c>
      <c r="X17" t="s">
        <v>121</v>
      </c>
      <c r="Y17" t="s">
        <v>121</v>
      </c>
      <c r="Z17" t="s">
        <v>121</v>
      </c>
      <c r="AA17" t="s">
        <v>121</v>
      </c>
      <c r="AB17" t="s">
        <v>121</v>
      </c>
      <c r="AC17" t="s">
        <v>121</v>
      </c>
      <c r="AD17" t="s">
        <v>121</v>
      </c>
      <c r="AE17" t="s">
        <v>121</v>
      </c>
      <c r="AF17" t="s">
        <v>121</v>
      </c>
      <c r="AG17" t="s">
        <v>121</v>
      </c>
    </row>
    <row r="18" spans="1:33" x14ac:dyDescent="0.25">
      <c r="A18" t="s">
        <v>51</v>
      </c>
      <c r="B18" t="s">
        <v>79</v>
      </c>
      <c r="C18" t="s">
        <v>121</v>
      </c>
      <c r="D18" t="s">
        <v>121</v>
      </c>
      <c r="E18" t="s">
        <v>121</v>
      </c>
      <c r="F18" t="s">
        <v>121</v>
      </c>
      <c r="G18" t="s">
        <v>121</v>
      </c>
      <c r="H18" t="s">
        <v>121</v>
      </c>
      <c r="I18" t="s">
        <v>121</v>
      </c>
      <c r="J18" t="s">
        <v>121</v>
      </c>
      <c r="K18" t="s">
        <v>121</v>
      </c>
      <c r="L18" t="s">
        <v>121</v>
      </c>
      <c r="M18" t="s">
        <v>121</v>
      </c>
      <c r="N18" t="s">
        <v>121</v>
      </c>
      <c r="O18" t="s">
        <v>121</v>
      </c>
      <c r="P18" t="s">
        <v>121</v>
      </c>
      <c r="Q18" t="s">
        <v>121</v>
      </c>
      <c r="R18" t="s">
        <v>121</v>
      </c>
      <c r="S18" t="s">
        <v>121</v>
      </c>
      <c r="T18" t="s">
        <v>121</v>
      </c>
      <c r="U18" t="s">
        <v>121</v>
      </c>
      <c r="V18" t="s">
        <v>121</v>
      </c>
      <c r="W18" t="s">
        <v>121</v>
      </c>
      <c r="X18" t="s">
        <v>121</v>
      </c>
      <c r="Y18" t="s">
        <v>121</v>
      </c>
      <c r="Z18" t="s">
        <v>121</v>
      </c>
      <c r="AA18" t="s">
        <v>121</v>
      </c>
      <c r="AB18" t="s">
        <v>121</v>
      </c>
      <c r="AC18" t="s">
        <v>121</v>
      </c>
      <c r="AD18" t="s">
        <v>121</v>
      </c>
      <c r="AE18" t="s">
        <v>121</v>
      </c>
      <c r="AF18" t="s">
        <v>121</v>
      </c>
      <c r="AG18" t="s">
        <v>121</v>
      </c>
    </row>
    <row r="19" spans="1:33" x14ac:dyDescent="0.25">
      <c r="A19" t="s">
        <v>52</v>
      </c>
      <c r="B19" t="s">
        <v>80</v>
      </c>
      <c r="C19" t="s">
        <v>121</v>
      </c>
      <c r="D19" t="s">
        <v>121</v>
      </c>
      <c r="E19" t="s">
        <v>121</v>
      </c>
      <c r="F19" t="s">
        <v>121</v>
      </c>
      <c r="G19" t="s">
        <v>121</v>
      </c>
      <c r="H19" t="s">
        <v>121</v>
      </c>
      <c r="I19" t="s">
        <v>121</v>
      </c>
      <c r="J19" t="s">
        <v>121</v>
      </c>
      <c r="K19" t="s">
        <v>121</v>
      </c>
      <c r="L19" t="s">
        <v>121</v>
      </c>
      <c r="M19" t="s">
        <v>121</v>
      </c>
      <c r="N19" t="s">
        <v>121</v>
      </c>
      <c r="O19" t="s">
        <v>121</v>
      </c>
      <c r="P19" t="s">
        <v>121</v>
      </c>
      <c r="Q19" t="s">
        <v>121</v>
      </c>
      <c r="R19" t="s">
        <v>121</v>
      </c>
      <c r="S19" t="s">
        <v>121</v>
      </c>
      <c r="T19" t="s">
        <v>121</v>
      </c>
      <c r="U19" t="s">
        <v>121</v>
      </c>
      <c r="V19" t="s">
        <v>121</v>
      </c>
      <c r="W19" t="s">
        <v>121</v>
      </c>
      <c r="X19" t="s">
        <v>121</v>
      </c>
      <c r="Y19" t="s">
        <v>121</v>
      </c>
      <c r="Z19" t="s">
        <v>121</v>
      </c>
      <c r="AA19" t="s">
        <v>121</v>
      </c>
      <c r="AB19" t="s">
        <v>121</v>
      </c>
      <c r="AC19" t="s">
        <v>121</v>
      </c>
      <c r="AD19" t="s">
        <v>121</v>
      </c>
      <c r="AE19" t="s">
        <v>121</v>
      </c>
      <c r="AF19" t="s">
        <v>121</v>
      </c>
      <c r="AG19" t="s">
        <v>121</v>
      </c>
    </row>
    <row r="20" spans="1:33" x14ac:dyDescent="0.25">
      <c r="A20" t="s">
        <v>53</v>
      </c>
      <c r="B20" t="s">
        <v>81</v>
      </c>
      <c r="C20" t="s">
        <v>121</v>
      </c>
      <c r="D20" t="s">
        <v>121</v>
      </c>
      <c r="E20" t="s">
        <v>121</v>
      </c>
      <c r="F20" t="s">
        <v>121</v>
      </c>
      <c r="G20" t="s">
        <v>121</v>
      </c>
      <c r="H20" t="s">
        <v>121</v>
      </c>
      <c r="I20" t="s">
        <v>121</v>
      </c>
      <c r="J20" t="s">
        <v>121</v>
      </c>
      <c r="K20" t="s">
        <v>121</v>
      </c>
      <c r="L20" t="s">
        <v>121</v>
      </c>
      <c r="M20" t="s">
        <v>121</v>
      </c>
      <c r="N20" t="s">
        <v>121</v>
      </c>
      <c r="O20" t="s">
        <v>121</v>
      </c>
      <c r="P20" t="s">
        <v>121</v>
      </c>
      <c r="Q20" t="s">
        <v>121</v>
      </c>
      <c r="R20" t="s">
        <v>121</v>
      </c>
      <c r="S20" t="s">
        <v>121</v>
      </c>
      <c r="T20" t="s">
        <v>121</v>
      </c>
      <c r="U20" t="s">
        <v>121</v>
      </c>
      <c r="V20" t="s">
        <v>121</v>
      </c>
      <c r="W20" t="s">
        <v>121</v>
      </c>
      <c r="X20" t="s">
        <v>121</v>
      </c>
      <c r="Y20" t="s">
        <v>121</v>
      </c>
      <c r="Z20" t="s">
        <v>121</v>
      </c>
      <c r="AA20" t="s">
        <v>121</v>
      </c>
      <c r="AB20" t="s">
        <v>121</v>
      </c>
      <c r="AC20" t="s">
        <v>121</v>
      </c>
      <c r="AD20" t="s">
        <v>121</v>
      </c>
      <c r="AE20" t="s">
        <v>121</v>
      </c>
      <c r="AF20" t="s">
        <v>121</v>
      </c>
      <c r="AG20" t="s">
        <v>121</v>
      </c>
    </row>
    <row r="21" spans="1:33" x14ac:dyDescent="0.25">
      <c r="A21" t="s">
        <v>54</v>
      </c>
      <c r="B21" t="s">
        <v>82</v>
      </c>
      <c r="C21" t="s">
        <v>121</v>
      </c>
      <c r="D21" t="s">
        <v>121</v>
      </c>
      <c r="E21" t="s">
        <v>121</v>
      </c>
      <c r="F21" t="s">
        <v>121</v>
      </c>
      <c r="G21" t="s">
        <v>121</v>
      </c>
      <c r="H21" t="s">
        <v>121</v>
      </c>
      <c r="I21" t="s">
        <v>121</v>
      </c>
      <c r="J21" t="s">
        <v>121</v>
      </c>
      <c r="K21" t="s">
        <v>121</v>
      </c>
      <c r="L21" t="s">
        <v>121</v>
      </c>
      <c r="M21" t="s">
        <v>121</v>
      </c>
      <c r="N21" t="s">
        <v>121</v>
      </c>
      <c r="O21" t="s">
        <v>121</v>
      </c>
      <c r="P21" t="s">
        <v>121</v>
      </c>
      <c r="Q21" t="s">
        <v>121</v>
      </c>
      <c r="R21" t="s">
        <v>121</v>
      </c>
      <c r="S21" t="s">
        <v>121</v>
      </c>
      <c r="T21" t="s">
        <v>121</v>
      </c>
      <c r="U21" t="s">
        <v>121</v>
      </c>
      <c r="V21" t="s">
        <v>121</v>
      </c>
      <c r="W21" t="s">
        <v>121</v>
      </c>
      <c r="X21" t="s">
        <v>121</v>
      </c>
      <c r="Y21" t="s">
        <v>121</v>
      </c>
      <c r="Z21" t="s">
        <v>121</v>
      </c>
      <c r="AA21" t="s">
        <v>121</v>
      </c>
      <c r="AB21" t="s">
        <v>121</v>
      </c>
      <c r="AC21" t="s">
        <v>121</v>
      </c>
      <c r="AD21" t="s">
        <v>121</v>
      </c>
      <c r="AE21" t="s">
        <v>121</v>
      </c>
      <c r="AF21" t="s">
        <v>121</v>
      </c>
      <c r="AG21" t="s">
        <v>121</v>
      </c>
    </row>
  </sheetData>
  <sheetProtection algorithmName="SHA-512" hashValue="fQxjy+I74yoLZmJY5daGItYdZNOKq1Qcfn1zC16HmtkhFOqOwZeDbfbBAPTPKyPHCJbj/L/A+OLAkgWaeM6CoA==" saltValue="ikfjphUZd2AzRp3OlmDLcw==" spinCount="100000" sheet="1" objects="1" scenarios="1"/>
  <pageMargins left="0.7" right="0.7" top="0.75" bottom="0.75" header="0.3" footer="0.3"/>
  <pageSetup orientation="portrait"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26"/>
  <sheetViews>
    <sheetView zoomScale="130" zoomScaleNormal="130" workbookViewId="0">
      <pane xSplit="2" topLeftCell="AA1" activePane="topRight" state="frozen"/>
      <selection pane="topRight" activeCell="AE23" sqref="AE23"/>
    </sheetView>
  </sheetViews>
  <sheetFormatPr defaultRowHeight="15" x14ac:dyDescent="0.25"/>
  <cols>
    <col min="2" max="2" width="17.42578125" customWidth="1"/>
    <col min="3" max="33" width="13" customWidth="1"/>
    <col min="34" max="34" width="18" customWidth="1"/>
    <col min="35" max="35" width="27.140625" customWidth="1"/>
    <col min="36" max="36" width="18" customWidth="1"/>
    <col min="37" max="37" width="14.140625" customWidth="1"/>
  </cols>
  <sheetData>
    <row r="1" spans="1:37" ht="15.75" thickBot="1" x14ac:dyDescent="0.3">
      <c r="A1" s="24" t="s">
        <v>83</v>
      </c>
      <c r="B1" s="25" t="s">
        <v>85</v>
      </c>
      <c r="C1" s="26">
        <v>44378</v>
      </c>
      <c r="D1" s="26">
        <v>44379</v>
      </c>
      <c r="E1" s="26">
        <v>44380</v>
      </c>
      <c r="F1" s="26">
        <v>44381</v>
      </c>
      <c r="G1" s="26">
        <v>44382</v>
      </c>
      <c r="H1" s="26">
        <v>44383</v>
      </c>
      <c r="I1" s="26">
        <v>44384</v>
      </c>
      <c r="J1" s="26">
        <v>44385</v>
      </c>
      <c r="K1" s="26">
        <v>44386</v>
      </c>
      <c r="L1" s="26">
        <v>44387</v>
      </c>
      <c r="M1" s="26">
        <v>44388</v>
      </c>
      <c r="N1" s="26">
        <v>44389</v>
      </c>
      <c r="O1" s="26">
        <v>44390</v>
      </c>
      <c r="P1" s="26">
        <v>44391</v>
      </c>
      <c r="Q1" s="26">
        <v>44392</v>
      </c>
      <c r="R1" s="26">
        <v>44393</v>
      </c>
      <c r="S1" s="26">
        <v>44394</v>
      </c>
      <c r="T1" s="26">
        <v>44395</v>
      </c>
      <c r="U1" s="26">
        <v>44396</v>
      </c>
      <c r="V1" s="26">
        <v>44397</v>
      </c>
      <c r="W1" s="26">
        <v>44398</v>
      </c>
      <c r="X1" s="26">
        <v>44399</v>
      </c>
      <c r="Y1" s="26">
        <v>44400</v>
      </c>
      <c r="Z1" s="26">
        <v>44401</v>
      </c>
      <c r="AA1" s="26">
        <v>44402</v>
      </c>
      <c r="AB1" s="26">
        <v>44403</v>
      </c>
      <c r="AC1" s="26">
        <v>44404</v>
      </c>
      <c r="AD1" s="26">
        <v>44405</v>
      </c>
      <c r="AE1" s="26">
        <v>44406</v>
      </c>
      <c r="AF1" s="26">
        <v>44407</v>
      </c>
      <c r="AG1" s="26">
        <v>44408</v>
      </c>
      <c r="AH1" s="23" t="s">
        <v>113</v>
      </c>
      <c r="AI1" s="23" t="s">
        <v>114</v>
      </c>
      <c r="AJ1" s="23" t="s">
        <v>115</v>
      </c>
      <c r="AK1" s="23"/>
    </row>
    <row r="2" spans="1:37" x14ac:dyDescent="0.25">
      <c r="A2" t="s">
        <v>35</v>
      </c>
      <c r="B2" t="s">
        <v>63</v>
      </c>
      <c r="C2" s="27" t="s">
        <v>112</v>
      </c>
      <c r="D2" s="27" t="s">
        <v>112</v>
      </c>
      <c r="E2" s="27" t="s">
        <v>111</v>
      </c>
      <c r="F2" s="27" t="s">
        <v>112</v>
      </c>
      <c r="G2" s="27" t="s">
        <v>110</v>
      </c>
      <c r="H2" s="27" t="s">
        <v>112</v>
      </c>
      <c r="I2" s="27" t="s">
        <v>110</v>
      </c>
      <c r="J2" s="27" t="s">
        <v>112</v>
      </c>
      <c r="K2" s="27" t="s">
        <v>111</v>
      </c>
      <c r="L2" s="27" t="s">
        <v>110</v>
      </c>
      <c r="M2" s="27" t="s">
        <v>112</v>
      </c>
      <c r="N2" s="27" t="s">
        <v>111</v>
      </c>
      <c r="O2" s="27" t="s">
        <v>110</v>
      </c>
      <c r="P2" s="27" t="s">
        <v>111</v>
      </c>
      <c r="Q2" s="27" t="s">
        <v>112</v>
      </c>
      <c r="R2" s="27" t="s">
        <v>112</v>
      </c>
      <c r="S2" s="27" t="s">
        <v>111</v>
      </c>
      <c r="T2" s="27" t="s">
        <v>111</v>
      </c>
      <c r="U2" s="27" t="s">
        <v>110</v>
      </c>
      <c r="V2" s="27" t="s">
        <v>111</v>
      </c>
      <c r="W2" s="27" t="s">
        <v>111</v>
      </c>
      <c r="X2" s="27" t="s">
        <v>111</v>
      </c>
      <c r="Y2" s="27" t="s">
        <v>111</v>
      </c>
      <c r="Z2" s="27" t="s">
        <v>110</v>
      </c>
      <c r="AA2" s="27" t="s">
        <v>111</v>
      </c>
      <c r="AB2" s="27" t="s">
        <v>111</v>
      </c>
      <c r="AC2" s="27" t="s">
        <v>110</v>
      </c>
      <c r="AD2" s="27" t="s">
        <v>110</v>
      </c>
      <c r="AE2" s="27" t="s">
        <v>110</v>
      </c>
      <c r="AF2" s="27" t="s">
        <v>112</v>
      </c>
      <c r="AG2" s="27" t="s">
        <v>110</v>
      </c>
      <c r="AH2" s="27">
        <f>COUNTIFS(C2:AG2,"Completed")</f>
        <v>12</v>
      </c>
      <c r="AI2" s="27">
        <f>COUNTIFS(C2:AG2,"Incomplete")</f>
        <v>10</v>
      </c>
      <c r="AJ2" s="27">
        <f>COUNTIFS(C2:AG2,"Pending")</f>
        <v>9</v>
      </c>
      <c r="AK2" s="27"/>
    </row>
    <row r="3" spans="1:37" x14ac:dyDescent="0.25">
      <c r="A3" t="s">
        <v>36</v>
      </c>
      <c r="B3" t="s">
        <v>64</v>
      </c>
      <c r="C3" s="27" t="s">
        <v>111</v>
      </c>
      <c r="D3" s="27" t="s">
        <v>110</v>
      </c>
      <c r="E3" s="27" t="s">
        <v>110</v>
      </c>
      <c r="F3" s="27" t="s">
        <v>112</v>
      </c>
      <c r="G3" s="27" t="s">
        <v>112</v>
      </c>
      <c r="H3" s="27" t="s">
        <v>110</v>
      </c>
      <c r="I3" s="27" t="s">
        <v>112</v>
      </c>
      <c r="J3" s="27" t="s">
        <v>110</v>
      </c>
      <c r="K3" s="27" t="s">
        <v>111</v>
      </c>
      <c r="L3" s="27" t="s">
        <v>112</v>
      </c>
      <c r="M3" s="27" t="s">
        <v>112</v>
      </c>
      <c r="N3" s="27" t="s">
        <v>112</v>
      </c>
      <c r="O3" s="27" t="s">
        <v>110</v>
      </c>
      <c r="P3" s="27" t="s">
        <v>111</v>
      </c>
      <c r="Q3" s="27" t="s">
        <v>111</v>
      </c>
      <c r="R3" s="27" t="s">
        <v>110</v>
      </c>
      <c r="S3" s="27" t="s">
        <v>110</v>
      </c>
      <c r="T3" s="27" t="s">
        <v>110</v>
      </c>
      <c r="U3" s="27" t="s">
        <v>111</v>
      </c>
      <c r="V3" s="27" t="s">
        <v>110</v>
      </c>
      <c r="W3" s="27" t="s">
        <v>111</v>
      </c>
      <c r="X3" s="27" t="s">
        <v>111</v>
      </c>
      <c r="Y3" s="27" t="s">
        <v>110</v>
      </c>
      <c r="Z3" s="27" t="s">
        <v>110</v>
      </c>
      <c r="AA3" s="27" t="s">
        <v>112</v>
      </c>
      <c r="AB3" s="27" t="s">
        <v>110</v>
      </c>
      <c r="AC3" s="27" t="s">
        <v>111</v>
      </c>
      <c r="AD3" s="27" t="s">
        <v>112</v>
      </c>
      <c r="AE3" s="27" t="s">
        <v>112</v>
      </c>
      <c r="AF3" s="27" t="s">
        <v>112</v>
      </c>
      <c r="AG3" s="27" t="s">
        <v>110</v>
      </c>
      <c r="AH3" s="27">
        <f t="shared" ref="AH3:AH21" si="0">COUNTIFS(C3:AG3,"Completed")</f>
        <v>8</v>
      </c>
      <c r="AI3" s="27">
        <f t="shared" ref="AI3:AI21" si="1">COUNTIFS(C3:AG3,"Incomplete")</f>
        <v>13</v>
      </c>
      <c r="AJ3" s="27">
        <f t="shared" ref="AJ3:AJ21" si="2">COUNTIFS(C3:AG3,"Pending")</f>
        <v>10</v>
      </c>
      <c r="AK3" s="27"/>
    </row>
    <row r="4" spans="1:37" x14ac:dyDescent="0.25">
      <c r="A4" t="s">
        <v>37</v>
      </c>
      <c r="B4" t="s">
        <v>65</v>
      </c>
      <c r="C4" s="27" t="s">
        <v>111</v>
      </c>
      <c r="D4" s="27" t="s">
        <v>112</v>
      </c>
      <c r="E4" s="27" t="s">
        <v>110</v>
      </c>
      <c r="F4" s="27" t="s">
        <v>110</v>
      </c>
      <c r="G4" s="27" t="s">
        <v>111</v>
      </c>
      <c r="H4" s="27" t="s">
        <v>112</v>
      </c>
      <c r="I4" s="27" t="s">
        <v>110</v>
      </c>
      <c r="J4" s="27" t="s">
        <v>111</v>
      </c>
      <c r="K4" s="27" t="s">
        <v>112</v>
      </c>
      <c r="L4" s="27" t="s">
        <v>111</v>
      </c>
      <c r="M4" s="27" t="s">
        <v>112</v>
      </c>
      <c r="N4" s="27" t="s">
        <v>110</v>
      </c>
      <c r="O4" s="27" t="s">
        <v>112</v>
      </c>
      <c r="P4" s="27" t="s">
        <v>110</v>
      </c>
      <c r="Q4" s="27" t="s">
        <v>111</v>
      </c>
      <c r="R4" s="27" t="s">
        <v>110</v>
      </c>
      <c r="S4" s="27" t="s">
        <v>111</v>
      </c>
      <c r="T4" s="27" t="s">
        <v>112</v>
      </c>
      <c r="U4" s="27" t="s">
        <v>110</v>
      </c>
      <c r="V4" s="27" t="s">
        <v>111</v>
      </c>
      <c r="W4" s="27" t="s">
        <v>111</v>
      </c>
      <c r="X4" s="27" t="s">
        <v>112</v>
      </c>
      <c r="Y4" s="27" t="s">
        <v>111</v>
      </c>
      <c r="Z4" s="27" t="s">
        <v>110</v>
      </c>
      <c r="AA4" s="27" t="s">
        <v>111</v>
      </c>
      <c r="AB4" s="27" t="s">
        <v>111</v>
      </c>
      <c r="AC4" s="27" t="s">
        <v>111</v>
      </c>
      <c r="AD4" s="27" t="s">
        <v>110</v>
      </c>
      <c r="AE4" s="27" t="s">
        <v>111</v>
      </c>
      <c r="AF4" s="27" t="s">
        <v>110</v>
      </c>
      <c r="AG4" s="27" t="s">
        <v>110</v>
      </c>
      <c r="AH4" s="27">
        <f t="shared" si="0"/>
        <v>13</v>
      </c>
      <c r="AI4" s="27">
        <f t="shared" si="1"/>
        <v>11</v>
      </c>
      <c r="AJ4" s="27">
        <f t="shared" si="2"/>
        <v>7</v>
      </c>
      <c r="AK4" s="27"/>
    </row>
    <row r="5" spans="1:37" x14ac:dyDescent="0.25">
      <c r="A5" t="s">
        <v>38</v>
      </c>
      <c r="B5" t="s">
        <v>66</v>
      </c>
      <c r="C5" s="27" t="s">
        <v>112</v>
      </c>
      <c r="D5" s="27" t="s">
        <v>110</v>
      </c>
      <c r="E5" s="27" t="s">
        <v>111</v>
      </c>
      <c r="F5" s="27" t="s">
        <v>112</v>
      </c>
      <c r="G5" s="27" t="s">
        <v>110</v>
      </c>
      <c r="H5" s="27" t="s">
        <v>112</v>
      </c>
      <c r="I5" s="27" t="s">
        <v>111</v>
      </c>
      <c r="J5" s="27" t="s">
        <v>111</v>
      </c>
      <c r="K5" s="27" t="s">
        <v>111</v>
      </c>
      <c r="L5" s="27" t="s">
        <v>110</v>
      </c>
      <c r="M5" s="27" t="s">
        <v>110</v>
      </c>
      <c r="N5" s="27" t="s">
        <v>112</v>
      </c>
      <c r="O5" s="27" t="s">
        <v>110</v>
      </c>
      <c r="P5" s="27" t="s">
        <v>111</v>
      </c>
      <c r="Q5" s="27" t="s">
        <v>110</v>
      </c>
      <c r="R5" s="27" t="s">
        <v>111</v>
      </c>
      <c r="S5" s="27" t="s">
        <v>110</v>
      </c>
      <c r="T5" s="27" t="s">
        <v>112</v>
      </c>
      <c r="U5" s="27" t="s">
        <v>110</v>
      </c>
      <c r="V5" s="27" t="s">
        <v>111</v>
      </c>
      <c r="W5" s="27" t="s">
        <v>110</v>
      </c>
      <c r="X5" s="27" t="s">
        <v>111</v>
      </c>
      <c r="Y5" s="27" t="s">
        <v>110</v>
      </c>
      <c r="Z5" s="27" t="s">
        <v>112</v>
      </c>
      <c r="AA5" s="27" t="s">
        <v>111</v>
      </c>
      <c r="AB5" s="27" t="s">
        <v>110</v>
      </c>
      <c r="AC5" s="27" t="s">
        <v>111</v>
      </c>
      <c r="AD5" s="27" t="s">
        <v>110</v>
      </c>
      <c r="AE5" s="27" t="s">
        <v>110</v>
      </c>
      <c r="AF5" s="27" t="s">
        <v>111</v>
      </c>
      <c r="AG5" s="27" t="s">
        <v>111</v>
      </c>
      <c r="AH5" s="27">
        <f t="shared" si="0"/>
        <v>12</v>
      </c>
      <c r="AI5" s="27">
        <f t="shared" si="1"/>
        <v>13</v>
      </c>
      <c r="AJ5" s="27">
        <f t="shared" si="2"/>
        <v>6</v>
      </c>
      <c r="AK5" s="27"/>
    </row>
    <row r="6" spans="1:37" x14ac:dyDescent="0.25">
      <c r="A6" t="s">
        <v>39</v>
      </c>
      <c r="B6" t="s">
        <v>67</v>
      </c>
      <c r="C6" s="27" t="s">
        <v>111</v>
      </c>
      <c r="D6" s="27" t="s">
        <v>112</v>
      </c>
      <c r="E6" s="27" t="s">
        <v>111</v>
      </c>
      <c r="F6" s="27" t="s">
        <v>111</v>
      </c>
      <c r="G6" s="27" t="s">
        <v>110</v>
      </c>
      <c r="H6" s="27" t="s">
        <v>110</v>
      </c>
      <c r="I6" s="27" t="s">
        <v>110</v>
      </c>
      <c r="J6" s="27" t="s">
        <v>110</v>
      </c>
      <c r="K6" s="27" t="s">
        <v>111</v>
      </c>
      <c r="L6" s="27" t="s">
        <v>110</v>
      </c>
      <c r="M6" s="27" t="s">
        <v>111</v>
      </c>
      <c r="N6" s="27" t="s">
        <v>110</v>
      </c>
      <c r="O6" s="27" t="s">
        <v>111</v>
      </c>
      <c r="P6" s="27" t="s">
        <v>110</v>
      </c>
      <c r="Q6" s="27" t="s">
        <v>111</v>
      </c>
      <c r="R6" s="27" t="s">
        <v>110</v>
      </c>
      <c r="S6" s="27" t="s">
        <v>112</v>
      </c>
      <c r="T6" s="27" t="s">
        <v>111</v>
      </c>
      <c r="U6" s="27" t="s">
        <v>112</v>
      </c>
      <c r="V6" s="27" t="s">
        <v>112</v>
      </c>
      <c r="W6" s="27" t="s">
        <v>112</v>
      </c>
      <c r="X6" s="27" t="s">
        <v>112</v>
      </c>
      <c r="Y6" s="27" t="s">
        <v>111</v>
      </c>
      <c r="Z6" s="27" t="s">
        <v>112</v>
      </c>
      <c r="AA6" s="27" t="s">
        <v>111</v>
      </c>
      <c r="AB6" s="27" t="s">
        <v>111</v>
      </c>
      <c r="AC6" s="27" t="s">
        <v>111</v>
      </c>
      <c r="AD6" s="27" t="s">
        <v>112</v>
      </c>
      <c r="AE6" s="27" t="s">
        <v>111</v>
      </c>
      <c r="AF6" s="27" t="s">
        <v>111</v>
      </c>
      <c r="AG6" s="27" t="s">
        <v>112</v>
      </c>
      <c r="AH6" s="27">
        <f t="shared" si="0"/>
        <v>14</v>
      </c>
      <c r="AI6" s="27">
        <f t="shared" si="1"/>
        <v>8</v>
      </c>
      <c r="AJ6" s="27">
        <f t="shared" si="2"/>
        <v>9</v>
      </c>
      <c r="AK6" s="27"/>
    </row>
    <row r="7" spans="1:37" x14ac:dyDescent="0.25">
      <c r="A7" t="s">
        <v>40</v>
      </c>
      <c r="B7" t="s">
        <v>68</v>
      </c>
      <c r="C7" s="27" t="s">
        <v>110</v>
      </c>
      <c r="D7" s="27" t="s">
        <v>110</v>
      </c>
      <c r="E7" s="27" t="s">
        <v>110</v>
      </c>
      <c r="F7" s="27" t="s">
        <v>112</v>
      </c>
      <c r="G7" s="27" t="s">
        <v>111</v>
      </c>
      <c r="H7" s="27" t="s">
        <v>110</v>
      </c>
      <c r="I7" s="27" t="s">
        <v>111</v>
      </c>
      <c r="J7" s="27" t="s">
        <v>111</v>
      </c>
      <c r="K7" s="27" t="s">
        <v>112</v>
      </c>
      <c r="L7" s="27" t="s">
        <v>110</v>
      </c>
      <c r="M7" s="27" t="s">
        <v>110</v>
      </c>
      <c r="N7" s="27" t="s">
        <v>111</v>
      </c>
      <c r="O7" s="27" t="s">
        <v>110</v>
      </c>
      <c r="P7" s="27" t="s">
        <v>111</v>
      </c>
      <c r="Q7" s="27" t="s">
        <v>111</v>
      </c>
      <c r="R7" s="27" t="s">
        <v>110</v>
      </c>
      <c r="S7" s="27" t="s">
        <v>112</v>
      </c>
      <c r="T7" s="27" t="s">
        <v>112</v>
      </c>
      <c r="U7" s="27" t="s">
        <v>111</v>
      </c>
      <c r="V7" s="27" t="s">
        <v>112</v>
      </c>
      <c r="W7" s="27" t="s">
        <v>112</v>
      </c>
      <c r="X7" s="27" t="s">
        <v>112</v>
      </c>
      <c r="Y7" s="27" t="s">
        <v>111</v>
      </c>
      <c r="Z7" s="27" t="s">
        <v>110</v>
      </c>
      <c r="AA7" s="27" t="s">
        <v>111</v>
      </c>
      <c r="AB7" s="27" t="s">
        <v>111</v>
      </c>
      <c r="AC7" s="27" t="s">
        <v>111</v>
      </c>
      <c r="AD7" s="27" t="s">
        <v>112</v>
      </c>
      <c r="AE7" s="27" t="s">
        <v>112</v>
      </c>
      <c r="AF7" s="27" t="s">
        <v>112</v>
      </c>
      <c r="AG7" s="27" t="s">
        <v>110</v>
      </c>
      <c r="AH7" s="27">
        <f t="shared" si="0"/>
        <v>11</v>
      </c>
      <c r="AI7" s="27">
        <f t="shared" si="1"/>
        <v>10</v>
      </c>
      <c r="AJ7" s="27">
        <f t="shared" si="2"/>
        <v>10</v>
      </c>
      <c r="AK7" s="27"/>
    </row>
    <row r="8" spans="1:37" x14ac:dyDescent="0.25">
      <c r="A8" t="s">
        <v>41</v>
      </c>
      <c r="B8" t="s">
        <v>69</v>
      </c>
      <c r="C8" s="27" t="s">
        <v>111</v>
      </c>
      <c r="D8" s="27" t="s">
        <v>111</v>
      </c>
      <c r="E8" s="27" t="s">
        <v>110</v>
      </c>
      <c r="F8" s="27" t="s">
        <v>111</v>
      </c>
      <c r="G8" s="27" t="s">
        <v>110</v>
      </c>
      <c r="H8" s="27" t="s">
        <v>110</v>
      </c>
      <c r="I8" s="27" t="s">
        <v>112</v>
      </c>
      <c r="J8" s="27" t="s">
        <v>111</v>
      </c>
      <c r="K8" s="27" t="s">
        <v>112</v>
      </c>
      <c r="L8" s="27" t="s">
        <v>111</v>
      </c>
      <c r="M8" s="27" t="s">
        <v>112</v>
      </c>
      <c r="N8" s="27" t="s">
        <v>111</v>
      </c>
      <c r="O8" s="27" t="s">
        <v>112</v>
      </c>
      <c r="P8" s="27" t="s">
        <v>111</v>
      </c>
      <c r="Q8" s="27" t="s">
        <v>111</v>
      </c>
      <c r="R8" s="27" t="s">
        <v>111</v>
      </c>
      <c r="S8" s="27" t="s">
        <v>111</v>
      </c>
      <c r="T8" s="27" t="s">
        <v>110</v>
      </c>
      <c r="U8" s="27" t="s">
        <v>110</v>
      </c>
      <c r="V8" s="27" t="s">
        <v>111</v>
      </c>
      <c r="W8" s="27" t="s">
        <v>112</v>
      </c>
      <c r="X8" s="27" t="s">
        <v>110</v>
      </c>
      <c r="Y8" s="27" t="s">
        <v>110</v>
      </c>
      <c r="Z8" s="27" t="s">
        <v>110</v>
      </c>
      <c r="AA8" s="27" t="s">
        <v>111</v>
      </c>
      <c r="AB8" s="27" t="s">
        <v>112</v>
      </c>
      <c r="AC8" s="27" t="s">
        <v>111</v>
      </c>
      <c r="AD8" s="27" t="s">
        <v>112</v>
      </c>
      <c r="AE8" s="27" t="s">
        <v>112</v>
      </c>
      <c r="AF8" s="27" t="s">
        <v>112</v>
      </c>
      <c r="AG8" s="27" t="s">
        <v>110</v>
      </c>
      <c r="AH8" s="27">
        <f t="shared" si="0"/>
        <v>13</v>
      </c>
      <c r="AI8" s="27">
        <f t="shared" si="1"/>
        <v>9</v>
      </c>
      <c r="AJ8" s="27">
        <f t="shared" si="2"/>
        <v>9</v>
      </c>
      <c r="AK8" s="27"/>
    </row>
    <row r="9" spans="1:37" x14ac:dyDescent="0.25">
      <c r="A9" t="s">
        <v>42</v>
      </c>
      <c r="B9" t="s">
        <v>70</v>
      </c>
      <c r="C9" s="27" t="s">
        <v>112</v>
      </c>
      <c r="D9" s="27" t="s">
        <v>112</v>
      </c>
      <c r="E9" s="27" t="s">
        <v>110</v>
      </c>
      <c r="F9" s="27" t="s">
        <v>110</v>
      </c>
      <c r="G9" s="27" t="s">
        <v>112</v>
      </c>
      <c r="H9" s="27" t="s">
        <v>111</v>
      </c>
      <c r="I9" s="27" t="s">
        <v>110</v>
      </c>
      <c r="J9" s="27" t="s">
        <v>110</v>
      </c>
      <c r="K9" s="27" t="s">
        <v>111</v>
      </c>
      <c r="L9" s="27" t="s">
        <v>110</v>
      </c>
      <c r="M9" s="27" t="s">
        <v>111</v>
      </c>
      <c r="N9" s="27" t="s">
        <v>112</v>
      </c>
      <c r="O9" s="27" t="s">
        <v>112</v>
      </c>
      <c r="P9" s="27" t="s">
        <v>112</v>
      </c>
      <c r="Q9" s="27" t="s">
        <v>110</v>
      </c>
      <c r="R9" s="27" t="s">
        <v>110</v>
      </c>
      <c r="S9" s="27" t="s">
        <v>111</v>
      </c>
      <c r="T9" s="27" t="s">
        <v>111</v>
      </c>
      <c r="U9" s="27" t="s">
        <v>111</v>
      </c>
      <c r="V9" s="27" t="s">
        <v>112</v>
      </c>
      <c r="W9" s="27" t="s">
        <v>110</v>
      </c>
      <c r="X9" s="27" t="s">
        <v>112</v>
      </c>
      <c r="Y9" s="27" t="s">
        <v>111</v>
      </c>
      <c r="Z9" s="27" t="s">
        <v>110</v>
      </c>
      <c r="AA9" s="27" t="s">
        <v>111</v>
      </c>
      <c r="AB9" s="27" t="s">
        <v>110</v>
      </c>
      <c r="AC9" s="27" t="s">
        <v>112</v>
      </c>
      <c r="AD9" s="27" t="s">
        <v>112</v>
      </c>
      <c r="AE9" s="27" t="s">
        <v>112</v>
      </c>
      <c r="AF9" s="27" t="s">
        <v>111</v>
      </c>
      <c r="AG9" s="27" t="s">
        <v>112</v>
      </c>
      <c r="AH9" s="27">
        <f t="shared" si="0"/>
        <v>9</v>
      </c>
      <c r="AI9" s="27">
        <f t="shared" si="1"/>
        <v>10</v>
      </c>
      <c r="AJ9" s="27">
        <f t="shared" si="2"/>
        <v>12</v>
      </c>
      <c r="AK9" s="27"/>
    </row>
    <row r="10" spans="1:37" x14ac:dyDescent="0.25">
      <c r="A10" t="s">
        <v>43</v>
      </c>
      <c r="B10" t="s">
        <v>71</v>
      </c>
      <c r="C10" s="27" t="s">
        <v>110</v>
      </c>
      <c r="D10" s="27" t="s">
        <v>112</v>
      </c>
      <c r="E10" s="27" t="s">
        <v>111</v>
      </c>
      <c r="F10" s="27" t="s">
        <v>111</v>
      </c>
      <c r="G10" s="27" t="s">
        <v>110</v>
      </c>
      <c r="H10" s="27" t="s">
        <v>110</v>
      </c>
      <c r="I10" s="27" t="s">
        <v>111</v>
      </c>
      <c r="J10" s="27" t="s">
        <v>112</v>
      </c>
      <c r="K10" s="27" t="s">
        <v>110</v>
      </c>
      <c r="L10" s="27" t="s">
        <v>110</v>
      </c>
      <c r="M10" s="27" t="s">
        <v>111</v>
      </c>
      <c r="N10" s="27" t="s">
        <v>110</v>
      </c>
      <c r="O10" s="27" t="s">
        <v>110</v>
      </c>
      <c r="P10" s="27" t="s">
        <v>110</v>
      </c>
      <c r="Q10" s="27" t="s">
        <v>111</v>
      </c>
      <c r="R10" s="27" t="s">
        <v>111</v>
      </c>
      <c r="S10" s="27" t="s">
        <v>111</v>
      </c>
      <c r="T10" s="27" t="s">
        <v>111</v>
      </c>
      <c r="U10" s="27" t="s">
        <v>112</v>
      </c>
      <c r="V10" s="27" t="s">
        <v>110</v>
      </c>
      <c r="W10" s="27" t="s">
        <v>111</v>
      </c>
      <c r="X10" s="27" t="s">
        <v>111</v>
      </c>
      <c r="Y10" s="27" t="s">
        <v>111</v>
      </c>
      <c r="Z10" s="27" t="s">
        <v>112</v>
      </c>
      <c r="AA10" s="27" t="s">
        <v>110</v>
      </c>
      <c r="AB10" s="27" t="s">
        <v>110</v>
      </c>
      <c r="AC10" s="27" t="s">
        <v>112</v>
      </c>
      <c r="AD10" s="27" t="s">
        <v>112</v>
      </c>
      <c r="AE10" s="27" t="s">
        <v>110</v>
      </c>
      <c r="AF10" s="27" t="s">
        <v>112</v>
      </c>
      <c r="AG10" s="27" t="s">
        <v>112</v>
      </c>
      <c r="AH10" s="27">
        <f t="shared" si="0"/>
        <v>11</v>
      </c>
      <c r="AI10" s="27">
        <f t="shared" si="1"/>
        <v>12</v>
      </c>
      <c r="AJ10" s="27">
        <f t="shared" si="2"/>
        <v>8</v>
      </c>
      <c r="AK10" s="27"/>
    </row>
    <row r="11" spans="1:37" x14ac:dyDescent="0.25">
      <c r="A11" t="s">
        <v>44</v>
      </c>
      <c r="B11" t="s">
        <v>72</v>
      </c>
      <c r="C11" s="27" t="s">
        <v>110</v>
      </c>
      <c r="D11" s="27" t="s">
        <v>111</v>
      </c>
      <c r="E11" s="27" t="s">
        <v>110</v>
      </c>
      <c r="F11" s="27" t="s">
        <v>112</v>
      </c>
      <c r="G11" s="27" t="s">
        <v>110</v>
      </c>
      <c r="H11" s="27" t="s">
        <v>112</v>
      </c>
      <c r="I11" s="27" t="s">
        <v>110</v>
      </c>
      <c r="J11" s="27" t="s">
        <v>111</v>
      </c>
      <c r="K11" s="27" t="s">
        <v>110</v>
      </c>
      <c r="L11" s="27" t="s">
        <v>110</v>
      </c>
      <c r="M11" s="27" t="s">
        <v>111</v>
      </c>
      <c r="N11" s="27" t="s">
        <v>110</v>
      </c>
      <c r="O11" s="27" t="s">
        <v>111</v>
      </c>
      <c r="P11" s="27" t="s">
        <v>111</v>
      </c>
      <c r="Q11" s="27" t="s">
        <v>112</v>
      </c>
      <c r="R11" s="27" t="s">
        <v>110</v>
      </c>
      <c r="S11" s="27" t="s">
        <v>111</v>
      </c>
      <c r="T11" s="27" t="s">
        <v>111</v>
      </c>
      <c r="U11" s="27" t="s">
        <v>112</v>
      </c>
      <c r="V11" s="27" t="s">
        <v>110</v>
      </c>
      <c r="W11" s="27" t="s">
        <v>111</v>
      </c>
      <c r="X11" s="27" t="s">
        <v>111</v>
      </c>
      <c r="Y11" s="27" t="s">
        <v>111</v>
      </c>
      <c r="Z11" s="27" t="s">
        <v>111</v>
      </c>
      <c r="AA11" s="27" t="s">
        <v>110</v>
      </c>
      <c r="AB11" s="27" t="s">
        <v>110</v>
      </c>
      <c r="AC11" s="27" t="s">
        <v>112</v>
      </c>
      <c r="AD11" s="27" t="s">
        <v>111</v>
      </c>
      <c r="AE11" s="27" t="s">
        <v>112</v>
      </c>
      <c r="AF11" s="27" t="s">
        <v>111</v>
      </c>
      <c r="AG11" s="27" t="s">
        <v>110</v>
      </c>
      <c r="AH11" s="27">
        <f t="shared" si="0"/>
        <v>13</v>
      </c>
      <c r="AI11" s="27">
        <f t="shared" si="1"/>
        <v>12</v>
      </c>
      <c r="AJ11" s="27">
        <f t="shared" si="2"/>
        <v>6</v>
      </c>
      <c r="AK11" s="27"/>
    </row>
    <row r="12" spans="1:37" x14ac:dyDescent="0.25">
      <c r="A12" t="s">
        <v>45</v>
      </c>
      <c r="B12" t="s">
        <v>73</v>
      </c>
      <c r="C12" s="27" t="s">
        <v>111</v>
      </c>
      <c r="D12" s="27" t="s">
        <v>111</v>
      </c>
      <c r="E12" s="27" t="s">
        <v>112</v>
      </c>
      <c r="F12" s="27" t="s">
        <v>110</v>
      </c>
      <c r="G12" s="27" t="s">
        <v>111</v>
      </c>
      <c r="H12" s="27" t="s">
        <v>110</v>
      </c>
      <c r="I12" s="27" t="s">
        <v>111</v>
      </c>
      <c r="J12" s="27" t="s">
        <v>111</v>
      </c>
      <c r="K12" s="27" t="s">
        <v>110</v>
      </c>
      <c r="L12" s="27" t="s">
        <v>110</v>
      </c>
      <c r="M12" s="27" t="s">
        <v>111</v>
      </c>
      <c r="N12" s="27" t="s">
        <v>110</v>
      </c>
      <c r="O12" s="27" t="s">
        <v>111</v>
      </c>
      <c r="P12" s="27" t="s">
        <v>112</v>
      </c>
      <c r="Q12" s="27" t="s">
        <v>110</v>
      </c>
      <c r="R12" s="27" t="s">
        <v>111</v>
      </c>
      <c r="S12" s="27" t="s">
        <v>112</v>
      </c>
      <c r="T12" s="27" t="s">
        <v>111</v>
      </c>
      <c r="U12" s="27" t="s">
        <v>110</v>
      </c>
      <c r="V12" s="27" t="s">
        <v>110</v>
      </c>
      <c r="W12" s="27" t="s">
        <v>112</v>
      </c>
      <c r="X12" s="27" t="s">
        <v>111</v>
      </c>
      <c r="Y12" s="27" t="s">
        <v>110</v>
      </c>
      <c r="Z12" s="27" t="s">
        <v>112</v>
      </c>
      <c r="AA12" s="27" t="s">
        <v>112</v>
      </c>
      <c r="AB12" s="27" t="s">
        <v>112</v>
      </c>
      <c r="AC12" s="27" t="s">
        <v>111</v>
      </c>
      <c r="AD12" s="27" t="s">
        <v>112</v>
      </c>
      <c r="AE12" s="27" t="s">
        <v>112</v>
      </c>
      <c r="AF12" s="27" t="s">
        <v>111</v>
      </c>
      <c r="AG12" s="27" t="s">
        <v>112</v>
      </c>
      <c r="AH12" s="27">
        <f t="shared" si="0"/>
        <v>12</v>
      </c>
      <c r="AI12" s="27">
        <f t="shared" si="1"/>
        <v>9</v>
      </c>
      <c r="AJ12" s="27">
        <f t="shared" si="2"/>
        <v>10</v>
      </c>
      <c r="AK12" s="27"/>
    </row>
    <row r="13" spans="1:37" x14ac:dyDescent="0.25">
      <c r="A13" t="s">
        <v>46</v>
      </c>
      <c r="B13" t="s">
        <v>74</v>
      </c>
      <c r="C13" s="27" t="s">
        <v>111</v>
      </c>
      <c r="D13" s="27" t="s">
        <v>110</v>
      </c>
      <c r="E13" s="27" t="s">
        <v>111</v>
      </c>
      <c r="F13" s="27" t="s">
        <v>111</v>
      </c>
      <c r="G13" s="27" t="s">
        <v>112</v>
      </c>
      <c r="H13" s="27" t="s">
        <v>110</v>
      </c>
      <c r="I13" s="27" t="s">
        <v>111</v>
      </c>
      <c r="J13" s="27" t="s">
        <v>110</v>
      </c>
      <c r="K13" s="27" t="s">
        <v>112</v>
      </c>
      <c r="L13" s="27" t="s">
        <v>112</v>
      </c>
      <c r="M13" s="27" t="s">
        <v>112</v>
      </c>
      <c r="N13" s="27" t="s">
        <v>111</v>
      </c>
      <c r="O13" s="27" t="s">
        <v>110</v>
      </c>
      <c r="P13" s="27" t="s">
        <v>110</v>
      </c>
      <c r="Q13" s="27" t="s">
        <v>110</v>
      </c>
      <c r="R13" s="27" t="s">
        <v>110</v>
      </c>
      <c r="S13" s="27" t="s">
        <v>110</v>
      </c>
      <c r="T13" s="27" t="s">
        <v>112</v>
      </c>
      <c r="U13" s="27" t="s">
        <v>112</v>
      </c>
      <c r="V13" s="27" t="s">
        <v>112</v>
      </c>
      <c r="W13" s="27" t="s">
        <v>111</v>
      </c>
      <c r="X13" s="27" t="s">
        <v>112</v>
      </c>
      <c r="Y13" s="27" t="s">
        <v>110</v>
      </c>
      <c r="Z13" s="27" t="s">
        <v>110</v>
      </c>
      <c r="AA13" s="27" t="s">
        <v>111</v>
      </c>
      <c r="AB13" s="27" t="s">
        <v>110</v>
      </c>
      <c r="AC13" s="27" t="s">
        <v>111</v>
      </c>
      <c r="AD13" s="27" t="s">
        <v>110</v>
      </c>
      <c r="AE13" s="27" t="s">
        <v>112</v>
      </c>
      <c r="AF13" s="27" t="s">
        <v>111</v>
      </c>
      <c r="AG13" s="27" t="s">
        <v>112</v>
      </c>
      <c r="AH13" s="27">
        <f t="shared" si="0"/>
        <v>9</v>
      </c>
      <c r="AI13" s="27">
        <f t="shared" si="1"/>
        <v>12</v>
      </c>
      <c r="AJ13" s="27">
        <f t="shared" si="2"/>
        <v>10</v>
      </c>
      <c r="AK13" s="27"/>
    </row>
    <row r="14" spans="1:37" x14ac:dyDescent="0.25">
      <c r="A14" t="s">
        <v>47</v>
      </c>
      <c r="B14" t="s">
        <v>75</v>
      </c>
      <c r="C14" s="27" t="s">
        <v>111</v>
      </c>
      <c r="D14" s="27" t="s">
        <v>110</v>
      </c>
      <c r="E14" s="27" t="s">
        <v>110</v>
      </c>
      <c r="F14" s="27" t="s">
        <v>111</v>
      </c>
      <c r="G14" s="27" t="s">
        <v>111</v>
      </c>
      <c r="H14" s="27" t="s">
        <v>112</v>
      </c>
      <c r="I14" s="27" t="s">
        <v>111</v>
      </c>
      <c r="J14" s="27" t="s">
        <v>111</v>
      </c>
      <c r="K14" s="27" t="s">
        <v>112</v>
      </c>
      <c r="L14" s="27" t="s">
        <v>110</v>
      </c>
      <c r="M14" s="27" t="s">
        <v>112</v>
      </c>
      <c r="N14" s="27" t="s">
        <v>110</v>
      </c>
      <c r="O14" s="27" t="s">
        <v>112</v>
      </c>
      <c r="P14" s="27" t="s">
        <v>112</v>
      </c>
      <c r="Q14" s="27" t="s">
        <v>111</v>
      </c>
      <c r="R14" s="27" t="s">
        <v>110</v>
      </c>
      <c r="S14" s="27" t="s">
        <v>112</v>
      </c>
      <c r="T14" s="27" t="s">
        <v>112</v>
      </c>
      <c r="U14" s="27" t="s">
        <v>110</v>
      </c>
      <c r="V14" s="27" t="s">
        <v>110</v>
      </c>
      <c r="W14" s="27" t="s">
        <v>112</v>
      </c>
      <c r="X14" s="27" t="s">
        <v>110</v>
      </c>
      <c r="Y14" s="27" t="s">
        <v>112</v>
      </c>
      <c r="Z14" s="27" t="s">
        <v>111</v>
      </c>
      <c r="AA14" s="27" t="s">
        <v>110</v>
      </c>
      <c r="AB14" s="27" t="s">
        <v>110</v>
      </c>
      <c r="AC14" s="27" t="s">
        <v>110</v>
      </c>
      <c r="AD14" s="27" t="s">
        <v>112</v>
      </c>
      <c r="AE14" s="27" t="s">
        <v>112</v>
      </c>
      <c r="AF14" s="27" t="s">
        <v>110</v>
      </c>
      <c r="AG14" s="27" t="s">
        <v>112</v>
      </c>
      <c r="AH14" s="27">
        <f t="shared" si="0"/>
        <v>7</v>
      </c>
      <c r="AI14" s="27">
        <f t="shared" si="1"/>
        <v>12</v>
      </c>
      <c r="AJ14" s="27">
        <f t="shared" si="2"/>
        <v>12</v>
      </c>
      <c r="AK14" s="27"/>
    </row>
    <row r="15" spans="1:37" x14ac:dyDescent="0.25">
      <c r="A15" t="s">
        <v>48</v>
      </c>
      <c r="B15" t="s">
        <v>76</v>
      </c>
      <c r="C15" s="27" t="s">
        <v>112</v>
      </c>
      <c r="D15" s="27" t="s">
        <v>112</v>
      </c>
      <c r="E15" s="27" t="s">
        <v>112</v>
      </c>
      <c r="F15" s="27" t="s">
        <v>110</v>
      </c>
      <c r="G15" s="27" t="s">
        <v>111</v>
      </c>
      <c r="H15" s="27" t="s">
        <v>110</v>
      </c>
      <c r="I15" s="27" t="s">
        <v>112</v>
      </c>
      <c r="J15" s="27" t="s">
        <v>110</v>
      </c>
      <c r="K15" s="27" t="s">
        <v>112</v>
      </c>
      <c r="L15" s="27" t="s">
        <v>112</v>
      </c>
      <c r="M15" s="27" t="s">
        <v>111</v>
      </c>
      <c r="N15" s="27" t="s">
        <v>110</v>
      </c>
      <c r="O15" s="27" t="s">
        <v>112</v>
      </c>
      <c r="P15" s="27" t="s">
        <v>110</v>
      </c>
      <c r="Q15" s="27" t="s">
        <v>110</v>
      </c>
      <c r="R15" s="27" t="s">
        <v>110</v>
      </c>
      <c r="S15" s="27" t="s">
        <v>110</v>
      </c>
      <c r="T15" s="27" t="s">
        <v>112</v>
      </c>
      <c r="U15" s="27" t="s">
        <v>110</v>
      </c>
      <c r="V15" s="27" t="s">
        <v>111</v>
      </c>
      <c r="W15" s="27" t="s">
        <v>110</v>
      </c>
      <c r="X15" s="27" t="s">
        <v>110</v>
      </c>
      <c r="Y15" s="27" t="s">
        <v>111</v>
      </c>
      <c r="Z15" s="27" t="s">
        <v>111</v>
      </c>
      <c r="AA15" s="27" t="s">
        <v>111</v>
      </c>
      <c r="AB15" s="27" t="s">
        <v>110</v>
      </c>
      <c r="AC15" s="27" t="s">
        <v>110</v>
      </c>
      <c r="AD15" s="27" t="s">
        <v>110</v>
      </c>
      <c r="AE15" s="27" t="s">
        <v>110</v>
      </c>
      <c r="AF15" s="27" t="s">
        <v>112</v>
      </c>
      <c r="AG15" s="27" t="s">
        <v>110</v>
      </c>
      <c r="AH15" s="27">
        <f t="shared" si="0"/>
        <v>6</v>
      </c>
      <c r="AI15" s="27">
        <f t="shared" si="1"/>
        <v>16</v>
      </c>
      <c r="AJ15" s="27">
        <f t="shared" si="2"/>
        <v>9</v>
      </c>
      <c r="AK15" s="27"/>
    </row>
    <row r="16" spans="1:37" x14ac:dyDescent="0.25">
      <c r="A16" t="s">
        <v>49</v>
      </c>
      <c r="B16" t="s">
        <v>77</v>
      </c>
      <c r="C16" s="27" t="s">
        <v>112</v>
      </c>
      <c r="D16" s="27" t="s">
        <v>112</v>
      </c>
      <c r="E16" s="27" t="s">
        <v>111</v>
      </c>
      <c r="F16" s="27" t="s">
        <v>110</v>
      </c>
      <c r="G16" s="27" t="s">
        <v>110</v>
      </c>
      <c r="H16" s="27" t="s">
        <v>110</v>
      </c>
      <c r="I16" s="27" t="s">
        <v>111</v>
      </c>
      <c r="J16" s="27" t="s">
        <v>111</v>
      </c>
      <c r="K16" s="27" t="s">
        <v>112</v>
      </c>
      <c r="L16" s="27" t="s">
        <v>111</v>
      </c>
      <c r="M16" s="27" t="s">
        <v>112</v>
      </c>
      <c r="N16" s="27" t="s">
        <v>111</v>
      </c>
      <c r="O16" s="27" t="s">
        <v>112</v>
      </c>
      <c r="P16" s="27" t="s">
        <v>111</v>
      </c>
      <c r="Q16" s="27" t="s">
        <v>112</v>
      </c>
      <c r="R16" s="27" t="s">
        <v>110</v>
      </c>
      <c r="S16" s="27" t="s">
        <v>110</v>
      </c>
      <c r="T16" s="27" t="s">
        <v>111</v>
      </c>
      <c r="U16" s="27" t="s">
        <v>110</v>
      </c>
      <c r="V16" s="27" t="s">
        <v>110</v>
      </c>
      <c r="W16" s="27" t="s">
        <v>112</v>
      </c>
      <c r="X16" s="27" t="s">
        <v>112</v>
      </c>
      <c r="Y16" s="27" t="s">
        <v>110</v>
      </c>
      <c r="Z16" s="27" t="s">
        <v>111</v>
      </c>
      <c r="AA16" s="27" t="s">
        <v>112</v>
      </c>
      <c r="AB16" s="27" t="s">
        <v>110</v>
      </c>
      <c r="AC16" s="27" t="s">
        <v>110</v>
      </c>
      <c r="AD16" s="27" t="s">
        <v>111</v>
      </c>
      <c r="AE16" s="27" t="s">
        <v>110</v>
      </c>
      <c r="AF16" s="27" t="s">
        <v>112</v>
      </c>
      <c r="AG16" s="27" t="s">
        <v>112</v>
      </c>
      <c r="AH16" s="27">
        <f t="shared" si="0"/>
        <v>9</v>
      </c>
      <c r="AI16" s="27">
        <f t="shared" si="1"/>
        <v>11</v>
      </c>
      <c r="AJ16" s="27">
        <f t="shared" si="2"/>
        <v>11</v>
      </c>
      <c r="AK16" s="27"/>
    </row>
    <row r="17" spans="1:37" x14ac:dyDescent="0.25">
      <c r="A17" t="s">
        <v>50</v>
      </c>
      <c r="B17" t="s">
        <v>78</v>
      </c>
      <c r="C17" s="27" t="s">
        <v>112</v>
      </c>
      <c r="D17" s="27" t="s">
        <v>111</v>
      </c>
      <c r="E17" s="27" t="s">
        <v>112</v>
      </c>
      <c r="F17" s="27" t="s">
        <v>110</v>
      </c>
      <c r="G17" s="27" t="s">
        <v>112</v>
      </c>
      <c r="H17" s="27" t="s">
        <v>112</v>
      </c>
      <c r="I17" s="27" t="s">
        <v>110</v>
      </c>
      <c r="J17" s="27" t="s">
        <v>112</v>
      </c>
      <c r="K17" s="27" t="s">
        <v>112</v>
      </c>
      <c r="L17" s="27" t="s">
        <v>112</v>
      </c>
      <c r="M17" s="27" t="s">
        <v>110</v>
      </c>
      <c r="N17" s="27" t="s">
        <v>111</v>
      </c>
      <c r="O17" s="27" t="s">
        <v>111</v>
      </c>
      <c r="P17" s="27" t="s">
        <v>111</v>
      </c>
      <c r="Q17" s="27" t="s">
        <v>111</v>
      </c>
      <c r="R17" s="27" t="s">
        <v>112</v>
      </c>
      <c r="S17" s="27" t="s">
        <v>110</v>
      </c>
      <c r="T17" s="27" t="s">
        <v>111</v>
      </c>
      <c r="U17" s="27" t="s">
        <v>112</v>
      </c>
      <c r="V17" s="27" t="s">
        <v>110</v>
      </c>
      <c r="W17" s="27" t="s">
        <v>112</v>
      </c>
      <c r="X17" s="27" t="s">
        <v>111</v>
      </c>
      <c r="Y17" s="27" t="s">
        <v>111</v>
      </c>
      <c r="Z17" s="27" t="s">
        <v>110</v>
      </c>
      <c r="AA17" s="27" t="s">
        <v>112</v>
      </c>
      <c r="AB17" s="27" t="s">
        <v>112</v>
      </c>
      <c r="AC17" s="27" t="s">
        <v>110</v>
      </c>
      <c r="AD17" s="27" t="s">
        <v>111</v>
      </c>
      <c r="AE17" s="27" t="s">
        <v>112</v>
      </c>
      <c r="AF17" s="27" t="s">
        <v>112</v>
      </c>
      <c r="AG17" s="27" t="s">
        <v>110</v>
      </c>
      <c r="AH17" s="27">
        <f t="shared" si="0"/>
        <v>9</v>
      </c>
      <c r="AI17" s="27">
        <f t="shared" si="1"/>
        <v>8</v>
      </c>
      <c r="AJ17" s="27">
        <f t="shared" si="2"/>
        <v>14</v>
      </c>
      <c r="AK17" s="27"/>
    </row>
    <row r="18" spans="1:37" x14ac:dyDescent="0.25">
      <c r="A18" t="s">
        <v>51</v>
      </c>
      <c r="B18" t="s">
        <v>79</v>
      </c>
      <c r="C18" s="27" t="s">
        <v>112</v>
      </c>
      <c r="D18" s="27" t="s">
        <v>110</v>
      </c>
      <c r="E18" s="27" t="s">
        <v>110</v>
      </c>
      <c r="F18" s="27" t="s">
        <v>111</v>
      </c>
      <c r="G18" s="27" t="s">
        <v>111</v>
      </c>
      <c r="H18" s="27" t="s">
        <v>111</v>
      </c>
      <c r="I18" s="27" t="s">
        <v>111</v>
      </c>
      <c r="J18" s="27" t="s">
        <v>110</v>
      </c>
      <c r="K18" s="27" t="s">
        <v>111</v>
      </c>
      <c r="L18" s="27" t="s">
        <v>110</v>
      </c>
      <c r="M18" s="27" t="s">
        <v>110</v>
      </c>
      <c r="N18" s="27" t="s">
        <v>111</v>
      </c>
      <c r="O18" s="27" t="s">
        <v>111</v>
      </c>
      <c r="P18" s="27" t="s">
        <v>112</v>
      </c>
      <c r="Q18" s="27" t="s">
        <v>112</v>
      </c>
      <c r="R18" s="27" t="s">
        <v>110</v>
      </c>
      <c r="S18" s="27" t="s">
        <v>112</v>
      </c>
      <c r="T18" s="27" t="s">
        <v>111</v>
      </c>
      <c r="U18" s="27" t="s">
        <v>111</v>
      </c>
      <c r="V18" s="27" t="s">
        <v>111</v>
      </c>
      <c r="W18" s="27" t="s">
        <v>110</v>
      </c>
      <c r="X18" s="27" t="s">
        <v>111</v>
      </c>
      <c r="Y18" s="27" t="s">
        <v>112</v>
      </c>
      <c r="Z18" s="27" t="s">
        <v>112</v>
      </c>
      <c r="AA18" s="27" t="s">
        <v>112</v>
      </c>
      <c r="AB18" s="27" t="s">
        <v>111</v>
      </c>
      <c r="AC18" s="27" t="s">
        <v>110</v>
      </c>
      <c r="AD18" s="27" t="s">
        <v>112</v>
      </c>
      <c r="AE18" s="27" t="s">
        <v>111</v>
      </c>
      <c r="AF18" s="27" t="s">
        <v>110</v>
      </c>
      <c r="AG18" s="27" t="s">
        <v>111</v>
      </c>
      <c r="AH18" s="27">
        <f t="shared" si="0"/>
        <v>14</v>
      </c>
      <c r="AI18" s="27">
        <f t="shared" si="1"/>
        <v>9</v>
      </c>
      <c r="AJ18" s="27">
        <f t="shared" si="2"/>
        <v>8</v>
      </c>
      <c r="AK18" s="27"/>
    </row>
    <row r="19" spans="1:37" x14ac:dyDescent="0.25">
      <c r="A19" t="s">
        <v>52</v>
      </c>
      <c r="B19" t="s">
        <v>80</v>
      </c>
      <c r="C19" s="27" t="s">
        <v>112</v>
      </c>
      <c r="D19" s="27" t="s">
        <v>112</v>
      </c>
      <c r="E19" s="27" t="s">
        <v>111</v>
      </c>
      <c r="F19" s="27" t="s">
        <v>110</v>
      </c>
      <c r="G19" s="27" t="s">
        <v>112</v>
      </c>
      <c r="H19" s="27" t="s">
        <v>112</v>
      </c>
      <c r="I19" s="27" t="s">
        <v>111</v>
      </c>
      <c r="J19" s="27" t="s">
        <v>110</v>
      </c>
      <c r="K19" s="27" t="s">
        <v>111</v>
      </c>
      <c r="L19" s="27" t="s">
        <v>112</v>
      </c>
      <c r="M19" s="27" t="s">
        <v>111</v>
      </c>
      <c r="N19" s="27" t="s">
        <v>111</v>
      </c>
      <c r="O19" s="27" t="s">
        <v>112</v>
      </c>
      <c r="P19" s="27" t="s">
        <v>112</v>
      </c>
      <c r="Q19" s="27" t="s">
        <v>110</v>
      </c>
      <c r="R19" s="27" t="s">
        <v>110</v>
      </c>
      <c r="S19" s="27" t="s">
        <v>112</v>
      </c>
      <c r="T19" s="27" t="s">
        <v>112</v>
      </c>
      <c r="U19" s="27" t="s">
        <v>112</v>
      </c>
      <c r="V19" s="27" t="s">
        <v>112</v>
      </c>
      <c r="W19" s="27" t="s">
        <v>112</v>
      </c>
      <c r="X19" s="27" t="s">
        <v>110</v>
      </c>
      <c r="Y19" s="27" t="s">
        <v>110</v>
      </c>
      <c r="Z19" s="27" t="s">
        <v>111</v>
      </c>
      <c r="AA19" s="27" t="s">
        <v>111</v>
      </c>
      <c r="AB19" s="27" t="s">
        <v>112</v>
      </c>
      <c r="AC19" s="27" t="s">
        <v>112</v>
      </c>
      <c r="AD19" s="27" t="s">
        <v>111</v>
      </c>
      <c r="AE19" s="27" t="s">
        <v>110</v>
      </c>
      <c r="AF19" s="27" t="s">
        <v>111</v>
      </c>
      <c r="AG19" s="27" t="s">
        <v>111</v>
      </c>
      <c r="AH19" s="27">
        <f t="shared" si="0"/>
        <v>10</v>
      </c>
      <c r="AI19" s="27">
        <f t="shared" si="1"/>
        <v>7</v>
      </c>
      <c r="AJ19" s="27">
        <f t="shared" si="2"/>
        <v>14</v>
      </c>
      <c r="AK19" s="27"/>
    </row>
    <row r="20" spans="1:37" x14ac:dyDescent="0.25">
      <c r="A20" t="s">
        <v>53</v>
      </c>
      <c r="B20" t="s">
        <v>81</v>
      </c>
      <c r="C20" s="27" t="s">
        <v>110</v>
      </c>
      <c r="D20" s="27" t="s">
        <v>110</v>
      </c>
      <c r="E20" s="27" t="s">
        <v>110</v>
      </c>
      <c r="F20" s="27" t="s">
        <v>112</v>
      </c>
      <c r="G20" s="27" t="s">
        <v>110</v>
      </c>
      <c r="H20" s="27" t="s">
        <v>110</v>
      </c>
      <c r="I20" s="27" t="s">
        <v>112</v>
      </c>
      <c r="J20" s="27" t="s">
        <v>112</v>
      </c>
      <c r="K20" s="27" t="s">
        <v>111</v>
      </c>
      <c r="L20" s="27" t="s">
        <v>110</v>
      </c>
      <c r="M20" s="27" t="s">
        <v>110</v>
      </c>
      <c r="N20" s="27" t="s">
        <v>111</v>
      </c>
      <c r="O20" s="27" t="s">
        <v>110</v>
      </c>
      <c r="P20" s="27" t="s">
        <v>111</v>
      </c>
      <c r="Q20" s="27" t="s">
        <v>111</v>
      </c>
      <c r="R20" s="27" t="s">
        <v>111</v>
      </c>
      <c r="S20" s="27" t="s">
        <v>110</v>
      </c>
      <c r="T20" s="27" t="s">
        <v>112</v>
      </c>
      <c r="U20" s="27" t="s">
        <v>111</v>
      </c>
      <c r="V20" s="27" t="s">
        <v>112</v>
      </c>
      <c r="W20" s="27" t="s">
        <v>112</v>
      </c>
      <c r="X20" s="27" t="s">
        <v>110</v>
      </c>
      <c r="Y20" s="27" t="s">
        <v>110</v>
      </c>
      <c r="Z20" s="27" t="s">
        <v>111</v>
      </c>
      <c r="AA20" s="27" t="s">
        <v>111</v>
      </c>
      <c r="AB20" s="27" t="s">
        <v>110</v>
      </c>
      <c r="AC20" s="27" t="s">
        <v>112</v>
      </c>
      <c r="AD20" s="27" t="s">
        <v>112</v>
      </c>
      <c r="AE20" s="27" t="s">
        <v>110</v>
      </c>
      <c r="AF20" s="27" t="s">
        <v>112</v>
      </c>
      <c r="AG20" s="27" t="s">
        <v>110</v>
      </c>
      <c r="AH20" s="27">
        <f t="shared" si="0"/>
        <v>8</v>
      </c>
      <c r="AI20" s="27">
        <f t="shared" si="1"/>
        <v>14</v>
      </c>
      <c r="AJ20" s="27">
        <f t="shared" si="2"/>
        <v>9</v>
      </c>
      <c r="AK20" s="27"/>
    </row>
    <row r="21" spans="1:37" x14ac:dyDescent="0.25">
      <c r="A21" t="s">
        <v>54</v>
      </c>
      <c r="B21" t="s">
        <v>82</v>
      </c>
      <c r="C21" s="27" t="s">
        <v>112</v>
      </c>
      <c r="D21" s="27" t="s">
        <v>110</v>
      </c>
      <c r="E21" s="27" t="s">
        <v>112</v>
      </c>
      <c r="F21" s="27" t="s">
        <v>110</v>
      </c>
      <c r="G21" s="27" t="s">
        <v>111</v>
      </c>
      <c r="H21" s="27" t="s">
        <v>111</v>
      </c>
      <c r="I21" s="27" t="s">
        <v>110</v>
      </c>
      <c r="J21" s="27" t="s">
        <v>112</v>
      </c>
      <c r="K21" s="27" t="s">
        <v>112</v>
      </c>
      <c r="L21" s="27" t="s">
        <v>110</v>
      </c>
      <c r="M21" s="27" t="s">
        <v>110</v>
      </c>
      <c r="N21" s="27" t="s">
        <v>110</v>
      </c>
      <c r="O21" s="27" t="s">
        <v>111</v>
      </c>
      <c r="P21" s="27" t="s">
        <v>111</v>
      </c>
      <c r="Q21" s="27" t="s">
        <v>110</v>
      </c>
      <c r="R21" s="27" t="s">
        <v>112</v>
      </c>
      <c r="S21" s="27" t="s">
        <v>110</v>
      </c>
      <c r="T21" s="27" t="s">
        <v>112</v>
      </c>
      <c r="U21" s="27" t="s">
        <v>111</v>
      </c>
      <c r="V21" s="27" t="s">
        <v>111</v>
      </c>
      <c r="W21" s="27" t="s">
        <v>110</v>
      </c>
      <c r="X21" s="27" t="s">
        <v>112</v>
      </c>
      <c r="Y21" s="27" t="s">
        <v>111</v>
      </c>
      <c r="Z21" s="27" t="s">
        <v>111</v>
      </c>
      <c r="AA21" s="27" t="s">
        <v>112</v>
      </c>
      <c r="AB21" s="27" t="s">
        <v>112</v>
      </c>
      <c r="AC21" s="27" t="s">
        <v>110</v>
      </c>
      <c r="AD21" s="27" t="s">
        <v>112</v>
      </c>
      <c r="AE21" s="27" t="s">
        <v>112</v>
      </c>
      <c r="AF21" s="27" t="s">
        <v>112</v>
      </c>
      <c r="AG21" s="27" t="s">
        <v>112</v>
      </c>
      <c r="AH21" s="27">
        <f t="shared" si="0"/>
        <v>8</v>
      </c>
      <c r="AI21" s="27">
        <f t="shared" si="1"/>
        <v>10</v>
      </c>
      <c r="AJ21" s="27">
        <f t="shared" si="2"/>
        <v>13</v>
      </c>
      <c r="AK21" s="27"/>
    </row>
    <row r="24" spans="1:37" x14ac:dyDescent="0.25">
      <c r="W24" s="27"/>
    </row>
    <row r="25" spans="1:37" x14ac:dyDescent="0.25">
      <c r="W25" s="27"/>
    </row>
    <row r="26" spans="1:37" x14ac:dyDescent="0.25">
      <c r="W26" s="27"/>
    </row>
  </sheetData>
  <sheetProtection algorithmName="SHA-512" hashValue="ihPL5G0y2HK7zCBuQTEy6T0KlFJByuUPmItNAdrWcAWiptVbsPlW2fw69KJ9xUYFijYelJJrCMRJdANcnesWbA==" saltValue="znSK7CWRhZBekI8KWcTT5A==" spinCount="100000" sheet="1" objects="1" scenarios="1"/>
  <pageMargins left="0.7" right="0.7" top="0.75" bottom="0.75" header="0.3" footer="0.3"/>
  <drawing r:id="rId1"/>
  <tableParts count="2">
    <tablePart r:id="rId2"/>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ReadMe</vt:lpstr>
      <vt:lpstr>Dashboard</vt:lpstr>
      <vt:lpstr>Roaster</vt:lpstr>
      <vt:lpstr>Employee Details</vt:lpstr>
      <vt:lpstr>Work Assignment</vt:lpstr>
      <vt:lpstr>Comments</vt:lpstr>
      <vt:lpstr>Work Status</vt:lpstr>
      <vt:lpstr>Dates</vt:lpstr>
      <vt:lpstr>Roaster</vt:lpstr>
      <vt:lpstr>StatusTable</vt:lpstr>
      <vt:lpstr>Comments!workAssingment</vt:lpstr>
      <vt:lpstr>workAssingment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kushwaha</dc:creator>
  <cp:lastModifiedBy>shivam kushwaha</cp:lastModifiedBy>
  <dcterms:created xsi:type="dcterms:W3CDTF">2021-07-11T09:16:29Z</dcterms:created>
  <dcterms:modified xsi:type="dcterms:W3CDTF">2021-07-27T14:19:01Z</dcterms:modified>
</cp:coreProperties>
</file>