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/>
  <mc:AlternateContent xmlns:mc="http://schemas.openxmlformats.org/markup-compatibility/2006">
    <mc:Choice Requires="x15">
      <x15ac:absPath xmlns:x15ac="http://schemas.microsoft.com/office/spreadsheetml/2010/11/ac" url="C:\Users\imija\Downloads\Excel\Excel\"/>
    </mc:Choice>
  </mc:AlternateContent>
  <xr:revisionPtr revIDLastSave="0" documentId="13_ncr:1_{A5965605-1D37-4B04-98A8-EC8735F4167F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Bodovi_ak_20" sheetId="1" r:id="rId1"/>
    <sheet name="Ocene" sheetId="2" r:id="rId2"/>
    <sheet name="Sheet1" sheetId="3" state="hidden" r:id="rId3"/>
    <sheet name="seminarski" sheetId="4" state="hidden" r:id="rId4"/>
    <sheet name="Sheet2" sheetId="5" state="hidden" r:id="rId5"/>
  </sheets>
  <calcPr calcId="191029"/>
  <extLst>
    <ext uri="GoogleSheetsCustomDataVersion2">
      <go:sheetsCustomData xmlns:go="http://customooxmlschemas.google.com/" r:id="rId9" roundtripDataChecksum="KS2Wo+hw5tXBvTfklMcwdNwsQjqFUuK5j9yQ9VvG1KY="/>
    </ext>
  </extLst>
</workbook>
</file>

<file path=xl/calcChain.xml><?xml version="1.0" encoding="utf-8"?>
<calcChain xmlns="http://schemas.openxmlformats.org/spreadsheetml/2006/main">
  <c r="H14" i="5" l="1"/>
  <c r="H13" i="5"/>
  <c r="H12" i="5"/>
  <c r="H11" i="5"/>
  <c r="H10" i="5"/>
  <c r="H9" i="5"/>
  <c r="H8" i="5"/>
  <c r="H7" i="5"/>
  <c r="H6" i="5"/>
  <c r="H5" i="5"/>
  <c r="H4" i="5"/>
  <c r="H3" i="5"/>
  <c r="F9" i="4"/>
  <c r="F8" i="4"/>
  <c r="F7" i="4"/>
  <c r="F6" i="4"/>
  <c r="F5" i="4"/>
  <c r="F4" i="4"/>
  <c r="F3" i="4"/>
  <c r="H383" i="1"/>
  <c r="H384" i="1" s="1"/>
  <c r="G383" i="1"/>
  <c r="G384" i="1" s="1"/>
  <c r="F383" i="1"/>
  <c r="F384" i="1" s="1"/>
  <c r="E383" i="1"/>
  <c r="E384" i="1" s="1"/>
  <c r="D383" i="1"/>
  <c r="D384" i="1" s="1"/>
  <c r="H382" i="1"/>
  <c r="G382" i="1"/>
  <c r="F382" i="1"/>
  <c r="E382" i="1"/>
  <c r="D382" i="1"/>
  <c r="C382" i="1"/>
  <c r="H381" i="1"/>
  <c r="G381" i="1"/>
  <c r="F381" i="1"/>
  <c r="E381" i="1"/>
  <c r="D381" i="1"/>
  <c r="H380" i="1"/>
  <c r="G380" i="1"/>
  <c r="F380" i="1"/>
  <c r="E380" i="1"/>
  <c r="D380" i="1"/>
  <c r="H379" i="1"/>
  <c r="G379" i="1"/>
  <c r="F379" i="1"/>
  <c r="E379" i="1"/>
  <c r="D379" i="1"/>
  <c r="H378" i="1"/>
  <c r="G378" i="1"/>
  <c r="F378" i="1"/>
  <c r="E378" i="1"/>
  <c r="D378" i="1"/>
  <c r="H377" i="1"/>
  <c r="G377" i="1"/>
  <c r="F377" i="1"/>
  <c r="E377" i="1"/>
  <c r="D377" i="1"/>
  <c r="H376" i="1"/>
  <c r="G376" i="1"/>
  <c r="F376" i="1"/>
  <c r="E376" i="1"/>
  <c r="D376" i="1"/>
  <c r="H375" i="1"/>
  <c r="G375" i="1"/>
  <c r="F375" i="1"/>
  <c r="E375" i="1"/>
  <c r="D375" i="1"/>
  <c r="H374" i="1"/>
  <c r="G374" i="1"/>
  <c r="F374" i="1"/>
  <c r="E374" i="1"/>
  <c r="D374" i="1"/>
  <c r="H373" i="1"/>
  <c r="G373" i="1"/>
  <c r="F373" i="1"/>
  <c r="E373" i="1"/>
  <c r="D373" i="1"/>
  <c r="H372" i="1"/>
  <c r="G372" i="1"/>
  <c r="F372" i="1"/>
  <c r="E372" i="1"/>
  <c r="D372" i="1"/>
  <c r="H371" i="1"/>
  <c r="G371" i="1"/>
  <c r="F371" i="1"/>
  <c r="E371" i="1"/>
  <c r="D371" i="1"/>
  <c r="H370" i="1"/>
  <c r="G370" i="1"/>
  <c r="F370" i="1"/>
  <c r="E370" i="1"/>
  <c r="D370" i="1"/>
  <c r="H369" i="1"/>
  <c r="G369" i="1"/>
  <c r="F369" i="1"/>
  <c r="E369" i="1"/>
  <c r="D369" i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L356" i="1"/>
  <c r="K356" i="1"/>
  <c r="K355" i="1"/>
  <c r="L355" i="1" s="1"/>
  <c r="K354" i="1"/>
  <c r="L354" i="1" s="1"/>
  <c r="L353" i="1"/>
  <c r="K353" i="1"/>
  <c r="K352" i="1"/>
  <c r="L352" i="1" s="1"/>
  <c r="K351" i="1"/>
  <c r="L351" i="1" s="1"/>
  <c r="L350" i="1"/>
  <c r="K350" i="1"/>
  <c r="K349" i="1"/>
  <c r="L349" i="1" s="1"/>
  <c r="K348" i="1"/>
  <c r="L348" i="1" s="1"/>
  <c r="L347" i="1"/>
  <c r="K347" i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L329" i="1"/>
  <c r="K329" i="1"/>
  <c r="K328" i="1"/>
  <c r="L328" i="1" s="1"/>
  <c r="K327" i="1"/>
  <c r="L327" i="1" s="1"/>
  <c r="L326" i="1"/>
  <c r="K326" i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L315" i="1"/>
  <c r="K315" i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L305" i="1"/>
  <c r="K305" i="1"/>
  <c r="K304" i="1"/>
  <c r="L304" i="1" s="1"/>
  <c r="K303" i="1"/>
  <c r="L303" i="1" s="1"/>
  <c r="L302" i="1"/>
  <c r="K302" i="1"/>
  <c r="K301" i="1"/>
  <c r="L301" i="1" s="1"/>
  <c r="K300" i="1"/>
  <c r="L300" i="1" s="1"/>
  <c r="L299" i="1"/>
  <c r="K299" i="1"/>
  <c r="K298" i="1"/>
  <c r="L298" i="1" s="1"/>
  <c r="K297" i="1"/>
  <c r="L297" i="1" s="1"/>
  <c r="L296" i="1"/>
  <c r="K296" i="1"/>
  <c r="K295" i="1"/>
  <c r="L295" i="1" s="1"/>
  <c r="K294" i="1"/>
  <c r="L294" i="1" s="1"/>
  <c r="L293" i="1"/>
  <c r="K293" i="1"/>
  <c r="K292" i="1"/>
  <c r="L292" i="1" s="1"/>
  <c r="K291" i="1"/>
  <c r="L291" i="1" s="1"/>
  <c r="L290" i="1"/>
  <c r="K290" i="1"/>
  <c r="K289" i="1"/>
  <c r="L289" i="1" s="1"/>
  <c r="K288" i="1"/>
  <c r="L288" i="1" s="1"/>
  <c r="L287" i="1"/>
  <c r="K287" i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L171" i="1"/>
  <c r="K171" i="1"/>
  <c r="K170" i="1"/>
  <c r="L170" i="1" s="1"/>
  <c r="K169" i="1"/>
  <c r="L169" i="1" s="1"/>
  <c r="K168" i="1"/>
  <c r="L168" i="1" s="1"/>
  <c r="L167" i="1"/>
  <c r="K167" i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L149" i="1"/>
  <c r="K149" i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L117" i="1"/>
  <c r="K117" i="1"/>
  <c r="L116" i="1"/>
  <c r="K116" i="1"/>
  <c r="K115" i="1"/>
  <c r="L115" i="1" s="1"/>
  <c r="K114" i="1"/>
  <c r="L114" i="1" s="1"/>
  <c r="L113" i="1"/>
  <c r="K113" i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L104" i="1"/>
  <c r="K104" i="1"/>
  <c r="K103" i="1"/>
  <c r="L103" i="1" s="1"/>
  <c r="K102" i="1"/>
  <c r="L102" i="1" s="1"/>
  <c r="L101" i="1"/>
  <c r="K101" i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L33" i="1"/>
  <c r="K33" i="1"/>
  <c r="K32" i="1"/>
  <c r="L32" i="1" s="1"/>
  <c r="K31" i="1"/>
  <c r="L31" i="1" s="1"/>
  <c r="K30" i="1"/>
  <c r="L30" i="1" s="1"/>
  <c r="L29" i="1"/>
  <c r="K29" i="1"/>
  <c r="K28" i="1"/>
  <c r="L28" i="1" s="1"/>
  <c r="K27" i="1"/>
  <c r="L27" i="1" s="1"/>
  <c r="L26" i="1"/>
  <c r="K26" i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L14" i="1"/>
  <c r="K14" i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N387" i="1" l="1"/>
  <c r="O388" i="1"/>
  <c r="P389" i="1"/>
  <c r="N391" i="1"/>
  <c r="O392" i="1"/>
  <c r="P392" i="1"/>
  <c r="N392" i="1"/>
  <c r="O387" i="1"/>
  <c r="P388" i="1"/>
  <c r="N390" i="1"/>
  <c r="O391" i="1"/>
  <c r="O389" i="1"/>
  <c r="P387" i="1"/>
  <c r="N389" i="1"/>
  <c r="O390" i="1"/>
  <c r="P391" i="1"/>
  <c r="N388" i="1"/>
  <c r="P390" i="1"/>
  <c r="C370" i="1"/>
  <c r="C376" i="1"/>
  <c r="C379" i="1"/>
  <c r="C372" i="1"/>
  <c r="C375" i="1"/>
  <c r="C380" i="1"/>
  <c r="C377" i="1"/>
  <c r="C373" i="1"/>
  <c r="C378" i="1"/>
  <c r="C383" i="1"/>
  <c r="C384" i="1" s="1"/>
  <c r="C381" i="1"/>
  <c r="C371" i="1"/>
  <c r="C374" i="1"/>
  <c r="F392" i="1"/>
  <c r="E391" i="1"/>
  <c r="D390" i="1"/>
  <c r="C389" i="1"/>
  <c r="M387" i="1"/>
  <c r="E392" i="1"/>
  <c r="D391" i="1"/>
  <c r="C390" i="1"/>
  <c r="M388" i="1"/>
  <c r="L387" i="1"/>
  <c r="D392" i="1"/>
  <c r="C391" i="1"/>
  <c r="M389" i="1"/>
  <c r="L388" i="1"/>
  <c r="K387" i="1"/>
  <c r="C392" i="1"/>
  <c r="M390" i="1"/>
  <c r="L389" i="1"/>
  <c r="K388" i="1"/>
  <c r="J387" i="1"/>
  <c r="M391" i="1"/>
  <c r="L390" i="1"/>
  <c r="K389" i="1"/>
  <c r="J388" i="1"/>
  <c r="I387" i="1"/>
  <c r="M392" i="1"/>
  <c r="L391" i="1"/>
  <c r="K390" i="1"/>
  <c r="J389" i="1"/>
  <c r="I388" i="1"/>
  <c r="H387" i="1"/>
  <c r="L392" i="1"/>
  <c r="K391" i="1"/>
  <c r="J390" i="1"/>
  <c r="I389" i="1"/>
  <c r="H388" i="1"/>
  <c r="G387" i="1"/>
  <c r="K392" i="1"/>
  <c r="J391" i="1"/>
  <c r="I390" i="1"/>
  <c r="H389" i="1"/>
  <c r="G388" i="1"/>
  <c r="F387" i="1"/>
  <c r="J392" i="1"/>
  <c r="I391" i="1"/>
  <c r="H390" i="1"/>
  <c r="G389" i="1"/>
  <c r="F388" i="1"/>
  <c r="E387" i="1"/>
  <c r="I392" i="1"/>
  <c r="H391" i="1"/>
  <c r="G390" i="1"/>
  <c r="F389" i="1"/>
  <c r="E388" i="1"/>
  <c r="D387" i="1"/>
  <c r="H392" i="1"/>
  <c r="G391" i="1"/>
  <c r="F390" i="1"/>
  <c r="E389" i="1"/>
  <c r="D388" i="1"/>
  <c r="C387" i="1"/>
  <c r="G392" i="1"/>
  <c r="F391" i="1"/>
  <c r="E390" i="1"/>
  <c r="D389" i="1"/>
  <c r="C388" i="1"/>
  <c r="C369" i="1"/>
  <c r="O393" i="1" l="1"/>
  <c r="O394" i="1" s="1"/>
  <c r="P393" i="1"/>
  <c r="P394" i="1" s="1"/>
  <c r="N393" i="1"/>
  <c r="N394" i="1" s="1"/>
  <c r="L393" i="1"/>
  <c r="L394" i="1" s="1"/>
  <c r="J393" i="1"/>
  <c r="J394" i="1" s="1"/>
  <c r="D393" i="1"/>
  <c r="D394" i="1" s="1"/>
  <c r="F393" i="1"/>
  <c r="F394" i="1" s="1"/>
  <c r="H393" i="1"/>
  <c r="H394" i="1" s="1"/>
  <c r="M393" i="1"/>
  <c r="M394" i="1" s="1"/>
  <c r="K393" i="1"/>
  <c r="K394" i="1" s="1"/>
  <c r="C393" i="1"/>
  <c r="C394" i="1" s="1"/>
  <c r="E393" i="1"/>
  <c r="E394" i="1" s="1"/>
  <c r="G393" i="1"/>
  <c r="G394" i="1" s="1"/>
  <c r="I393" i="1"/>
  <c r="I394" i="1" s="1"/>
</calcChain>
</file>

<file path=xl/sharedStrings.xml><?xml version="1.0" encoding="utf-8"?>
<sst xmlns="http://schemas.openxmlformats.org/spreadsheetml/2006/main" count="872" uniqueCount="819">
  <si>
    <t>R.br.</t>
  </si>
  <si>
    <t>Ime i prezime studenta</t>
  </si>
  <si>
    <t>Br. Indeksa</t>
  </si>
  <si>
    <t>Grupa</t>
  </si>
  <si>
    <t>Test 
Word
12</t>
  </si>
  <si>
    <t>Test
PP
10</t>
  </si>
  <si>
    <t>Test
Excel
14</t>
  </si>
  <si>
    <t>Vežba 
Word
14</t>
  </si>
  <si>
    <t>Ispit
50</t>
  </si>
  <si>
    <t>ROK</t>
  </si>
  <si>
    <t xml:space="preserve">Ukupno </t>
  </si>
  <si>
    <t>Ocena</t>
  </si>
  <si>
    <t>Aleksandar Radovanović</t>
  </si>
  <si>
    <t>RN 40/2023</t>
  </si>
  <si>
    <t>Aleksandar Višnjić</t>
  </si>
  <si>
    <t>RN 33/2023</t>
  </si>
  <si>
    <t>Dimitrije Ćirić</t>
  </si>
  <si>
    <t>RN 17/2023</t>
  </si>
  <si>
    <t>Đorđe Pavlović</t>
  </si>
  <si>
    <t>RN 21/2023</t>
  </si>
  <si>
    <t>Igor Damjanović</t>
  </si>
  <si>
    <t>RN 24/2023</t>
  </si>
  <si>
    <t>Jovana Perić</t>
  </si>
  <si>
    <t>RN 50/2023</t>
  </si>
  <si>
    <t>Jovana Raca</t>
  </si>
  <si>
    <t>RN 44/2023</t>
  </si>
  <si>
    <t>Katarina Gordić</t>
  </si>
  <si>
    <t>RN 41/2023</t>
  </si>
  <si>
    <t>Lola Marković</t>
  </si>
  <si>
    <t>RN 46/2023</t>
  </si>
  <si>
    <t>Luka Milić</t>
  </si>
  <si>
    <t>RN 47/2023</t>
  </si>
  <si>
    <t>Luka Nedimović</t>
  </si>
  <si>
    <t>RN 27/2023</t>
  </si>
  <si>
    <t>Luka Stojiljković</t>
  </si>
  <si>
    <t>RN 34/2023</t>
  </si>
  <si>
    <t>Mihajlo Marković</t>
  </si>
  <si>
    <t>RN 30/2023</t>
  </si>
  <si>
    <t>Milovan Pajović</t>
  </si>
  <si>
    <t>RN 45/2023</t>
  </si>
  <si>
    <t>Nađa Pilić</t>
  </si>
  <si>
    <t>RN 49/2023</t>
  </si>
  <si>
    <t>Nemanja Šarić</t>
  </si>
  <si>
    <t>RN 29/2023</t>
  </si>
  <si>
    <t>Patrik Pavel Cicka</t>
  </si>
  <si>
    <t>RN 43/2023</t>
  </si>
  <si>
    <t>Ranko Matejić</t>
  </si>
  <si>
    <t>RN 48/2023</t>
  </si>
  <si>
    <t>Stefan Ćurčić</t>
  </si>
  <si>
    <t>RN 25/2023</t>
  </si>
  <si>
    <t>Uroš Stefanović</t>
  </si>
  <si>
    <t>RN 28/2023</t>
  </si>
  <si>
    <t>Vuk Hip</t>
  </si>
  <si>
    <t>RN 32/2023</t>
  </si>
  <si>
    <t>Aleksa Rakić</t>
  </si>
  <si>
    <t>RN 12/2023</t>
  </si>
  <si>
    <t>Aleksa Stevanović</t>
  </si>
  <si>
    <t>RN 3/2023</t>
  </si>
  <si>
    <t>Aleksa Zlatković</t>
  </si>
  <si>
    <t>RN 35/2023</t>
  </si>
  <si>
    <t>Aleksandar Đuračković</t>
  </si>
  <si>
    <t>RN 67/2023</t>
  </si>
  <si>
    <t>Aleksandar Urošević</t>
  </si>
  <si>
    <t>RN 1/2023</t>
  </si>
  <si>
    <t>Aleksandra Janjušević</t>
  </si>
  <si>
    <t>RN 14/2023</t>
  </si>
  <si>
    <t>Anastasija Lazić</t>
  </si>
  <si>
    <t>RN 39/2023</t>
  </si>
  <si>
    <t>Andrej Radojčić</t>
  </si>
  <si>
    <t>RN 11/2023</t>
  </si>
  <si>
    <t>Andrej Skupek</t>
  </si>
  <si>
    <t>RN 4/2023</t>
  </si>
  <si>
    <t>Bojan Medić</t>
  </si>
  <si>
    <t>RN 8/2023</t>
  </si>
  <si>
    <t>Danilo Trninić</t>
  </si>
  <si>
    <t>RN 19/2023</t>
  </si>
  <si>
    <t>Dimitrije Stepanović</t>
  </si>
  <si>
    <t>RN 36/2023</t>
  </si>
  <si>
    <t>Dušan Brkić</t>
  </si>
  <si>
    <t>RN 31/2023</t>
  </si>
  <si>
    <t>Filip Obradović</t>
  </si>
  <si>
    <t>RN 26/2023</t>
  </si>
  <si>
    <t>Filip Srećković</t>
  </si>
  <si>
    <t>RN 13/2023</t>
  </si>
  <si>
    <t/>
  </si>
  <si>
    <t>Iva Videnov</t>
  </si>
  <si>
    <t>RN 15/2023</t>
  </si>
  <si>
    <t>Jelisaveta Tepavčević</t>
  </si>
  <si>
    <t>RN 7/2023</t>
  </si>
  <si>
    <t>Luka Budimac</t>
  </si>
  <si>
    <t>RN 20/2023</t>
  </si>
  <si>
    <t>Luka Cvetkov</t>
  </si>
  <si>
    <t>RN 51/2023</t>
  </si>
  <si>
    <t>Milica Ilić</t>
  </si>
  <si>
    <t>RN 10/2023</t>
  </si>
  <si>
    <t>Miljan Armuš</t>
  </si>
  <si>
    <t>RN 9/2023</t>
  </si>
  <si>
    <t>Ognjen Srdanović</t>
  </si>
  <si>
    <t>RN 18/2023</t>
  </si>
  <si>
    <t>Sofija Đurđev</t>
  </si>
  <si>
    <t>RN 2/2023</t>
  </si>
  <si>
    <t>Vasilije Stanković</t>
  </si>
  <si>
    <t>RN 42/2023</t>
  </si>
  <si>
    <t>Veljko Mutavdžić</t>
  </si>
  <si>
    <t>RN 6/2023</t>
  </si>
  <si>
    <t>Viktor Begović</t>
  </si>
  <si>
    <t>RN 16/2023</t>
  </si>
  <si>
    <t>Vuk Janković</t>
  </si>
  <si>
    <t>RN 5/2023</t>
  </si>
  <si>
    <t>Aleksa Radišić</t>
  </si>
  <si>
    <t>RN 71/2023</t>
  </si>
  <si>
    <t>Anastasija Gnjatović</t>
  </si>
  <si>
    <t>RN 66/2023</t>
  </si>
  <si>
    <t>Andrija Živadinović</t>
  </si>
  <si>
    <t>RN 23/2023</t>
  </si>
  <si>
    <t>Anja Stanković</t>
  </si>
  <si>
    <t>RN 58/2023</t>
  </si>
  <si>
    <t>Boris Živanović</t>
  </si>
  <si>
    <t>RN 74/2023</t>
  </si>
  <si>
    <t>Boško Bradić</t>
  </si>
  <si>
    <t>RN 62/2023</t>
  </si>
  <si>
    <t>Dajana Ćelić</t>
  </si>
  <si>
    <t>RN 52/2023</t>
  </si>
  <si>
    <t>Filip Ranković</t>
  </si>
  <si>
    <t>RN 61/2023</t>
  </si>
  <si>
    <t>Filip Stojanović</t>
  </si>
  <si>
    <t>RN 72/2023</t>
  </si>
  <si>
    <t>Ilija Stanisavljević</t>
  </si>
  <si>
    <t>RN 75/2023</t>
  </si>
  <si>
    <t>Jovan Košević</t>
  </si>
  <si>
    <t>RN 68/2023</t>
  </si>
  <si>
    <t>Jovan Petrović</t>
  </si>
  <si>
    <t>RN 53/2023</t>
  </si>
  <si>
    <t>Lazar Stojanović</t>
  </si>
  <si>
    <t>RN 56/2023</t>
  </si>
  <si>
    <t>Luka Glišić</t>
  </si>
  <si>
    <t>RN 73/2023</t>
  </si>
  <si>
    <t>Mateja Radević</t>
  </si>
  <si>
    <t>RN 57/2023</t>
  </si>
  <si>
    <t>Matija Kulić</t>
  </si>
  <si>
    <t>RN 64/2023</t>
  </si>
  <si>
    <t>Matija Pudar</t>
  </si>
  <si>
    <t>RN 65/2023</t>
  </si>
  <si>
    <t>Milica Mitrović</t>
  </si>
  <si>
    <t>RN 54/2023</t>
  </si>
  <si>
    <t>Miloš Veličković</t>
  </si>
  <si>
    <t>RN 59/2023</t>
  </si>
  <si>
    <t>Nikola Stefanović</t>
  </si>
  <si>
    <t>RN 63/2023</t>
  </si>
  <si>
    <t>Ognjen Tešić</t>
  </si>
  <si>
    <t>RN 22/2023</t>
  </si>
  <si>
    <t>Vasilije Spasić</t>
  </si>
  <si>
    <t>RN 60/2023</t>
  </si>
  <si>
    <t>Vedran Marinović</t>
  </si>
  <si>
    <t>RN 70/2023</t>
  </si>
  <si>
    <t>Veljko Vrejić</t>
  </si>
  <si>
    <t>RN 69/2023</t>
  </si>
  <si>
    <t>Aleksa Cvetković</t>
  </si>
  <si>
    <t>RI 23/2023</t>
  </si>
  <si>
    <t>Aleksandar Katić</t>
  </si>
  <si>
    <t>RI 2/2023</t>
  </si>
  <si>
    <t>Anja Aprcović</t>
  </si>
  <si>
    <t>RI 5/2023</t>
  </si>
  <si>
    <t>Bogdan Vučković</t>
  </si>
  <si>
    <t>RI 32/2023</t>
  </si>
  <si>
    <t>Ilija Pavlović</t>
  </si>
  <si>
    <t>RI 13/2023</t>
  </si>
  <si>
    <t>Jovan Tošić</t>
  </si>
  <si>
    <t>RI 27/2023</t>
  </si>
  <si>
    <t>Lazar Veselinović</t>
  </si>
  <si>
    <t>RI 9/2023</t>
  </si>
  <si>
    <t>Luka Stoiljković</t>
  </si>
  <si>
    <t>RI 21/2023</t>
  </si>
  <si>
    <t>Luka Ušitkov</t>
  </si>
  <si>
    <t>RI 12/2023</t>
  </si>
  <si>
    <t>Luka Zrnić</t>
  </si>
  <si>
    <t>RI 3/2023</t>
  </si>
  <si>
    <t>Martin Sivč</t>
  </si>
  <si>
    <t>RI 166/2023</t>
  </si>
  <si>
    <t>Matija Đikić</t>
  </si>
  <si>
    <t>RI 1/2023</t>
  </si>
  <si>
    <t>Milan Stojićević</t>
  </si>
  <si>
    <t>RI 14/2023</t>
  </si>
  <si>
    <t>Miloš Đurović</t>
  </si>
  <si>
    <t>RI 10/2023</t>
  </si>
  <si>
    <t>Miloš Milutinović</t>
  </si>
  <si>
    <t>RI 24/2023</t>
  </si>
  <si>
    <t>Miloš Ruljević</t>
  </si>
  <si>
    <t>RI 8/2023</t>
  </si>
  <si>
    <t>Nikola Milić</t>
  </si>
  <si>
    <t>RI 16/2023</t>
  </si>
  <si>
    <t>Ognjen Brkušanin</t>
  </si>
  <si>
    <t>RI 7/2023</t>
  </si>
  <si>
    <t>Ognjen Marković</t>
  </si>
  <si>
    <t>RI 22/2023</t>
  </si>
  <si>
    <t>Pavle Linta</t>
  </si>
  <si>
    <t>RI 29/2023</t>
  </si>
  <si>
    <t>Petar Knežević</t>
  </si>
  <si>
    <t>RI 30/2023</t>
  </si>
  <si>
    <t>Stefan Sarić</t>
  </si>
  <si>
    <t>RI 33/2023</t>
  </si>
  <si>
    <t>Strahinja Grujić</t>
  </si>
  <si>
    <t>RI 11/2023</t>
  </si>
  <si>
    <t>Teodora Mijailović</t>
  </si>
  <si>
    <t>RI 25/2023</t>
  </si>
  <si>
    <t>Uroš Ivanković</t>
  </si>
  <si>
    <t>RI 6/2023</t>
  </si>
  <si>
    <t>Vanja Pavlov</t>
  </si>
  <si>
    <t>RI 28/2023</t>
  </si>
  <si>
    <t>Vasilije Ivanović</t>
  </si>
  <si>
    <t>RI 277/2023</t>
  </si>
  <si>
    <t>Vuk Cvijetić</t>
  </si>
  <si>
    <t>RI 4/2023</t>
  </si>
  <si>
    <t>Aleksa Pešić</t>
  </si>
  <si>
    <t>RI 20/2023</t>
  </si>
  <si>
    <t>Anastasija Ristić</t>
  </si>
  <si>
    <t>RI 15/2023</t>
  </si>
  <si>
    <t>Andrej Milosavljević</t>
  </si>
  <si>
    <t>RI 34/2023</t>
  </si>
  <si>
    <t>Andrija Veljković</t>
  </si>
  <si>
    <t>RI 272/2023</t>
  </si>
  <si>
    <t>Anja Semiz</t>
  </si>
  <si>
    <t>RI 271/2023</t>
  </si>
  <si>
    <t>Đorđe Divac</t>
  </si>
  <si>
    <t>RI 230/2023</t>
  </si>
  <si>
    <t>Dušan Savić</t>
  </si>
  <si>
    <t>RI 19/2023</t>
  </si>
  <si>
    <t>Elena Kojić</t>
  </si>
  <si>
    <t>RI 273/2023</t>
  </si>
  <si>
    <t>Filip Jovanović</t>
  </si>
  <si>
    <t>RI 116/2023</t>
  </si>
  <si>
    <t>Filip Nenadović</t>
  </si>
  <si>
    <t>RI 267/2023</t>
  </si>
  <si>
    <t>Katarina Stoisavljević</t>
  </si>
  <si>
    <t>RI 18/2023</t>
  </si>
  <si>
    <t>Lana Lazarov</t>
  </si>
  <si>
    <t>RI 258/2023</t>
  </si>
  <si>
    <t>Majda Hamzagić</t>
  </si>
  <si>
    <t>RI 265/2023</t>
  </si>
  <si>
    <t>Marko Jović</t>
  </si>
  <si>
    <t>RI 128/2023</t>
  </si>
  <si>
    <t>Matija Grujić</t>
  </si>
  <si>
    <t>RI 268/2023</t>
  </si>
  <si>
    <t>Mila Deušić</t>
  </si>
  <si>
    <t>RI 175/2023</t>
  </si>
  <si>
    <t>Milica Marjanović</t>
  </si>
  <si>
    <t>RI 269/2023</t>
  </si>
  <si>
    <t>Milisav Radovanović</t>
  </si>
  <si>
    <t>RI 261/2023</t>
  </si>
  <si>
    <t>Novak Lekić</t>
  </si>
  <si>
    <t>RI 40/2023</t>
  </si>
  <si>
    <t>Rastko Maksimović</t>
  </si>
  <si>
    <t>RI 264/2023</t>
  </si>
  <si>
    <t>Sara Ramovš</t>
  </si>
  <si>
    <t>RI 274/2023</t>
  </si>
  <si>
    <t>Srna Marković</t>
  </si>
  <si>
    <t>RI 102/2023</t>
  </si>
  <si>
    <t>Stefan Lazić</t>
  </si>
  <si>
    <t>RI 279/2023</t>
  </si>
  <si>
    <t>Teodora Vukelić</t>
  </si>
  <si>
    <t>RI 110/2023</t>
  </si>
  <si>
    <t>Uroš Jarić</t>
  </si>
  <si>
    <t>RI 257/2023</t>
  </si>
  <si>
    <t>Veljko Peković</t>
  </si>
  <si>
    <t>RI 35/2023</t>
  </si>
  <si>
    <t>Vuk Govedarica</t>
  </si>
  <si>
    <t>RI 259/2023</t>
  </si>
  <si>
    <t>Vuk Uskoković</t>
  </si>
  <si>
    <t>RI 260/2023</t>
  </si>
  <si>
    <t>Aleksa Vasić</t>
  </si>
  <si>
    <t>RI 38/2023</t>
  </si>
  <si>
    <t>Aleksandar Jovanović</t>
  </si>
  <si>
    <t>RI 44/2023</t>
  </si>
  <si>
    <t>Ana Ćalić</t>
  </si>
  <si>
    <t>Ri 47/2023</t>
  </si>
  <si>
    <t>Andrea Šujica</t>
  </si>
  <si>
    <t>RI 36/2023</t>
  </si>
  <si>
    <t>Andrija Stojanović</t>
  </si>
  <si>
    <t>RI 42/2023</t>
  </si>
  <si>
    <t>Anja Varga</t>
  </si>
  <si>
    <t>RI 53/2023</t>
  </si>
  <si>
    <t>Boris Gočmanac</t>
  </si>
  <si>
    <t>RI 61/2023</t>
  </si>
  <si>
    <t>Dimitrije Šovljanski</t>
  </si>
  <si>
    <t>RI 55/2023</t>
  </si>
  <si>
    <t>Filip Čobanin</t>
  </si>
  <si>
    <t>RI 56/2023</t>
  </si>
  <si>
    <t>Filip Radunović</t>
  </si>
  <si>
    <t>RI 39/2023</t>
  </si>
  <si>
    <t>Kosta Radosavljević</t>
  </si>
  <si>
    <t>RI 52/2023</t>
  </si>
  <si>
    <t>Lana Abazi</t>
  </si>
  <si>
    <t>RI 63/2023</t>
  </si>
  <si>
    <t>Luka Đekić</t>
  </si>
  <si>
    <t>RI 62/2023</t>
  </si>
  <si>
    <t>Luka Šepa</t>
  </si>
  <si>
    <t>RI 85/2023</t>
  </si>
  <si>
    <t>Marijan Jaćović</t>
  </si>
  <si>
    <t>RI 57/2023</t>
  </si>
  <si>
    <t>Marko Stranjančević</t>
  </si>
  <si>
    <t>RI 60/2023</t>
  </si>
  <si>
    <t>Mihajlo Vasić</t>
  </si>
  <si>
    <t>RI 54/2023</t>
  </si>
  <si>
    <t>Milovan Đurković</t>
  </si>
  <si>
    <t>RI 51/2023</t>
  </si>
  <si>
    <t>Nikola Mitrović</t>
  </si>
  <si>
    <t>RI 48/2023</t>
  </si>
  <si>
    <t>Nikola Nedeljković</t>
  </si>
  <si>
    <t>RI 31/2023</t>
  </si>
  <si>
    <t>Nikola Nešić</t>
  </si>
  <si>
    <t>RI 45/2023</t>
  </si>
  <si>
    <t>Nikola Vasiljević</t>
  </si>
  <si>
    <t>RI 58/2023</t>
  </si>
  <si>
    <t>Relja Ristić</t>
  </si>
  <si>
    <t>RI 64/2023</t>
  </si>
  <si>
    <t>Sava Arsenijević</t>
  </si>
  <si>
    <t>RI 50/2023</t>
  </si>
  <si>
    <t>Srđan Grbić</t>
  </si>
  <si>
    <t>RI 43/2023</t>
  </si>
  <si>
    <t>Tara Skadrić</t>
  </si>
  <si>
    <t>RI 59/2023</t>
  </si>
  <si>
    <t>Uroš Tirnanić</t>
  </si>
  <si>
    <t>RI 37/2023</t>
  </si>
  <si>
    <t>Vojislav Popović</t>
  </si>
  <si>
    <t>RI 41/2023</t>
  </si>
  <si>
    <t>Vuk Nešković</t>
  </si>
  <si>
    <t>RI 67/2023</t>
  </si>
  <si>
    <t>Aleksandar Nam</t>
  </si>
  <si>
    <t>RI 72/2023</t>
  </si>
  <si>
    <t>Anja Pantelić</t>
  </si>
  <si>
    <t>RI 71/2023</t>
  </si>
  <si>
    <t>Bogdan Alempijević</t>
  </si>
  <si>
    <t>RI 79/2023</t>
  </si>
  <si>
    <t>Dragan Radović</t>
  </si>
  <si>
    <t>RI 26/2023</t>
  </si>
  <si>
    <t>Dušan Stojadinović</t>
  </si>
  <si>
    <t>RI 81/2023</t>
  </si>
  <si>
    <t>Filip Antić</t>
  </si>
  <si>
    <t>RI 73/2023</t>
  </si>
  <si>
    <t>Filip Jovančević</t>
  </si>
  <si>
    <t>RI 70/2023</t>
  </si>
  <si>
    <t>Filip Pešić</t>
  </si>
  <si>
    <t>RI 83/2023</t>
  </si>
  <si>
    <t>Ilija Stanković</t>
  </si>
  <si>
    <t>RI 78/2023</t>
  </si>
  <si>
    <t>Jovan Nikolić</t>
  </si>
  <si>
    <t>RI 77/2023</t>
  </si>
  <si>
    <t>Jovan Tijanić</t>
  </si>
  <si>
    <t>RI 66/2023</t>
  </si>
  <si>
    <t>RI 75/2023</t>
  </si>
  <si>
    <t>Maša Čuturilo</t>
  </si>
  <si>
    <t>RI 86/2023</t>
  </si>
  <si>
    <t>Mateja Matić</t>
  </si>
  <si>
    <t>RI 65/2023</t>
  </si>
  <si>
    <t>Mateja Vukanac</t>
  </si>
  <si>
    <t>RI 69/2023</t>
  </si>
  <si>
    <t>Mihailo Tomić</t>
  </si>
  <si>
    <t>RI 68/2023</t>
  </si>
  <si>
    <t>Miloš Vidojević</t>
  </si>
  <si>
    <t>RI 89/2023</t>
  </si>
  <si>
    <t>Pavle Pantić</t>
  </si>
  <si>
    <t>RI 88/2023</t>
  </si>
  <si>
    <t>Petar Nikolić</t>
  </si>
  <si>
    <t>RI 91/2023</t>
  </si>
  <si>
    <t>Sava Radošević</t>
  </si>
  <si>
    <t>RI 84/2023</t>
  </si>
  <si>
    <t>Sergej Milanović</t>
  </si>
  <si>
    <t>RI 80/2023</t>
  </si>
  <si>
    <t>Strahinja Azarić</t>
  </si>
  <si>
    <t>RI 90/2023</t>
  </si>
  <si>
    <t>Strahinja Janković</t>
  </si>
  <si>
    <t>RI 299/2023</t>
  </si>
  <si>
    <t>Uroš Colić</t>
  </si>
  <si>
    <t>RI 92/2023</t>
  </si>
  <si>
    <t>Uroš Kostić</t>
  </si>
  <si>
    <t>RI 171/2023</t>
  </si>
  <si>
    <t>Valentina Aleksić</t>
  </si>
  <si>
    <t>RI 74/2023</t>
  </si>
  <si>
    <t>Vasilij Lisejcev</t>
  </si>
  <si>
    <t>RI 282/2023</t>
  </si>
  <si>
    <t>Viktor Grabar</t>
  </si>
  <si>
    <t>RI 168/2023</t>
  </si>
  <si>
    <t>Vojin Prljević</t>
  </si>
  <si>
    <t>RI 87/2023</t>
  </si>
  <si>
    <t>Zorana Mrkić</t>
  </si>
  <si>
    <t>RI 76/2023</t>
  </si>
  <si>
    <t>Aleksandar Zorkić</t>
  </si>
  <si>
    <t>RI 225/2023</t>
  </si>
  <si>
    <t>Aleksandra Grbović</t>
  </si>
  <si>
    <t>RI 93/2023</t>
  </si>
  <si>
    <t>Ana Nikolić</t>
  </si>
  <si>
    <t>RI 98/2023</t>
  </si>
  <si>
    <t>Anđela Ičelić</t>
  </si>
  <si>
    <t>RI 263/2023</t>
  </si>
  <si>
    <t>Andrija Prodanović</t>
  </si>
  <si>
    <t>RI 100/2023</t>
  </si>
  <si>
    <t>Filip Lučić</t>
  </si>
  <si>
    <t>RI 119/2023</t>
  </si>
  <si>
    <t>Filip Trifunović</t>
  </si>
  <si>
    <t>RI 288/2023</t>
  </si>
  <si>
    <t>Ilija Ivković</t>
  </si>
  <si>
    <t>RI 108/2023</t>
  </si>
  <si>
    <t>Ilija Milisavljević</t>
  </si>
  <si>
    <t>RI 113/2023</t>
  </si>
  <si>
    <t>Iva Vučićević</t>
  </si>
  <si>
    <t>RI 121/2023</t>
  </si>
  <si>
    <t>Jovan Vujnović</t>
  </si>
  <si>
    <t>RI 111/2023</t>
  </si>
  <si>
    <t>Katarina Krstić</t>
  </si>
  <si>
    <t>RI 114/2023</t>
  </si>
  <si>
    <t>Kosta Vukosavljević</t>
  </si>
  <si>
    <t>RI 103/2023</t>
  </si>
  <si>
    <t>Krsman Makojević</t>
  </si>
  <si>
    <t>RI 99/2023</t>
  </si>
  <si>
    <t>Lazar Marinković</t>
  </si>
  <si>
    <t>RI 115/2023</t>
  </si>
  <si>
    <t>Luka Čarević</t>
  </si>
  <si>
    <t>RI 117/2023</t>
  </si>
  <si>
    <t>Luka Đurđević</t>
  </si>
  <si>
    <t>RI 109/2023</t>
  </si>
  <si>
    <t>Luka Jovićević</t>
  </si>
  <si>
    <t>RI 95/2023</t>
  </si>
  <si>
    <t>Marko Matić</t>
  </si>
  <si>
    <t>RI 101/2023</t>
  </si>
  <si>
    <t>Mateja Kovinić</t>
  </si>
  <si>
    <t>RI 105/2023</t>
  </si>
  <si>
    <t>Mateja Milenković</t>
  </si>
  <si>
    <t>RI 176/2023</t>
  </si>
  <si>
    <t>Mihailo Skadrić</t>
  </si>
  <si>
    <t>RI 106/2023</t>
  </si>
  <si>
    <t>Mihajlo Borković</t>
  </si>
  <si>
    <t>RI 112/2023</t>
  </si>
  <si>
    <t>Mihajlo Marinković</t>
  </si>
  <si>
    <t>RI 142/2023</t>
  </si>
  <si>
    <t>Miloš Živadinović</t>
  </si>
  <si>
    <t>RI 122/2023</t>
  </si>
  <si>
    <t>Nemanja Leontijević</t>
  </si>
  <si>
    <t>RI 104/2023</t>
  </si>
  <si>
    <t>Petar Anđelković</t>
  </si>
  <si>
    <t>RI 120/2023</t>
  </si>
  <si>
    <t>Stefan Nestorović</t>
  </si>
  <si>
    <t>RI 96/2023</t>
  </si>
  <si>
    <t>Stefan Solić</t>
  </si>
  <si>
    <t>RI 97/2023</t>
  </si>
  <si>
    <t>Uroš Vacić</t>
  </si>
  <si>
    <t>RI 94/2023</t>
  </si>
  <si>
    <t>Valentina Milovanović</t>
  </si>
  <si>
    <t>Žarko Dudić</t>
  </si>
  <si>
    <t>RI 118/2023</t>
  </si>
  <si>
    <t>Aleksa Antić</t>
  </si>
  <si>
    <t>RI 131/2023</t>
  </si>
  <si>
    <t>Bogdan Pavković</t>
  </si>
  <si>
    <t>RI 138/2023</t>
  </si>
  <si>
    <t>Boris Kostadinov</t>
  </si>
  <si>
    <t>RI 141/2023</t>
  </si>
  <si>
    <t>Boris Radović</t>
  </si>
  <si>
    <t>RI 287/2023</t>
  </si>
  <si>
    <t>Đorđe Filipović</t>
  </si>
  <si>
    <t>RI 49/2023</t>
  </si>
  <si>
    <t>Emilija Mićović</t>
  </si>
  <si>
    <t>RI 123/2023</t>
  </si>
  <si>
    <t>Ena Halilović</t>
  </si>
  <si>
    <t>RI 280/2023</t>
  </si>
  <si>
    <t>Filip Mačić</t>
  </si>
  <si>
    <t>RI 144/2023</t>
  </si>
  <si>
    <t>Ilija Živadinović</t>
  </si>
  <si>
    <t>RI 135/2023</t>
  </si>
  <si>
    <t>Ivona Stevanović</t>
  </si>
  <si>
    <t>RI 285/2023</t>
  </si>
  <si>
    <t>Kosta Baštić</t>
  </si>
  <si>
    <t>RI 143/2023</t>
  </si>
  <si>
    <t>Lazar Jović</t>
  </si>
  <si>
    <t>RI 146/2023</t>
  </si>
  <si>
    <t>RI 148/2023</t>
  </si>
  <si>
    <t>Magdalena Kojić</t>
  </si>
  <si>
    <t>RI 132/2023</t>
  </si>
  <si>
    <t>Maksim Aćimović</t>
  </si>
  <si>
    <t>RI 134/2023</t>
  </si>
  <si>
    <t>Marija Mrđa</t>
  </si>
  <si>
    <t>RI 147/2023</t>
  </si>
  <si>
    <t>Marko Andrić</t>
  </si>
  <si>
    <t>RI 125/2023</t>
  </si>
  <si>
    <t>Martina Anđelković</t>
  </si>
  <si>
    <t>RI 145/2023</t>
  </si>
  <si>
    <t>Maša Surčulija</t>
  </si>
  <si>
    <t>RI 124/2023</t>
  </si>
  <si>
    <t>Matej Lalić</t>
  </si>
  <si>
    <t>RI 129/2023</t>
  </si>
  <si>
    <t>Milan Nikić</t>
  </si>
  <si>
    <t>RI 192/2023</t>
  </si>
  <si>
    <t>Milan Šegan</t>
  </si>
  <si>
    <t>RI 133/2023</t>
  </si>
  <si>
    <t>Mladen Đošić</t>
  </si>
  <si>
    <t>RI 126/2023</t>
  </si>
  <si>
    <t>Nikola Gavrić</t>
  </si>
  <si>
    <t>RI 140/2023</t>
  </si>
  <si>
    <t>Nikola Jović</t>
  </si>
  <si>
    <t>RI 127/2023</t>
  </si>
  <si>
    <t>Nikola Marilović</t>
  </si>
  <si>
    <t>RI 130/2023</t>
  </si>
  <si>
    <t>Nikola Rašković</t>
  </si>
  <si>
    <t>RI 150/2023</t>
  </si>
  <si>
    <t>Uroš Cvejanović</t>
  </si>
  <si>
    <t>RI 137/2023</t>
  </si>
  <si>
    <t>Vuk Jovičić</t>
  </si>
  <si>
    <t>RI 139/2023</t>
  </si>
  <si>
    <t>Vuk Vučković</t>
  </si>
  <si>
    <t>RI 136/2023</t>
  </si>
  <si>
    <t>Aleksa Rastoka</t>
  </si>
  <si>
    <t>RI 174/2023</t>
  </si>
  <si>
    <t>Aleksandar Kojić</t>
  </si>
  <si>
    <t>RI 153/2023</t>
  </si>
  <si>
    <t>Aleksandar Milojević</t>
  </si>
  <si>
    <t>RI 177/2023</t>
  </si>
  <si>
    <t>Ana Jocić</t>
  </si>
  <si>
    <t>RI 155/2023</t>
  </si>
  <si>
    <t>Andrija Radivojević</t>
  </si>
  <si>
    <t>RI 165/2023</t>
  </si>
  <si>
    <t>Božidar Perunović</t>
  </si>
  <si>
    <t>RI 152/2023</t>
  </si>
  <si>
    <t>Filip Marjanović</t>
  </si>
  <si>
    <t>RI 159/2023</t>
  </si>
  <si>
    <t>Ivan Čeko</t>
  </si>
  <si>
    <t>RI 158/2023</t>
  </si>
  <si>
    <t>Janko Jeremić</t>
  </si>
  <si>
    <t>RI 240/2023</t>
  </si>
  <si>
    <t>Lazar Marilović</t>
  </si>
  <si>
    <t>RI 173/2023</t>
  </si>
  <si>
    <t>Lazar Stojković</t>
  </si>
  <si>
    <t>RI 156/2023</t>
  </si>
  <si>
    <t>Luka Ilić</t>
  </si>
  <si>
    <t>RI 160/2023</t>
  </si>
  <si>
    <t>Luka Vučković</t>
  </si>
  <si>
    <t>RI 169/2023</t>
  </si>
  <si>
    <t>Luka Vujošević</t>
  </si>
  <si>
    <t>RI 170/2023</t>
  </si>
  <si>
    <t>Marija Isailović</t>
  </si>
  <si>
    <t>RI 178/2023</t>
  </si>
  <si>
    <t>Nikola Ilić</t>
  </si>
  <si>
    <t>RI 179/2023</t>
  </si>
  <si>
    <t>Nikola Pijović</t>
  </si>
  <si>
    <t>RI 161/2023</t>
  </si>
  <si>
    <t>Nikola Sikirić</t>
  </si>
  <si>
    <t>RI 180/2023</t>
  </si>
  <si>
    <t>Nikolina Lazić</t>
  </si>
  <si>
    <t>RI 157/2023</t>
  </si>
  <si>
    <t>Petar Đuričić</t>
  </si>
  <si>
    <t>RI 300/2023</t>
  </si>
  <si>
    <t>Sofia Šćepanović</t>
  </si>
  <si>
    <t>RI 154/2023</t>
  </si>
  <si>
    <t>Teodor Zoričić</t>
  </si>
  <si>
    <t>RI 172/2023</t>
  </si>
  <si>
    <t>Veljko Paunović</t>
  </si>
  <si>
    <t>RI 163/2023</t>
  </si>
  <si>
    <t>Vidak Pantović</t>
  </si>
  <si>
    <t>RI 167/2023</t>
  </si>
  <si>
    <t>Vuk Ivanović</t>
  </si>
  <si>
    <t>RI 162/2023</t>
  </si>
  <si>
    <t>Vuk Stojmenović</t>
  </si>
  <si>
    <t>RI 164/2023</t>
  </si>
  <si>
    <t>Žarko Karapandžić</t>
  </si>
  <si>
    <t>RI 151/2023</t>
  </si>
  <si>
    <t>Aleksandar Lalović</t>
  </si>
  <si>
    <t>RI 196/2023</t>
  </si>
  <si>
    <t>Ana Zdravković</t>
  </si>
  <si>
    <t>RI 188/2023</t>
  </si>
  <si>
    <t>Anja Marjanović</t>
  </si>
  <si>
    <t>RI 206/2023</t>
  </si>
  <si>
    <t>Damjan Jelić</t>
  </si>
  <si>
    <t>RI 209/2023</t>
  </si>
  <si>
    <t>Dimitrije Despotovski</t>
  </si>
  <si>
    <t>RI 189/2023</t>
  </si>
  <si>
    <t>Dimitrije Jovanović</t>
  </si>
  <si>
    <t>RI 193/2023</t>
  </si>
  <si>
    <t>Filip Divnić</t>
  </si>
  <si>
    <t>RI 207/2023</t>
  </si>
  <si>
    <t>Ilija Smiljanić</t>
  </si>
  <si>
    <t>RI 197/2023</t>
  </si>
  <si>
    <t>Jovan Oketić</t>
  </si>
  <si>
    <t>RI 203/2023</t>
  </si>
  <si>
    <t>Jovana Kosanović</t>
  </si>
  <si>
    <t>RI 182/2023</t>
  </si>
  <si>
    <t>Katarina Milić</t>
  </si>
  <si>
    <t>RI 181/2023</t>
  </si>
  <si>
    <t>Katarina Milinković</t>
  </si>
  <si>
    <t>RI 190/2023</t>
  </si>
  <si>
    <t>Leonardo Vučinić</t>
  </si>
  <si>
    <t>RI 200/2023</t>
  </si>
  <si>
    <t>Luka Janić</t>
  </si>
  <si>
    <t>RI 195/2023</t>
  </si>
  <si>
    <t>Luka Ljubičić</t>
  </si>
  <si>
    <t>RI 183/2023</t>
  </si>
  <si>
    <t>Luka Milutinović</t>
  </si>
  <si>
    <t>RI 194/2023</t>
  </si>
  <si>
    <t>Luka Nikolčević</t>
  </si>
  <si>
    <t>RI 205/2023</t>
  </si>
  <si>
    <t>Marko Maletić</t>
  </si>
  <si>
    <t>RI 208/2023</t>
  </si>
  <si>
    <t>Mateja Vuković</t>
  </si>
  <si>
    <t>RI 201/2023</t>
  </si>
  <si>
    <t>Matija Vasović</t>
  </si>
  <si>
    <t>RI 186/2023</t>
  </si>
  <si>
    <t>Mihajlo Gračanac</t>
  </si>
  <si>
    <t>RI 202/2023</t>
  </si>
  <si>
    <t>Mihajlo Obradović</t>
  </si>
  <si>
    <t>RI 187/2023</t>
  </si>
  <si>
    <t>Miloš Gvozdenović</t>
  </si>
  <si>
    <t>RI 191/2023</t>
  </si>
  <si>
    <t>Mina Krsmanović</t>
  </si>
  <si>
    <t>RI 204/2023</t>
  </si>
  <si>
    <t>Nađa Milinković</t>
  </si>
  <si>
    <t>RI 199/2023</t>
  </si>
  <si>
    <t>Petar Vasić</t>
  </si>
  <si>
    <t>RI 198/2023</t>
  </si>
  <si>
    <t>Uroš Janjić</t>
  </si>
  <si>
    <t>RI 184/2023</t>
  </si>
  <si>
    <t>Vojin Lončarević</t>
  </si>
  <si>
    <t>RI 185/2023</t>
  </si>
  <si>
    <t>Bogoljub Milatović</t>
  </si>
  <si>
    <t>RI 213/2023</t>
  </si>
  <si>
    <t>Danilo Klinić</t>
  </si>
  <si>
    <t>RI 226/2023</t>
  </si>
  <si>
    <t>Đorđe Kojić</t>
  </si>
  <si>
    <t>RI 223/2023</t>
  </si>
  <si>
    <t>Đurađ Radovanović</t>
  </si>
  <si>
    <t>RI 229/2023</t>
  </si>
  <si>
    <t>Dušan Košutić</t>
  </si>
  <si>
    <t>RI 216/2023</t>
  </si>
  <si>
    <t>Elena Moravčević</t>
  </si>
  <si>
    <t>RI 228/2023</t>
  </si>
  <si>
    <t>Ilija Lazarević</t>
  </si>
  <si>
    <t>RI 232/2023</t>
  </si>
  <si>
    <t>Ivana Bjelinić</t>
  </si>
  <si>
    <t>RI 231/2023</t>
  </si>
  <si>
    <t>Jelena Popović</t>
  </si>
  <si>
    <t>RI 217/2023</t>
  </si>
  <si>
    <t>Lav Andrić</t>
  </si>
  <si>
    <t>RI 210/2023</t>
  </si>
  <si>
    <t>Marko (Dragan) Nikolić</t>
  </si>
  <si>
    <t>RI 234/2023</t>
  </si>
  <si>
    <t>Marko (Ivana) Nikolić</t>
  </si>
  <si>
    <t>RI 214/2023</t>
  </si>
  <si>
    <t>Mateja Mićić</t>
  </si>
  <si>
    <t>RI 237/2023</t>
  </si>
  <si>
    <t>Matija Maksimović</t>
  </si>
  <si>
    <t>RI 233/2023</t>
  </si>
  <si>
    <t>Mihajlo Cvijović</t>
  </si>
  <si>
    <t>RI 212/2023</t>
  </si>
  <si>
    <t>Nemanja Zlatanović</t>
  </si>
  <si>
    <t>RI 222/2023</t>
  </si>
  <si>
    <t>Nikola Živković</t>
  </si>
  <si>
    <t>RI 218/2023</t>
  </si>
  <si>
    <t>Pavle Arnautović</t>
  </si>
  <si>
    <t>RI 211/2023</t>
  </si>
  <si>
    <t>Pavle Obradović</t>
  </si>
  <si>
    <t>RI 221/2023</t>
  </si>
  <si>
    <t>Saša Smoljanić</t>
  </si>
  <si>
    <t>RI 224/2023</t>
  </si>
  <si>
    <t>Sava Majić</t>
  </si>
  <si>
    <t>RI 219/2023</t>
  </si>
  <si>
    <t>Stefan Arežina</t>
  </si>
  <si>
    <t>RI 236/2023</t>
  </si>
  <si>
    <t>Stefan Božanić</t>
  </si>
  <si>
    <t>RI 235/2023</t>
  </si>
  <si>
    <t>Strahinja Milović</t>
  </si>
  <si>
    <t>RI 215/2023</t>
  </si>
  <si>
    <t>Tamara Cerovina</t>
  </si>
  <si>
    <t>RI 275/2023</t>
  </si>
  <si>
    <t>Tijana Zebić</t>
  </si>
  <si>
    <t>RI 227/2023</t>
  </si>
  <si>
    <t>Vukašin Lazarević</t>
  </si>
  <si>
    <t>RI 238/2023</t>
  </si>
  <si>
    <t>Vukašin Obradović</t>
  </si>
  <si>
    <t>RI 220/2023</t>
  </si>
  <si>
    <t>Ana Josipović</t>
  </si>
  <si>
    <t>RI 242/2023</t>
  </si>
  <si>
    <t>Andrej Aleksić</t>
  </si>
  <si>
    <t>RI 253/2023</t>
  </si>
  <si>
    <t>Andrej Rupar</t>
  </si>
  <si>
    <t>RI 255/2023</t>
  </si>
  <si>
    <t>Bogdan Đurović</t>
  </si>
  <si>
    <t>RI 262/2023</t>
  </si>
  <si>
    <t>Bogdan Ivanković</t>
  </si>
  <si>
    <t>RI 251/2023</t>
  </si>
  <si>
    <t>Dunja Čakarević</t>
  </si>
  <si>
    <t>RI 266/2023</t>
  </si>
  <si>
    <t>RI 246/2023</t>
  </si>
  <si>
    <t>Ignjat Jovančević</t>
  </si>
  <si>
    <t>RI 252/2023</t>
  </si>
  <si>
    <t>Janko Veselinović</t>
  </si>
  <si>
    <t>RI 249/2023</t>
  </si>
  <si>
    <t>Jovan Nedimović</t>
  </si>
  <si>
    <t>RI 239/2023</t>
  </si>
  <si>
    <t>Luka Blagojević</t>
  </si>
  <si>
    <t>RI 244/2023</t>
  </si>
  <si>
    <t>Luka Kohut</t>
  </si>
  <si>
    <t>RI 250/2023</t>
  </si>
  <si>
    <t>Marija Andrejević</t>
  </si>
  <si>
    <t>RI 254/2023</t>
  </si>
  <si>
    <t>Marko (Goran) Nikolić</t>
  </si>
  <si>
    <t>RI 247/2023</t>
  </si>
  <si>
    <t>RI 283/2023</t>
  </si>
  <si>
    <t>Marko Janjević</t>
  </si>
  <si>
    <t>RI 241/2023</t>
  </si>
  <si>
    <t>Marko Korizma</t>
  </si>
  <si>
    <t>RI 248/2023</t>
  </si>
  <si>
    <t>Martina Mitrović</t>
  </si>
  <si>
    <t>RI 270/2023</t>
  </si>
  <si>
    <t>Mihailo Simić</t>
  </si>
  <si>
    <t>RI 284/2023</t>
  </si>
  <si>
    <t>Mihajlo Ivanić</t>
  </si>
  <si>
    <t>RI 276/2023</t>
  </si>
  <si>
    <t>Miloš Vukajlović</t>
  </si>
  <si>
    <t>RI 281/2023</t>
  </si>
  <si>
    <t>Nikola Peković</t>
  </si>
  <si>
    <t>RI 292/2023</t>
  </si>
  <si>
    <t>Novica Atanasković</t>
  </si>
  <si>
    <t>RI 243/2023</t>
  </si>
  <si>
    <t>Timofej Krivošapkin</t>
  </si>
  <si>
    <t>RI 256/2023</t>
  </si>
  <si>
    <t>Vera Bokun</t>
  </si>
  <si>
    <t>RI 245/2023</t>
  </si>
  <si>
    <t>Vojislav Mitrović</t>
  </si>
  <si>
    <t>RI 286/2023</t>
  </si>
  <si>
    <t>Aleksa Vešović</t>
  </si>
  <si>
    <t>RI 141/2022</t>
  </si>
  <si>
    <t>Damjan Tomanovic</t>
  </si>
  <si>
    <t>RI 291/2023</t>
  </si>
  <si>
    <t>Lazar Joksimović</t>
  </si>
  <si>
    <t>RI 89/2022</t>
  </si>
  <si>
    <t>Miloš Todosijević</t>
  </si>
  <si>
    <t>RI 154/2021</t>
  </si>
  <si>
    <t>Stefan Prokić</t>
  </si>
  <si>
    <t>RI 217/2022</t>
  </si>
  <si>
    <t>Statistika</t>
  </si>
  <si>
    <t>Prosek</t>
  </si>
  <si>
    <t>Test 
Word</t>
  </si>
  <si>
    <t>Test
PP</t>
  </si>
  <si>
    <t>Test
Excel</t>
  </si>
  <si>
    <t>Vežba
Word</t>
  </si>
  <si>
    <t>Ispit</t>
  </si>
  <si>
    <t>Izlaznost</t>
  </si>
  <si>
    <t>% uspešnosti</t>
  </si>
  <si>
    <t>Ocene</t>
  </si>
  <si>
    <t>Ukupno</t>
  </si>
  <si>
    <t>Nije položio</t>
  </si>
  <si>
    <t>Šest</t>
  </si>
  <si>
    <t>Sedam</t>
  </si>
  <si>
    <t>Osam</t>
  </si>
  <si>
    <t>Devet</t>
  </si>
  <si>
    <t>Deset</t>
  </si>
  <si>
    <t>Polagalo</t>
  </si>
  <si>
    <t>Prosečna ocena</t>
  </si>
  <si>
    <t>Jan</t>
  </si>
  <si>
    <t>Ispitni Rok</t>
  </si>
  <si>
    <t>Rok</t>
  </si>
  <si>
    <t>Feb</t>
  </si>
  <si>
    <t>Mar</t>
  </si>
  <si>
    <t>Apr</t>
  </si>
  <si>
    <t>Jun</t>
  </si>
  <si>
    <t>Maj</t>
  </si>
  <si>
    <t>Jul</t>
  </si>
  <si>
    <t>Avg</t>
  </si>
  <si>
    <t>Sep</t>
  </si>
  <si>
    <t>Okt</t>
  </si>
  <si>
    <t>Nov</t>
  </si>
  <si>
    <t>Dec</t>
  </si>
  <si>
    <t>Aleksandar Djalovic</t>
  </si>
  <si>
    <t>Anđelković Stefan</t>
  </si>
  <si>
    <t>S 03/12</t>
  </si>
  <si>
    <t>Damnjanović Milan</t>
  </si>
  <si>
    <t>S 07/12</t>
  </si>
  <si>
    <t>Dašić Stefan</t>
  </si>
  <si>
    <t>Lekić Uroš</t>
  </si>
  <si>
    <t>S 02/12</t>
  </si>
  <si>
    <t>Marković Igor</t>
  </si>
  <si>
    <t>Mihec Dino</t>
  </si>
  <si>
    <t>S 06/12</t>
  </si>
  <si>
    <t>Milanović Miloš</t>
  </si>
  <si>
    <t>S 12/12</t>
  </si>
  <si>
    <t>Mraović Vladimir</t>
  </si>
  <si>
    <t>Pančić Filip</t>
  </si>
  <si>
    <t>S 08/12</t>
  </si>
  <si>
    <t>Petraš Janko</t>
  </si>
  <si>
    <t>S 10/12</t>
  </si>
  <si>
    <t>Sekulić Vladimir</t>
  </si>
  <si>
    <t>S 19/12</t>
  </si>
  <si>
    <t>Blagojević Marko</t>
  </si>
  <si>
    <t>Pirković Aleksandar</t>
  </si>
  <si>
    <t>Radojević Miloš</t>
  </si>
  <si>
    <t>Subašić Žarko</t>
  </si>
  <si>
    <t>S 14/12</t>
  </si>
  <si>
    <t>Veselinović Aleksa</t>
  </si>
  <si>
    <t>Daničić Milan</t>
  </si>
  <si>
    <t>S 20/12</t>
  </si>
  <si>
    <t>Odbrana</t>
  </si>
  <si>
    <t>word</t>
  </si>
  <si>
    <t>excel</t>
  </si>
  <si>
    <t>PP</t>
  </si>
  <si>
    <t>Stefan Andjelkovic</t>
  </si>
  <si>
    <t>da</t>
  </si>
  <si>
    <t>Subasic Zarko</t>
  </si>
  <si>
    <t>Da</t>
  </si>
  <si>
    <t>Vladimir Sekulic</t>
  </si>
  <si>
    <t>milan damjanovic</t>
  </si>
  <si>
    <t>Uros lekic</t>
  </si>
  <si>
    <t>Janko Petras</t>
  </si>
  <si>
    <t>Mihec</t>
  </si>
  <si>
    <t>Stampa - 7</t>
  </si>
  <si>
    <t>Header - 2</t>
  </si>
  <si>
    <t>Tabela - 4</t>
  </si>
  <si>
    <t>formule - 12</t>
  </si>
  <si>
    <t>aleksa veselinovic</t>
  </si>
  <si>
    <t>marko blagojevic</t>
  </si>
  <si>
    <t>milan danicic</t>
  </si>
  <si>
    <t>Stefan Dasic</t>
  </si>
  <si>
    <t>vladimir mraovic</t>
  </si>
  <si>
    <t>Zarko Subasic</t>
  </si>
  <si>
    <t>Ognjen Tasić RN 135/2023   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</si>
</sst>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[$-F800]dddd\,\ mmmm\ dd\,\ yyyy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9"/>
      <color rgb="FF000000"/>
      <name val="Calibri"/>
    </font>
    <font>
      <sz val="11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17365D"/>
        <bgColor rgb="FF17365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64" fontId="3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164" fontId="3" fillId="0" borderId="0" xfId="0" applyNumberFormat="1" applyFont="1"/>
    <xf numFmtId="10" fontId="1" fillId="0" borderId="1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Alignment="1">
      <alignment wrapText="1"/>
    </xf>
    <xf numFmtId="167" fontId="3" fillId="0" borderId="0" xfId="0" applyNumberFormat="1" applyFont="1" applyAlignment="1">
      <alignment wrapText="1"/>
    </xf>
    <xf numFmtId="0" fontId="8" fillId="0" borderId="0" xfId="0" applyFont="1"/>
    <xf numFmtId="0" fontId="4" fillId="0" borderId="0" xfId="0" applyFont="1" applyAlignment="1">
      <alignment horizontal="left" vertical="top"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8DB3E2"/>
          <bgColor rgb="FF8DB3E2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8DB3E2"/>
          <bgColor rgb="FF8DB3E2"/>
        </patternFill>
      </fill>
    </dxf>
    <dxf>
      <font>
        <b/>
      </font>
      <fill>
        <patternFill patternType="solid">
          <fgColor rgb="FFFF0101"/>
          <bgColor rgb="FFFF0101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1"/>
  <sheetViews>
    <sheetView tabSelected="1" workbookViewId="0">
      <pane ySplit="1" topLeftCell="A7" activePane="bottomLeft" state="frozen"/>
      <selection pane="bottomLeft" activeCell="B22" sqref="B22"/>
    </sheetView>
  </sheetViews>
  <sheetFormatPr defaultColWidth="14.453125" defaultRowHeight="15" customHeight="1"/>
  <cols>
    <col min="1" max="1" width="5.1796875" customWidth="1"/>
    <col min="2" max="2" width="22.54296875" customWidth="1"/>
    <col min="3" max="3" width="10.7265625" customWidth="1"/>
    <col min="4" max="11" width="8.7265625" customWidth="1"/>
    <col min="12" max="12" width="12.54296875" customWidth="1"/>
    <col min="13" max="15" width="9.1796875" customWidth="1"/>
    <col min="16" max="26" width="8.7265625" customWidth="1"/>
  </cols>
  <sheetData>
    <row r="1" spans="1:15" ht="43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5" ht="14.25" customHeight="1">
      <c r="A2" s="3">
        <v>1</v>
      </c>
      <c r="B2" s="4" t="s">
        <v>12</v>
      </c>
      <c r="C2" s="4" t="s">
        <v>13</v>
      </c>
      <c r="D2" s="5">
        <v>101</v>
      </c>
      <c r="E2" s="6">
        <v>11</v>
      </c>
      <c r="F2" s="6">
        <v>10</v>
      </c>
      <c r="G2" s="6">
        <v>13</v>
      </c>
      <c r="H2" s="6">
        <v>14</v>
      </c>
      <c r="I2" s="6">
        <v>47</v>
      </c>
      <c r="J2" s="5"/>
      <c r="K2" s="7">
        <f t="shared" ref="K2:K364" si="0">IF(SUM(E2:I2)=0,"",IF(I2&lt;20,SUM(E2:H2),SUM(E2:I2)))</f>
        <v>95</v>
      </c>
      <c r="L2" s="8" t="str">
        <f>IF(K2="","",IF(I2="","/",IF(OR(I2="",I2&lt;20),"Nije položio",VLOOKUP(K2,Ocene!$A$1:$B$6,2,TRUE))))</f>
        <v>Deset</v>
      </c>
    </row>
    <row r="3" spans="1:15" ht="14.25" customHeight="1">
      <c r="A3" s="3">
        <v>2</v>
      </c>
      <c r="B3" s="4" t="s">
        <v>14</v>
      </c>
      <c r="C3" s="4" t="s">
        <v>15</v>
      </c>
      <c r="D3" s="5">
        <v>101</v>
      </c>
      <c r="E3" s="6">
        <v>11</v>
      </c>
      <c r="F3" s="6">
        <v>9.5</v>
      </c>
      <c r="G3" s="6">
        <v>13.5</v>
      </c>
      <c r="H3" s="6">
        <v>12.5</v>
      </c>
      <c r="I3" s="6"/>
      <c r="J3" s="5"/>
      <c r="K3" s="7">
        <f t="shared" si="0"/>
        <v>46.5</v>
      </c>
      <c r="L3" s="8" t="str">
        <f>IF(K3="","",IF(I3="","/",IF(OR(I3="",I3&lt;20),"Nije položio",VLOOKUP(K3,Ocene!$A$1:$B$6,2,TRUE))))</f>
        <v>/</v>
      </c>
      <c r="M3" s="9"/>
    </row>
    <row r="4" spans="1:15" ht="14.25" customHeight="1">
      <c r="A4" s="3">
        <v>3</v>
      </c>
      <c r="B4" s="4" t="s">
        <v>16</v>
      </c>
      <c r="C4" s="4" t="s">
        <v>17</v>
      </c>
      <c r="D4" s="5">
        <v>101</v>
      </c>
      <c r="E4" s="6">
        <v>10.5</v>
      </c>
      <c r="F4" s="6">
        <v>10</v>
      </c>
      <c r="G4" s="6">
        <v>12</v>
      </c>
      <c r="H4" s="6">
        <v>14</v>
      </c>
      <c r="I4" s="6">
        <v>50</v>
      </c>
      <c r="J4" s="5"/>
      <c r="K4" s="7">
        <f t="shared" si="0"/>
        <v>96.5</v>
      </c>
      <c r="L4" s="8" t="str">
        <f>IF(K4="","",IF(I4="","/",IF(OR(I4="",I4&lt;20),"Nije položio",VLOOKUP(K4,Ocene!$A$1:$B$6,2,TRUE))))</f>
        <v>Deset</v>
      </c>
      <c r="M4" s="9"/>
    </row>
    <row r="5" spans="1:15" ht="14.25" customHeight="1">
      <c r="A5" s="3">
        <v>4</v>
      </c>
      <c r="B5" s="4" t="s">
        <v>18</v>
      </c>
      <c r="C5" s="4" t="s">
        <v>19</v>
      </c>
      <c r="D5" s="5">
        <v>101</v>
      </c>
      <c r="E5" s="6">
        <v>11.5</v>
      </c>
      <c r="F5" s="6">
        <v>10</v>
      </c>
      <c r="G5" s="6">
        <v>14</v>
      </c>
      <c r="H5" s="6">
        <v>13</v>
      </c>
      <c r="I5" s="6">
        <v>42.5</v>
      </c>
      <c r="J5" s="5"/>
      <c r="K5" s="7">
        <f t="shared" si="0"/>
        <v>91</v>
      </c>
      <c r="L5" s="8" t="str">
        <f>IF(K5="","",IF(I5="","/",IF(OR(I5="",I5&lt;20),"Nije položio",VLOOKUP(K5,Ocene!$A$1:$B$6,2,TRUE))))</f>
        <v>Deset</v>
      </c>
      <c r="M5" s="9"/>
    </row>
    <row r="6" spans="1:15" ht="14.25" customHeight="1">
      <c r="A6" s="3">
        <v>5</v>
      </c>
      <c r="B6" s="4" t="s">
        <v>20</v>
      </c>
      <c r="C6" s="4" t="s">
        <v>21</v>
      </c>
      <c r="D6" s="5">
        <v>101</v>
      </c>
      <c r="E6" s="6">
        <v>10.5</v>
      </c>
      <c r="F6" s="6">
        <v>10</v>
      </c>
      <c r="G6" s="6">
        <v>12.5</v>
      </c>
      <c r="H6" s="6">
        <v>14</v>
      </c>
      <c r="I6" s="6">
        <v>45</v>
      </c>
      <c r="J6" s="5"/>
      <c r="K6" s="7">
        <f t="shared" si="0"/>
        <v>92</v>
      </c>
      <c r="L6" s="8" t="str">
        <f>IF(K6="","",IF(I6="","/",IF(OR(I6="",I6&lt;20),"Nije položio",VLOOKUP(K6,Ocene!$A$1:$B$6,2,TRUE))))</f>
        <v>Deset</v>
      </c>
      <c r="M6" s="9"/>
      <c r="O6" s="9"/>
    </row>
    <row r="7" spans="1:15" ht="14.25" customHeight="1">
      <c r="A7" s="3">
        <v>6</v>
      </c>
      <c r="B7" s="4" t="s">
        <v>22</v>
      </c>
      <c r="C7" s="4" t="s">
        <v>23</v>
      </c>
      <c r="D7" s="5">
        <v>101</v>
      </c>
      <c r="E7" s="6">
        <v>12</v>
      </c>
      <c r="F7" s="6">
        <v>8</v>
      </c>
      <c r="G7" s="6">
        <v>14</v>
      </c>
      <c r="H7" s="6">
        <v>13</v>
      </c>
      <c r="I7" s="6">
        <v>38.5</v>
      </c>
      <c r="J7" s="5"/>
      <c r="K7" s="7">
        <f t="shared" si="0"/>
        <v>85.5</v>
      </c>
      <c r="L7" s="8" t="str">
        <f>IF(K7="","",IF(I7="","/",IF(OR(I7="",I7&lt;20),"Nije položio",VLOOKUP(K7,Ocene!$A$1:$B$6,2,TRUE))))</f>
        <v>Devet</v>
      </c>
      <c r="M7" s="9"/>
    </row>
    <row r="8" spans="1:15" ht="14.25" customHeight="1">
      <c r="A8" s="3">
        <v>7</v>
      </c>
      <c r="B8" s="4" t="s">
        <v>24</v>
      </c>
      <c r="C8" s="4" t="s">
        <v>25</v>
      </c>
      <c r="D8" s="5">
        <v>101</v>
      </c>
      <c r="E8" s="6">
        <v>10.5</v>
      </c>
      <c r="F8" s="6">
        <v>10</v>
      </c>
      <c r="G8" s="6">
        <v>11.5</v>
      </c>
      <c r="H8" s="6">
        <v>13.5</v>
      </c>
      <c r="I8" s="6">
        <v>29</v>
      </c>
      <c r="J8" s="5"/>
      <c r="K8" s="7">
        <f t="shared" si="0"/>
        <v>74.5</v>
      </c>
      <c r="L8" s="8" t="str">
        <f>IF(K8="","",IF(I8="","/",IF(OR(I8="",I8&lt;20),"Nije položio",VLOOKUP(K8,Ocene!$A$1:$B$6,2,TRUE))))</f>
        <v>Osam</v>
      </c>
      <c r="M8" s="9"/>
    </row>
    <row r="9" spans="1:15" ht="14.25" customHeight="1">
      <c r="A9" s="3">
        <v>8</v>
      </c>
      <c r="B9" s="4" t="s">
        <v>26</v>
      </c>
      <c r="C9" s="4" t="s">
        <v>27</v>
      </c>
      <c r="D9" s="5">
        <v>101</v>
      </c>
      <c r="E9" s="6">
        <v>11</v>
      </c>
      <c r="F9" s="6">
        <v>9</v>
      </c>
      <c r="G9" s="6">
        <v>13.5</v>
      </c>
      <c r="H9" s="6">
        <v>14</v>
      </c>
      <c r="I9" s="6"/>
      <c r="J9" s="5"/>
      <c r="K9" s="7">
        <f t="shared" si="0"/>
        <v>47.5</v>
      </c>
      <c r="L9" s="8" t="str">
        <f>IF(K9="","",IF(I9="","/",IF(OR(I9="",I9&lt;20),"Nije položio",VLOOKUP(K9,Ocene!$A$1:$B$6,2,TRUE))))</f>
        <v>/</v>
      </c>
      <c r="M9" s="9"/>
    </row>
    <row r="10" spans="1:15" ht="14.25" customHeight="1">
      <c r="A10" s="3">
        <v>9</v>
      </c>
      <c r="B10" s="4" t="s">
        <v>28</v>
      </c>
      <c r="C10" s="4" t="s">
        <v>29</v>
      </c>
      <c r="D10" s="5">
        <v>101</v>
      </c>
      <c r="E10" s="6">
        <v>11</v>
      </c>
      <c r="F10" s="6">
        <v>10</v>
      </c>
      <c r="G10" s="6">
        <v>11</v>
      </c>
      <c r="H10" s="6">
        <v>13.5</v>
      </c>
      <c r="I10" s="6">
        <v>42</v>
      </c>
      <c r="J10" s="5"/>
      <c r="K10" s="7">
        <f t="shared" si="0"/>
        <v>87.5</v>
      </c>
      <c r="L10" s="8" t="str">
        <f>IF(K10="","",IF(I10="","/",IF(OR(I10="",I10&lt;20),"Nije položio",VLOOKUP(K10,Ocene!$A$1:$B$6,2,TRUE))))</f>
        <v>Devet</v>
      </c>
      <c r="M10" s="9"/>
    </row>
    <row r="11" spans="1:15" ht="14.25" customHeight="1">
      <c r="A11" s="3">
        <v>10</v>
      </c>
      <c r="B11" s="4" t="s">
        <v>30</v>
      </c>
      <c r="C11" s="4" t="s">
        <v>31</v>
      </c>
      <c r="D11" s="5">
        <v>101</v>
      </c>
      <c r="E11" s="6">
        <v>12</v>
      </c>
      <c r="F11" s="6">
        <v>10</v>
      </c>
      <c r="G11" s="6">
        <v>12</v>
      </c>
      <c r="H11" s="6">
        <v>14</v>
      </c>
      <c r="I11" s="6">
        <v>50</v>
      </c>
      <c r="J11" s="5"/>
      <c r="K11" s="7">
        <f t="shared" si="0"/>
        <v>98</v>
      </c>
      <c r="L11" s="8" t="str">
        <f>IF(K11="","",IF(I11="","/",IF(OR(I11="",I11&lt;20),"Nije položio",VLOOKUP(K11,Ocene!$A$1:$B$6,2,TRUE))))</f>
        <v>Deset</v>
      </c>
      <c r="M11" s="9"/>
    </row>
    <row r="12" spans="1:15" ht="14.25" customHeight="1">
      <c r="A12" s="3">
        <v>11</v>
      </c>
      <c r="B12" s="4" t="s">
        <v>32</v>
      </c>
      <c r="C12" s="4" t="s">
        <v>33</v>
      </c>
      <c r="D12" s="5">
        <v>101</v>
      </c>
      <c r="E12" s="6">
        <v>10</v>
      </c>
      <c r="F12" s="6">
        <v>10</v>
      </c>
      <c r="G12" s="6">
        <v>13</v>
      </c>
      <c r="H12" s="6">
        <v>14</v>
      </c>
      <c r="I12" s="6"/>
      <c r="J12" s="5"/>
      <c r="K12" s="7">
        <f t="shared" si="0"/>
        <v>47</v>
      </c>
      <c r="L12" s="8" t="str">
        <f>IF(K12="","",IF(I12="","/",IF(OR(I12="",I12&lt;20),"Nije položio",VLOOKUP(K12,Ocene!$A$1:$B$6,2,TRUE))))</f>
        <v>/</v>
      </c>
      <c r="M12" s="9"/>
    </row>
    <row r="13" spans="1:15" ht="14.25" customHeight="1">
      <c r="A13" s="3">
        <v>12</v>
      </c>
      <c r="B13" s="4" t="s">
        <v>34</v>
      </c>
      <c r="C13" s="4" t="s">
        <v>35</v>
      </c>
      <c r="D13" s="5">
        <v>101</v>
      </c>
      <c r="E13" s="6">
        <v>8</v>
      </c>
      <c r="F13" s="6">
        <v>9</v>
      </c>
      <c r="G13" s="6">
        <v>12</v>
      </c>
      <c r="H13" s="6">
        <v>13.5</v>
      </c>
      <c r="I13" s="6">
        <v>38.5</v>
      </c>
      <c r="J13" s="5"/>
      <c r="K13" s="7">
        <f t="shared" si="0"/>
        <v>81</v>
      </c>
      <c r="L13" s="8" t="str">
        <f>IF(K13="","",IF(I13="","/",IF(OR(I13="",I13&lt;20),"Nije položio",VLOOKUP(K13,Ocene!$A$1:$B$6,2,TRUE))))</f>
        <v>Devet</v>
      </c>
      <c r="M13" s="9"/>
    </row>
    <row r="14" spans="1:15" ht="14.25" customHeight="1">
      <c r="A14" s="3">
        <v>13</v>
      </c>
      <c r="B14" s="4" t="s">
        <v>36</v>
      </c>
      <c r="C14" s="4" t="s">
        <v>37</v>
      </c>
      <c r="D14" s="5">
        <v>101</v>
      </c>
      <c r="E14" s="6">
        <v>12</v>
      </c>
      <c r="F14" s="6">
        <v>10</v>
      </c>
      <c r="G14" s="6">
        <v>13.5</v>
      </c>
      <c r="H14" s="6">
        <v>13.5</v>
      </c>
      <c r="I14" s="6"/>
      <c r="J14" s="5"/>
      <c r="K14" s="7">
        <f t="shared" si="0"/>
        <v>49</v>
      </c>
      <c r="L14" s="8" t="str">
        <f>IF(K14="","",IF(I14="","/",IF(OR(I14="",I14&lt;20),"Nije položio",VLOOKUP(K14,Ocene!$A$1:$B$6,2,TRUE))))</f>
        <v>/</v>
      </c>
      <c r="M14" s="9"/>
    </row>
    <row r="15" spans="1:15" ht="14.25" customHeight="1">
      <c r="A15" s="3">
        <v>14</v>
      </c>
      <c r="B15" s="4" t="s">
        <v>38</v>
      </c>
      <c r="C15" s="4" t="s">
        <v>39</v>
      </c>
      <c r="D15" s="5">
        <v>101</v>
      </c>
      <c r="E15" s="6">
        <v>10</v>
      </c>
      <c r="F15" s="6">
        <v>10</v>
      </c>
      <c r="G15" s="6">
        <v>11</v>
      </c>
      <c r="H15" s="6">
        <v>13</v>
      </c>
      <c r="I15" s="6">
        <v>48</v>
      </c>
      <c r="J15" s="5"/>
      <c r="K15" s="7">
        <f t="shared" si="0"/>
        <v>92</v>
      </c>
      <c r="L15" s="8" t="str">
        <f>IF(K15="","",IF(I15="","/",IF(OR(I15="",I15&lt;20),"Nije položio",VLOOKUP(K15,Ocene!$A$1:$B$6,2,TRUE))))</f>
        <v>Deset</v>
      </c>
      <c r="M15" s="9"/>
    </row>
    <row r="16" spans="1:15" ht="14.25" customHeight="1">
      <c r="A16" s="3">
        <v>15</v>
      </c>
      <c r="B16" s="4" t="s">
        <v>40</v>
      </c>
      <c r="C16" s="4" t="s">
        <v>41</v>
      </c>
      <c r="D16" s="5">
        <v>101</v>
      </c>
      <c r="E16" s="6">
        <v>10</v>
      </c>
      <c r="F16" s="6">
        <v>10</v>
      </c>
      <c r="G16" s="6"/>
      <c r="H16" s="6">
        <v>13.5</v>
      </c>
      <c r="I16" s="6"/>
      <c r="J16" s="5"/>
      <c r="K16" s="7">
        <f t="shared" si="0"/>
        <v>33.5</v>
      </c>
      <c r="L16" s="8" t="str">
        <f>IF(K16="","",IF(I16="","/",IF(OR(I16="",I16&lt;20),"Nije položio",VLOOKUP(K16,Ocene!$A$1:$B$6,2,TRUE))))</f>
        <v>/</v>
      </c>
      <c r="M16" s="9"/>
    </row>
    <row r="17" spans="1:13" ht="14.25" customHeight="1">
      <c r="A17" s="3">
        <v>16</v>
      </c>
      <c r="B17" s="4" t="s">
        <v>42</v>
      </c>
      <c r="C17" s="4" t="s">
        <v>43</v>
      </c>
      <c r="D17" s="5">
        <v>101</v>
      </c>
      <c r="E17" s="6">
        <v>10.5</v>
      </c>
      <c r="F17" s="6">
        <v>10</v>
      </c>
      <c r="G17" s="6">
        <v>13.5</v>
      </c>
      <c r="H17" s="6">
        <v>14</v>
      </c>
      <c r="I17" s="6">
        <v>50</v>
      </c>
      <c r="J17" s="5"/>
      <c r="K17" s="7">
        <f t="shared" si="0"/>
        <v>98</v>
      </c>
      <c r="L17" s="8" t="str">
        <f>IF(K17="","",IF(I17="","/",IF(OR(I17="",I17&lt;20),"Nije položio",VLOOKUP(K17,Ocene!$A$1:$B$6,2,TRUE))))</f>
        <v>Deset</v>
      </c>
      <c r="M17" s="9"/>
    </row>
    <row r="18" spans="1:13" ht="14.25" customHeight="1">
      <c r="A18" s="3">
        <v>17</v>
      </c>
      <c r="B18" s="4" t="s">
        <v>44</v>
      </c>
      <c r="C18" s="4" t="s">
        <v>45</v>
      </c>
      <c r="D18" s="5">
        <v>101</v>
      </c>
      <c r="E18" s="6">
        <v>11</v>
      </c>
      <c r="F18" s="6">
        <v>9.5</v>
      </c>
      <c r="G18" s="6">
        <v>11</v>
      </c>
      <c r="H18" s="6">
        <v>14</v>
      </c>
      <c r="I18" s="6">
        <v>30.5</v>
      </c>
      <c r="J18" s="5"/>
      <c r="K18" s="7">
        <f t="shared" si="0"/>
        <v>76</v>
      </c>
      <c r="L18" s="8" t="str">
        <f>IF(K18="","",IF(I18="","/",IF(OR(I18="",I18&lt;20),"Nije položio",VLOOKUP(K18,Ocene!$A$1:$B$6,2,TRUE))))</f>
        <v>Osam</v>
      </c>
      <c r="M18" s="9"/>
    </row>
    <row r="19" spans="1:13" ht="14.25" customHeight="1">
      <c r="A19" s="3">
        <v>18</v>
      </c>
      <c r="B19" s="4" t="s">
        <v>46</v>
      </c>
      <c r="C19" s="4" t="s">
        <v>47</v>
      </c>
      <c r="D19" s="5">
        <v>101</v>
      </c>
      <c r="E19" s="6">
        <v>8.5</v>
      </c>
      <c r="F19" s="6">
        <v>9</v>
      </c>
      <c r="G19" s="6"/>
      <c r="H19" s="6">
        <v>11.5</v>
      </c>
      <c r="I19" s="6"/>
      <c r="J19" s="5"/>
      <c r="K19" s="7">
        <f t="shared" si="0"/>
        <v>29</v>
      </c>
      <c r="L19" s="8" t="str">
        <f>IF(K19="","",IF(I19="","/",IF(OR(I19="",I19&lt;20),"Nije položio",VLOOKUP(K19,Ocene!$A$1:$B$6,2,TRUE))))</f>
        <v>/</v>
      </c>
      <c r="M19" s="9"/>
    </row>
    <row r="20" spans="1:13" ht="14.25" customHeight="1">
      <c r="A20" s="3">
        <v>19</v>
      </c>
      <c r="B20" s="4" t="s">
        <v>48</v>
      </c>
      <c r="C20" s="4" t="s">
        <v>49</v>
      </c>
      <c r="D20" s="5">
        <v>101</v>
      </c>
      <c r="E20" s="6">
        <v>11.5</v>
      </c>
      <c r="F20" s="6">
        <v>7.5</v>
      </c>
      <c r="G20" s="6"/>
      <c r="H20" s="6">
        <v>14</v>
      </c>
      <c r="I20" s="6"/>
      <c r="J20" s="5"/>
      <c r="K20" s="7">
        <f t="shared" si="0"/>
        <v>33</v>
      </c>
      <c r="L20" s="8" t="str">
        <f>IF(K20="","",IF(I20="","/",IF(OR(I20="",I20&lt;20),"Nije položio",VLOOKUP(K20,Ocene!$A$1:$B$6,2,TRUE))))</f>
        <v>/</v>
      </c>
      <c r="M20" s="9"/>
    </row>
    <row r="21" spans="1:13" ht="14.25" customHeight="1">
      <c r="A21" s="3">
        <v>20</v>
      </c>
      <c r="B21" s="4" t="s">
        <v>50</v>
      </c>
      <c r="C21" s="4" t="s">
        <v>51</v>
      </c>
      <c r="D21" s="5">
        <v>101</v>
      </c>
      <c r="E21" s="6">
        <v>9</v>
      </c>
      <c r="F21" s="6">
        <v>10</v>
      </c>
      <c r="G21" s="6">
        <v>13.5</v>
      </c>
      <c r="H21" s="6">
        <v>13.5</v>
      </c>
      <c r="I21" s="6"/>
      <c r="J21" s="5"/>
      <c r="K21" s="7">
        <f t="shared" si="0"/>
        <v>46</v>
      </c>
      <c r="L21" s="8" t="str">
        <f>IF(K21="","",IF(I21="","/",IF(OR(I21="",I21&lt;20),"Nije položio",VLOOKUP(K21,Ocene!$A$1:$B$6,2,TRUE))))</f>
        <v>/</v>
      </c>
      <c r="M21" s="9"/>
    </row>
    <row r="22" spans="1:13" ht="14.25" customHeight="1">
      <c r="A22" s="3">
        <v>21</v>
      </c>
      <c r="B22" s="4" t="s">
        <v>52</v>
      </c>
      <c r="C22" s="4" t="s">
        <v>53</v>
      </c>
      <c r="D22" s="5">
        <v>101</v>
      </c>
      <c r="E22" s="6">
        <v>12</v>
      </c>
      <c r="F22" s="6">
        <v>10</v>
      </c>
      <c r="G22" s="6"/>
      <c r="H22" s="6">
        <v>13.5</v>
      </c>
      <c r="I22" s="6"/>
      <c r="J22" s="5"/>
      <c r="K22" s="7">
        <f t="shared" si="0"/>
        <v>35.5</v>
      </c>
      <c r="L22" s="8" t="str">
        <f>IF(K22="","",IF(I22="","/",IF(OR(I22="",I22&lt;20),"Nije položio",VLOOKUP(K22,Ocene!$A$1:$B$6,2,TRUE))))</f>
        <v>/</v>
      </c>
      <c r="M22" s="9"/>
    </row>
    <row r="23" spans="1:13" ht="14.25" customHeight="1">
      <c r="A23" s="3">
        <v>22</v>
      </c>
      <c r="B23" s="4" t="s">
        <v>54</v>
      </c>
      <c r="C23" s="4" t="s">
        <v>55</v>
      </c>
      <c r="D23" s="5">
        <v>102</v>
      </c>
      <c r="E23" s="6">
        <v>10</v>
      </c>
      <c r="F23" s="6">
        <v>10</v>
      </c>
      <c r="G23" s="6">
        <v>11.5</v>
      </c>
      <c r="H23" s="6">
        <v>12.5</v>
      </c>
      <c r="I23" s="6">
        <v>34</v>
      </c>
      <c r="J23" s="5"/>
      <c r="K23" s="7">
        <f t="shared" si="0"/>
        <v>78</v>
      </c>
      <c r="L23" s="8" t="str">
        <f>IF(K23="","",IF(I23="","/",IF(OR(I23="",I23&lt;20),"Nije položio",VLOOKUP(K23,Ocene!$A$1:$B$6,2,TRUE))))</f>
        <v>Osam</v>
      </c>
      <c r="M23" s="9"/>
    </row>
    <row r="24" spans="1:13" ht="14.25" customHeight="1">
      <c r="A24" s="3">
        <v>23</v>
      </c>
      <c r="B24" s="4" t="s">
        <v>56</v>
      </c>
      <c r="C24" s="4" t="s">
        <v>57</v>
      </c>
      <c r="D24" s="5">
        <v>102</v>
      </c>
      <c r="E24" s="6">
        <v>10</v>
      </c>
      <c r="F24" s="6">
        <v>10</v>
      </c>
      <c r="G24" s="6">
        <v>12.5</v>
      </c>
      <c r="H24" s="6">
        <v>9</v>
      </c>
      <c r="I24" s="6">
        <v>43</v>
      </c>
      <c r="J24" s="5"/>
      <c r="K24" s="7">
        <f t="shared" si="0"/>
        <v>84.5</v>
      </c>
      <c r="L24" s="8" t="str">
        <f>IF(K24="","",IF(I24="","/",IF(OR(I24="",I24&lt;20),"Nije položio",VLOOKUP(K24,Ocene!$A$1:$B$6,2,TRUE))))</f>
        <v>Devet</v>
      </c>
      <c r="M24" s="9"/>
    </row>
    <row r="25" spans="1:13" ht="14.25" customHeight="1">
      <c r="A25" s="3">
        <v>24</v>
      </c>
      <c r="B25" s="4" t="s">
        <v>58</v>
      </c>
      <c r="C25" s="4" t="s">
        <v>59</v>
      </c>
      <c r="D25" s="5">
        <v>102</v>
      </c>
      <c r="E25" s="6">
        <v>11</v>
      </c>
      <c r="F25" s="6">
        <v>10</v>
      </c>
      <c r="G25" s="6"/>
      <c r="H25" s="6">
        <v>13.5</v>
      </c>
      <c r="I25" s="6"/>
      <c r="J25" s="5"/>
      <c r="K25" s="7">
        <f t="shared" si="0"/>
        <v>34.5</v>
      </c>
      <c r="L25" s="8" t="str">
        <f>IF(K25="","",IF(I25="","/",IF(OR(I25="",I25&lt;20),"Nije položio",VLOOKUP(K25,Ocene!$A$1:$B$6,2,TRUE))))</f>
        <v>/</v>
      </c>
      <c r="M25" s="9"/>
    </row>
    <row r="26" spans="1:13" ht="14.25" customHeight="1">
      <c r="A26" s="3">
        <v>25</v>
      </c>
      <c r="B26" s="4" t="s">
        <v>60</v>
      </c>
      <c r="C26" s="4" t="s">
        <v>61</v>
      </c>
      <c r="D26" s="5">
        <v>102</v>
      </c>
      <c r="E26" s="6">
        <v>12</v>
      </c>
      <c r="F26" s="6">
        <v>10</v>
      </c>
      <c r="G26" s="6">
        <v>14</v>
      </c>
      <c r="H26" s="6">
        <v>14</v>
      </c>
      <c r="I26" s="6"/>
      <c r="J26" s="5"/>
      <c r="K26" s="7">
        <f t="shared" si="0"/>
        <v>50</v>
      </c>
      <c r="L26" s="8" t="str">
        <f>IF(K26="","",IF(I26="","/",IF(OR(I26="",I26&lt;20),"Nije položio",VLOOKUP(K26,Ocene!$A$1:$B$6,2,TRUE))))</f>
        <v>/</v>
      </c>
      <c r="M26" s="9"/>
    </row>
    <row r="27" spans="1:13" ht="14.25" customHeight="1">
      <c r="A27" s="3">
        <v>26</v>
      </c>
      <c r="B27" s="4" t="s">
        <v>62</v>
      </c>
      <c r="C27" s="4" t="s">
        <v>63</v>
      </c>
      <c r="D27" s="5">
        <v>102</v>
      </c>
      <c r="E27" s="6">
        <v>12</v>
      </c>
      <c r="F27" s="6">
        <v>10</v>
      </c>
      <c r="G27" s="6">
        <v>13.5</v>
      </c>
      <c r="H27" s="6">
        <v>8.5</v>
      </c>
      <c r="I27" s="6">
        <v>43</v>
      </c>
      <c r="J27" s="5"/>
      <c r="K27" s="7">
        <f t="shared" si="0"/>
        <v>87</v>
      </c>
      <c r="L27" s="8" t="str">
        <f>IF(K27="","",IF(I27="","/",IF(OR(I27="",I27&lt;20),"Nije položio",VLOOKUP(K27,Ocene!$A$1:$B$6,2,TRUE))))</f>
        <v>Devet</v>
      </c>
      <c r="M27" s="9"/>
    </row>
    <row r="28" spans="1:13" ht="14.25" customHeight="1">
      <c r="A28" s="3">
        <v>27</v>
      </c>
      <c r="B28" s="4" t="s">
        <v>64</v>
      </c>
      <c r="C28" s="4" t="s">
        <v>65</v>
      </c>
      <c r="D28" s="5">
        <v>102</v>
      </c>
      <c r="E28" s="6">
        <v>10.5</v>
      </c>
      <c r="F28" s="6">
        <v>10</v>
      </c>
      <c r="G28" s="6">
        <v>12</v>
      </c>
      <c r="H28" s="6">
        <v>5.5</v>
      </c>
      <c r="I28" s="6"/>
      <c r="J28" s="5"/>
      <c r="K28" s="7">
        <f t="shared" si="0"/>
        <v>38</v>
      </c>
      <c r="L28" s="8" t="str">
        <f>IF(K28="","",IF(I28="","/",IF(OR(I28="",I28&lt;20),"Nije položio",VLOOKUP(K28,Ocene!$A$1:$B$6,2,TRUE))))</f>
        <v>/</v>
      </c>
      <c r="M28" s="9"/>
    </row>
    <row r="29" spans="1:13" ht="14.25" customHeight="1">
      <c r="A29" s="3">
        <v>28</v>
      </c>
      <c r="B29" s="4" t="s">
        <v>66</v>
      </c>
      <c r="C29" s="4" t="s">
        <v>67</v>
      </c>
      <c r="D29" s="5">
        <v>102</v>
      </c>
      <c r="E29" s="6">
        <v>12</v>
      </c>
      <c r="F29" s="6">
        <v>9</v>
      </c>
      <c r="G29" s="6">
        <v>13</v>
      </c>
      <c r="H29" s="6">
        <v>13.5</v>
      </c>
      <c r="I29" s="6">
        <v>50</v>
      </c>
      <c r="J29" s="5"/>
      <c r="K29" s="7">
        <f t="shared" si="0"/>
        <v>97.5</v>
      </c>
      <c r="L29" s="8" t="str">
        <f>IF(K29="","",IF(I29="","/",IF(OR(I29="",I29&lt;20),"Nije položio",VLOOKUP(K29,Ocene!$A$1:$B$6,2,TRUE))))</f>
        <v>Deset</v>
      </c>
      <c r="M29" s="9"/>
    </row>
    <row r="30" spans="1:13" ht="14.25" customHeight="1">
      <c r="A30" s="3">
        <v>29</v>
      </c>
      <c r="B30" s="4" t="s">
        <v>68</v>
      </c>
      <c r="C30" s="4" t="s">
        <v>69</v>
      </c>
      <c r="D30" s="5">
        <v>102</v>
      </c>
      <c r="E30" s="6">
        <v>8.5</v>
      </c>
      <c r="F30" s="6">
        <v>10</v>
      </c>
      <c r="G30" s="6">
        <v>11</v>
      </c>
      <c r="H30" s="6">
        <v>13.5</v>
      </c>
      <c r="I30" s="6"/>
      <c r="J30" s="5"/>
      <c r="K30" s="7">
        <f t="shared" si="0"/>
        <v>43</v>
      </c>
      <c r="L30" s="8" t="str">
        <f>IF(K30="","",IF(I30="","/",IF(OR(I30="",I30&lt;20),"Nije položio",VLOOKUP(K30,Ocene!$A$1:$B$6,2,TRUE))))</f>
        <v>/</v>
      </c>
      <c r="M30" s="9"/>
    </row>
    <row r="31" spans="1:13" ht="14.25" customHeight="1">
      <c r="A31" s="3">
        <v>30</v>
      </c>
      <c r="B31" s="4" t="s">
        <v>70</v>
      </c>
      <c r="C31" s="4" t="s">
        <v>71</v>
      </c>
      <c r="D31" s="5">
        <v>102</v>
      </c>
      <c r="E31" s="6">
        <v>10.5</v>
      </c>
      <c r="F31" s="6">
        <v>10</v>
      </c>
      <c r="G31" s="6">
        <v>13</v>
      </c>
      <c r="H31" s="6">
        <v>13.5</v>
      </c>
      <c r="I31" s="6">
        <v>34.5</v>
      </c>
      <c r="J31" s="5"/>
      <c r="K31" s="7">
        <f t="shared" si="0"/>
        <v>81.5</v>
      </c>
      <c r="L31" s="8" t="str">
        <f>IF(K31="","",IF(I31="","/",IF(OR(I31="",I31&lt;20),"Nije položio",VLOOKUP(K31,Ocene!$A$1:$B$6,2,TRUE))))</f>
        <v>Devet</v>
      </c>
      <c r="M31" s="9"/>
    </row>
    <row r="32" spans="1:13" ht="14.25" customHeight="1">
      <c r="A32" s="3">
        <v>31</v>
      </c>
      <c r="B32" s="4" t="s">
        <v>72</v>
      </c>
      <c r="C32" s="4" t="s">
        <v>73</v>
      </c>
      <c r="D32" s="5">
        <v>102</v>
      </c>
      <c r="E32" s="6">
        <v>11</v>
      </c>
      <c r="F32" s="6">
        <v>10</v>
      </c>
      <c r="G32" s="6">
        <v>9</v>
      </c>
      <c r="H32" s="6">
        <v>11</v>
      </c>
      <c r="I32" s="6">
        <v>28</v>
      </c>
      <c r="J32" s="5"/>
      <c r="K32" s="7">
        <f t="shared" si="0"/>
        <v>69</v>
      </c>
      <c r="L32" s="8" t="str">
        <f>IF(K32="","",IF(I32="","/",IF(OR(I32="",I32&lt;20),"Nije položio",VLOOKUP(K32,Ocene!$A$1:$B$6,2,TRUE))))</f>
        <v>Sedam</v>
      </c>
      <c r="M32" s="9"/>
    </row>
    <row r="33" spans="1:13" ht="14.25" customHeight="1">
      <c r="A33" s="3">
        <v>32</v>
      </c>
      <c r="B33" s="4" t="s">
        <v>74</v>
      </c>
      <c r="C33" s="4" t="s">
        <v>75</v>
      </c>
      <c r="D33" s="5">
        <v>102</v>
      </c>
      <c r="E33" s="6">
        <v>10.5</v>
      </c>
      <c r="F33" s="6">
        <v>8.5</v>
      </c>
      <c r="G33" s="6">
        <v>13.5</v>
      </c>
      <c r="H33" s="6">
        <v>14</v>
      </c>
      <c r="I33" s="6"/>
      <c r="J33" s="5"/>
      <c r="K33" s="7">
        <f t="shared" si="0"/>
        <v>46.5</v>
      </c>
      <c r="L33" s="8" t="str">
        <f>IF(K33="","",IF(I33="","/",IF(OR(I33="",I33&lt;20),"Nije položio",VLOOKUP(K33,Ocene!$A$1:$B$6,2,TRUE))))</f>
        <v>/</v>
      </c>
      <c r="M33" s="9"/>
    </row>
    <row r="34" spans="1:13" ht="14.25" customHeight="1">
      <c r="A34" s="3">
        <v>33</v>
      </c>
      <c r="B34" s="4" t="s">
        <v>76</v>
      </c>
      <c r="C34" s="4" t="s">
        <v>77</v>
      </c>
      <c r="D34" s="5">
        <v>102</v>
      </c>
      <c r="E34" s="6">
        <v>10.5</v>
      </c>
      <c r="F34" s="6">
        <v>10</v>
      </c>
      <c r="G34" s="6">
        <v>13.5</v>
      </c>
      <c r="H34" s="6">
        <v>14</v>
      </c>
      <c r="I34" s="6"/>
      <c r="J34" s="5"/>
      <c r="K34" s="7">
        <f t="shared" si="0"/>
        <v>48</v>
      </c>
      <c r="L34" s="8" t="str">
        <f>IF(K34="","",IF(I34="","/",IF(OR(I34="",I34&lt;20),"Nije položio",VLOOKUP(K34,Ocene!$A$1:$B$6,2,TRUE))))</f>
        <v>/</v>
      </c>
      <c r="M34" s="9"/>
    </row>
    <row r="35" spans="1:13" ht="14.25" customHeight="1">
      <c r="A35" s="3">
        <v>34</v>
      </c>
      <c r="B35" s="4" t="s">
        <v>78</v>
      </c>
      <c r="C35" s="4" t="s">
        <v>79</v>
      </c>
      <c r="D35" s="5">
        <v>102</v>
      </c>
      <c r="E35" s="6">
        <v>11</v>
      </c>
      <c r="F35" s="6">
        <v>10</v>
      </c>
      <c r="G35" s="6">
        <v>12.5</v>
      </c>
      <c r="H35" s="6">
        <v>14</v>
      </c>
      <c r="I35" s="6">
        <v>49.5</v>
      </c>
      <c r="J35" s="5"/>
      <c r="K35" s="7">
        <f t="shared" si="0"/>
        <v>97</v>
      </c>
      <c r="L35" s="8" t="str">
        <f>IF(K35="","",IF(I35="","/",IF(OR(I35="",I35&lt;20),"Nije položio",VLOOKUP(K35,Ocene!$A$1:$B$6,2,TRUE))))</f>
        <v>Deset</v>
      </c>
      <c r="M35" s="9"/>
    </row>
    <row r="36" spans="1:13" ht="14.25" customHeight="1">
      <c r="A36" s="3">
        <v>35</v>
      </c>
      <c r="B36" s="4" t="s">
        <v>80</v>
      </c>
      <c r="C36" s="4" t="s">
        <v>81</v>
      </c>
      <c r="D36" s="5">
        <v>102</v>
      </c>
      <c r="E36" s="6">
        <v>11</v>
      </c>
      <c r="F36" s="6">
        <v>10</v>
      </c>
      <c r="G36" s="6">
        <v>11</v>
      </c>
      <c r="H36" s="6">
        <v>9</v>
      </c>
      <c r="I36" s="6"/>
      <c r="J36" s="5"/>
      <c r="K36" s="7">
        <f t="shared" si="0"/>
        <v>41</v>
      </c>
      <c r="L36" s="8" t="str">
        <f>IF(K36="","",IF(I36="","/",IF(OR(I36="",I36&lt;20),"Nije položio",VLOOKUP(K36,Ocene!$A$1:$B$6,2,TRUE))))</f>
        <v>/</v>
      </c>
      <c r="M36" s="9"/>
    </row>
    <row r="37" spans="1:13" ht="14.25" customHeight="1">
      <c r="A37" s="3">
        <v>36</v>
      </c>
      <c r="B37" s="4" t="s">
        <v>82</v>
      </c>
      <c r="C37" s="4" t="s">
        <v>83</v>
      </c>
      <c r="D37" s="5">
        <v>102</v>
      </c>
      <c r="E37" s="6">
        <v>9</v>
      </c>
      <c r="F37" s="6">
        <v>8.5</v>
      </c>
      <c r="G37" s="6">
        <v>13.5</v>
      </c>
      <c r="H37" s="6" t="s">
        <v>84</v>
      </c>
      <c r="I37" s="6">
        <v>50</v>
      </c>
      <c r="J37" s="5"/>
      <c r="K37" s="7">
        <f t="shared" si="0"/>
        <v>81</v>
      </c>
      <c r="L37" s="8" t="str">
        <f>IF(K37="","",IF(I37="","/",IF(OR(I37="",I37&lt;20),"Nije položio",VLOOKUP(K37,Ocene!$A$1:$B$6,2,TRUE))))</f>
        <v>Devet</v>
      </c>
      <c r="M37" s="9"/>
    </row>
    <row r="38" spans="1:13" ht="14.25" customHeight="1">
      <c r="A38" s="3">
        <v>37</v>
      </c>
      <c r="B38" s="4" t="s">
        <v>85</v>
      </c>
      <c r="C38" s="4" t="s">
        <v>86</v>
      </c>
      <c r="D38" s="5">
        <v>102</v>
      </c>
      <c r="E38" s="6">
        <v>10.5</v>
      </c>
      <c r="F38" s="6">
        <v>10</v>
      </c>
      <c r="G38" s="6">
        <v>13</v>
      </c>
      <c r="H38" s="6">
        <v>13.5</v>
      </c>
      <c r="I38" s="6">
        <v>50</v>
      </c>
      <c r="J38" s="5"/>
      <c r="K38" s="7">
        <f t="shared" si="0"/>
        <v>97</v>
      </c>
      <c r="L38" s="8" t="str">
        <f>IF(K38="","",IF(I38="","/",IF(OR(I38="",I38&lt;20),"Nije položio",VLOOKUP(K38,Ocene!$A$1:$B$6,2,TRUE))))</f>
        <v>Deset</v>
      </c>
      <c r="M38" s="9"/>
    </row>
    <row r="39" spans="1:13" ht="14.25" customHeight="1">
      <c r="A39" s="3">
        <v>38</v>
      </c>
      <c r="B39" s="4" t="s">
        <v>87</v>
      </c>
      <c r="C39" s="4" t="s">
        <v>88</v>
      </c>
      <c r="D39" s="5">
        <v>102</v>
      </c>
      <c r="E39" s="6">
        <v>10.5</v>
      </c>
      <c r="F39" s="6">
        <v>10</v>
      </c>
      <c r="G39" s="6">
        <v>12</v>
      </c>
      <c r="H39" s="6">
        <v>14</v>
      </c>
      <c r="I39" s="6">
        <v>44.5</v>
      </c>
      <c r="J39" s="5"/>
      <c r="K39" s="7">
        <f t="shared" si="0"/>
        <v>91</v>
      </c>
      <c r="L39" s="8" t="str">
        <f>IF(K39="","",IF(I39="","/",IF(OR(I39="",I39&lt;20),"Nije položio",VLOOKUP(K39,Ocene!$A$1:$B$6,2,TRUE))))</f>
        <v>Deset</v>
      </c>
      <c r="M39" s="9"/>
    </row>
    <row r="40" spans="1:13" ht="14.25" customHeight="1">
      <c r="A40" s="3">
        <v>39</v>
      </c>
      <c r="B40" s="4" t="s">
        <v>89</v>
      </c>
      <c r="C40" s="4" t="s">
        <v>90</v>
      </c>
      <c r="D40" s="5">
        <v>102</v>
      </c>
      <c r="E40" s="6">
        <v>11</v>
      </c>
      <c r="F40" s="6">
        <v>10</v>
      </c>
      <c r="G40" s="6">
        <v>13.5</v>
      </c>
      <c r="H40" s="6">
        <v>11</v>
      </c>
      <c r="I40" s="6"/>
      <c r="J40" s="5"/>
      <c r="K40" s="7">
        <f t="shared" si="0"/>
        <v>45.5</v>
      </c>
      <c r="L40" s="8" t="str">
        <f>IF(K40="","",IF(I40="","/",IF(OR(I40="",I40&lt;20),"Nije položio",VLOOKUP(K40,Ocene!$A$1:$B$6,2,TRUE))))</f>
        <v>/</v>
      </c>
      <c r="M40" s="9"/>
    </row>
    <row r="41" spans="1:13" ht="14.25" customHeight="1">
      <c r="A41" s="3">
        <v>40</v>
      </c>
      <c r="B41" s="4" t="s">
        <v>91</v>
      </c>
      <c r="C41" s="4" t="s">
        <v>92</v>
      </c>
      <c r="D41" s="5">
        <v>102</v>
      </c>
      <c r="E41" s="6"/>
      <c r="F41" s="6">
        <v>10</v>
      </c>
      <c r="G41" s="6">
        <v>13</v>
      </c>
      <c r="H41" s="6">
        <v>13.5</v>
      </c>
      <c r="I41" s="6"/>
      <c r="J41" s="5"/>
      <c r="K41" s="7">
        <f t="shared" si="0"/>
        <v>36.5</v>
      </c>
      <c r="L41" s="8" t="str">
        <f>IF(K41="","",IF(I41="","/",IF(OR(I41="",I41&lt;20),"Nije položio",VLOOKUP(K41,Ocene!$A$1:$B$6,2,TRUE))))</f>
        <v>/</v>
      </c>
      <c r="M41" s="9"/>
    </row>
    <row r="42" spans="1:13" ht="14.25" customHeight="1">
      <c r="A42" s="3">
        <v>41</v>
      </c>
      <c r="B42" s="4" t="s">
        <v>93</v>
      </c>
      <c r="C42" s="4" t="s">
        <v>94</v>
      </c>
      <c r="D42" s="5">
        <v>102</v>
      </c>
      <c r="E42" s="6">
        <v>10.5</v>
      </c>
      <c r="F42" s="6">
        <v>10</v>
      </c>
      <c r="G42" s="6">
        <v>13.5</v>
      </c>
      <c r="H42" s="6">
        <v>14</v>
      </c>
      <c r="I42" s="6">
        <v>50</v>
      </c>
      <c r="J42" s="5"/>
      <c r="K42" s="7">
        <f t="shared" si="0"/>
        <v>98</v>
      </c>
      <c r="L42" s="8" t="str">
        <f>IF(K42="","",IF(I42="","/",IF(OR(I42="",I42&lt;20),"Nije položio",VLOOKUP(K42,Ocene!$A$1:$B$6,2,TRUE))))</f>
        <v>Deset</v>
      </c>
      <c r="M42" s="9"/>
    </row>
    <row r="43" spans="1:13" ht="14.25" customHeight="1">
      <c r="A43" s="3">
        <v>42</v>
      </c>
      <c r="B43" s="4" t="s">
        <v>95</v>
      </c>
      <c r="C43" s="4" t="s">
        <v>96</v>
      </c>
      <c r="D43" s="5">
        <v>102</v>
      </c>
      <c r="E43" s="6">
        <v>11.5</v>
      </c>
      <c r="F43" s="6">
        <v>10</v>
      </c>
      <c r="G43" s="6">
        <v>12.5</v>
      </c>
      <c r="H43" s="6">
        <v>8</v>
      </c>
      <c r="I43" s="6">
        <v>47</v>
      </c>
      <c r="J43" s="5"/>
      <c r="K43" s="7">
        <f t="shared" si="0"/>
        <v>89</v>
      </c>
      <c r="L43" s="8" t="str">
        <f>IF(K43="","",IF(I43="","/",IF(OR(I43="",I43&lt;20),"Nije položio",VLOOKUP(K43,Ocene!$A$1:$B$6,2,TRUE))))</f>
        <v>Devet</v>
      </c>
      <c r="M43" s="9"/>
    </row>
    <row r="44" spans="1:13" ht="14.25" customHeight="1">
      <c r="A44" s="3">
        <v>43</v>
      </c>
      <c r="B44" s="4" t="s">
        <v>97</v>
      </c>
      <c r="C44" s="4" t="s">
        <v>98</v>
      </c>
      <c r="D44" s="5">
        <v>102</v>
      </c>
      <c r="E44" s="10">
        <v>9</v>
      </c>
      <c r="F44" s="6"/>
      <c r="G44" s="6">
        <v>8.5</v>
      </c>
      <c r="H44" s="6">
        <v>9</v>
      </c>
      <c r="I44" s="6"/>
      <c r="J44" s="5"/>
      <c r="K44" s="7">
        <f t="shared" si="0"/>
        <v>26.5</v>
      </c>
      <c r="L44" s="8" t="str">
        <f>IF(K44="","",IF(I44="","/",IF(OR(I44="",I44&lt;20),"Nije položio",VLOOKUP(K44,Ocene!$A$1:$B$6,2,TRUE))))</f>
        <v>/</v>
      </c>
      <c r="M44" s="9"/>
    </row>
    <row r="45" spans="1:13" ht="14.25" customHeight="1">
      <c r="A45" s="3">
        <v>44</v>
      </c>
      <c r="B45" s="4" t="s">
        <v>99</v>
      </c>
      <c r="C45" s="4" t="s">
        <v>100</v>
      </c>
      <c r="D45" s="5">
        <v>102</v>
      </c>
      <c r="E45" s="6">
        <v>10.5</v>
      </c>
      <c r="F45" s="6">
        <v>10</v>
      </c>
      <c r="G45" s="6">
        <v>11.5</v>
      </c>
      <c r="H45" s="6">
        <v>13</v>
      </c>
      <c r="I45" s="6">
        <v>50</v>
      </c>
      <c r="J45" s="5"/>
      <c r="K45" s="7">
        <f t="shared" si="0"/>
        <v>95</v>
      </c>
      <c r="L45" s="8" t="str">
        <f>IF(K45="","",IF(I45="","/",IF(OR(I45="",I45&lt;20),"Nije položio",VLOOKUP(K45,Ocene!$A$1:$B$6,2,TRUE))))</f>
        <v>Deset</v>
      </c>
      <c r="M45" s="9"/>
    </row>
    <row r="46" spans="1:13" ht="14.25" customHeight="1">
      <c r="A46" s="3">
        <v>45</v>
      </c>
      <c r="B46" s="4" t="s">
        <v>101</v>
      </c>
      <c r="C46" s="4" t="s">
        <v>102</v>
      </c>
      <c r="D46" s="5">
        <v>102</v>
      </c>
      <c r="E46" s="6">
        <v>11</v>
      </c>
      <c r="F46" s="6">
        <v>10</v>
      </c>
      <c r="G46" s="6">
        <v>13.5</v>
      </c>
      <c r="H46" s="6">
        <v>14</v>
      </c>
      <c r="I46" s="6">
        <v>50</v>
      </c>
      <c r="J46" s="5"/>
      <c r="K46" s="7">
        <f t="shared" si="0"/>
        <v>98.5</v>
      </c>
      <c r="L46" s="8" t="str">
        <f>IF(K46="","",IF(I46="","/",IF(OR(I46="",I46&lt;20),"Nije položio",VLOOKUP(K46,Ocene!$A$1:$B$6,2,TRUE))))</f>
        <v>Deset</v>
      </c>
      <c r="M46" s="9"/>
    </row>
    <row r="47" spans="1:13" ht="14.25" customHeight="1">
      <c r="A47" s="3">
        <v>46</v>
      </c>
      <c r="B47" s="4" t="s">
        <v>103</v>
      </c>
      <c r="C47" s="4" t="s">
        <v>104</v>
      </c>
      <c r="D47" s="5">
        <v>102</v>
      </c>
      <c r="E47" s="6">
        <v>9</v>
      </c>
      <c r="F47" s="6">
        <v>10</v>
      </c>
      <c r="G47" s="6">
        <v>13.5</v>
      </c>
      <c r="H47" s="6">
        <v>13.5</v>
      </c>
      <c r="I47" s="6">
        <v>23</v>
      </c>
      <c r="J47" s="5"/>
      <c r="K47" s="7">
        <f t="shared" si="0"/>
        <v>69</v>
      </c>
      <c r="L47" s="8" t="str">
        <f>IF(K47="","",IF(I47="","/",IF(OR(I47="",I47&lt;20),"Nije položio",VLOOKUP(K47,Ocene!$A$1:$B$6,2,TRUE))))</f>
        <v>Sedam</v>
      </c>
      <c r="M47" s="9"/>
    </row>
    <row r="48" spans="1:13" ht="14.25" customHeight="1">
      <c r="A48" s="3">
        <v>47</v>
      </c>
      <c r="B48" s="4" t="s">
        <v>105</v>
      </c>
      <c r="C48" s="4" t="s">
        <v>106</v>
      </c>
      <c r="D48" s="5">
        <v>102</v>
      </c>
      <c r="E48" s="6">
        <v>10</v>
      </c>
      <c r="F48" s="6">
        <v>9</v>
      </c>
      <c r="G48" s="6">
        <v>13</v>
      </c>
      <c r="H48" s="6">
        <v>14</v>
      </c>
      <c r="I48" s="6">
        <v>39</v>
      </c>
      <c r="J48" s="5"/>
      <c r="K48" s="7">
        <f t="shared" si="0"/>
        <v>85</v>
      </c>
      <c r="L48" s="8" t="str">
        <f>IF(K48="","",IF(I48="","/",IF(OR(I48="",I48&lt;20),"Nije položio",VLOOKUP(K48,Ocene!$A$1:$B$6,2,TRUE))))</f>
        <v>Devet</v>
      </c>
      <c r="M48" s="9"/>
    </row>
    <row r="49" spans="1:13" ht="14.25" customHeight="1">
      <c r="A49" s="3">
        <v>48</v>
      </c>
      <c r="B49" s="4" t="s">
        <v>107</v>
      </c>
      <c r="C49" s="4" t="s">
        <v>108</v>
      </c>
      <c r="D49" s="5">
        <v>102</v>
      </c>
      <c r="E49" s="6">
        <v>12</v>
      </c>
      <c r="F49" s="6">
        <v>10</v>
      </c>
      <c r="G49" s="6">
        <v>12.5</v>
      </c>
      <c r="H49" s="6">
        <v>13.5</v>
      </c>
      <c r="I49" s="6">
        <v>50</v>
      </c>
      <c r="J49" s="5"/>
      <c r="K49" s="7">
        <f t="shared" si="0"/>
        <v>98</v>
      </c>
      <c r="L49" s="8" t="str">
        <f>IF(K49="","",IF(I49="","/",IF(OR(I49="",I49&lt;20),"Nije položio",VLOOKUP(K49,Ocene!$A$1:$B$6,2,TRUE))))</f>
        <v>Deset</v>
      </c>
      <c r="M49" s="9"/>
    </row>
    <row r="50" spans="1:13" ht="14.25" customHeight="1">
      <c r="A50" s="3">
        <v>49</v>
      </c>
      <c r="B50" s="4" t="s">
        <v>109</v>
      </c>
      <c r="C50" s="4" t="s">
        <v>110</v>
      </c>
      <c r="D50" s="5">
        <v>103</v>
      </c>
      <c r="E50" s="6">
        <v>11</v>
      </c>
      <c r="F50" s="6">
        <v>10</v>
      </c>
      <c r="G50" s="6">
        <v>10</v>
      </c>
      <c r="H50" s="6">
        <v>14</v>
      </c>
      <c r="I50" s="6">
        <v>50</v>
      </c>
      <c r="J50" s="5"/>
      <c r="K50" s="7">
        <f t="shared" si="0"/>
        <v>95</v>
      </c>
      <c r="L50" s="8" t="str">
        <f>IF(K50="","",IF(I50="","/",IF(OR(I50="",I50&lt;20),"Nije položio",VLOOKUP(K50,Ocene!$A$1:$B$6,2,TRUE))))</f>
        <v>Deset</v>
      </c>
      <c r="M50" s="9"/>
    </row>
    <row r="51" spans="1:13" ht="14.25" customHeight="1">
      <c r="A51" s="3">
        <v>50</v>
      </c>
      <c r="B51" s="4" t="s">
        <v>111</v>
      </c>
      <c r="C51" s="4" t="s">
        <v>112</v>
      </c>
      <c r="D51" s="5">
        <v>103</v>
      </c>
      <c r="E51" s="6">
        <v>10.5</v>
      </c>
      <c r="F51" s="6">
        <v>10</v>
      </c>
      <c r="G51" s="6">
        <v>12</v>
      </c>
      <c r="H51" s="6">
        <v>14</v>
      </c>
      <c r="I51" s="6">
        <v>50</v>
      </c>
      <c r="J51" s="5"/>
      <c r="K51" s="7">
        <f t="shared" si="0"/>
        <v>96.5</v>
      </c>
      <c r="L51" s="8" t="str">
        <f>IF(K51="","",IF(I51="","/",IF(OR(I51="",I51&lt;20),"Nije položio",VLOOKUP(K51,Ocene!$A$1:$B$6,2,TRUE))))</f>
        <v>Deset</v>
      </c>
      <c r="M51" s="9"/>
    </row>
    <row r="52" spans="1:13" ht="14.25" customHeight="1">
      <c r="A52" s="3">
        <v>51</v>
      </c>
      <c r="B52" s="4" t="s">
        <v>113</v>
      </c>
      <c r="C52" s="4" t="s">
        <v>114</v>
      </c>
      <c r="D52" s="5">
        <v>103</v>
      </c>
      <c r="E52" s="6">
        <v>11.5</v>
      </c>
      <c r="F52" s="6">
        <v>10</v>
      </c>
      <c r="G52" s="6">
        <v>14</v>
      </c>
      <c r="H52" s="6">
        <v>14</v>
      </c>
      <c r="I52" s="6"/>
      <c r="J52" s="5"/>
      <c r="K52" s="7">
        <f t="shared" si="0"/>
        <v>49.5</v>
      </c>
      <c r="L52" s="8" t="str">
        <f>IF(K52="","",IF(I52="","/",IF(OR(I52="",I52&lt;20),"Nije položio",VLOOKUP(K52,Ocene!$A$1:$B$6,2,TRUE))))</f>
        <v>/</v>
      </c>
      <c r="M52" s="9"/>
    </row>
    <row r="53" spans="1:13" ht="14.25" customHeight="1">
      <c r="A53" s="3">
        <v>52</v>
      </c>
      <c r="B53" s="4" t="s">
        <v>115</v>
      </c>
      <c r="C53" s="4" t="s">
        <v>116</v>
      </c>
      <c r="D53" s="5">
        <v>103</v>
      </c>
      <c r="E53" s="6">
        <v>9.5</v>
      </c>
      <c r="F53" s="6">
        <v>9.5</v>
      </c>
      <c r="G53" s="6">
        <v>11</v>
      </c>
      <c r="H53" s="6">
        <v>14</v>
      </c>
      <c r="I53" s="6">
        <v>44.5</v>
      </c>
      <c r="J53" s="5"/>
      <c r="K53" s="7">
        <f t="shared" si="0"/>
        <v>88.5</v>
      </c>
      <c r="L53" s="8" t="str">
        <f>IF(K53="","",IF(I53="","/",IF(OR(I53="",I53&lt;20),"Nije položio",VLOOKUP(K53,Ocene!$A$1:$B$6,2,TRUE))))</f>
        <v>Devet</v>
      </c>
      <c r="M53" s="9"/>
    </row>
    <row r="54" spans="1:13" ht="14.25" customHeight="1">
      <c r="A54" s="3">
        <v>53</v>
      </c>
      <c r="B54" s="4" t="s">
        <v>117</v>
      </c>
      <c r="C54" s="4" t="s">
        <v>118</v>
      </c>
      <c r="D54" s="5">
        <v>103</v>
      </c>
      <c r="E54" s="6">
        <v>11.5</v>
      </c>
      <c r="F54" s="6">
        <v>10</v>
      </c>
      <c r="G54" s="6">
        <v>13</v>
      </c>
      <c r="H54" s="6">
        <v>14</v>
      </c>
      <c r="I54" s="6">
        <v>46.5</v>
      </c>
      <c r="J54" s="5"/>
      <c r="K54" s="7">
        <f t="shared" si="0"/>
        <v>95</v>
      </c>
      <c r="L54" s="8" t="str">
        <f>IF(K54="","",IF(I54="","/",IF(OR(I54="",I54&lt;20),"Nije položio",VLOOKUP(K54,Ocene!$A$1:$B$6,2,TRUE))))</f>
        <v>Deset</v>
      </c>
      <c r="M54" s="9"/>
    </row>
    <row r="55" spans="1:13" ht="14.25" customHeight="1">
      <c r="A55" s="3">
        <v>54</v>
      </c>
      <c r="B55" s="4" t="s">
        <v>119</v>
      </c>
      <c r="C55" s="4" t="s">
        <v>120</v>
      </c>
      <c r="D55" s="5">
        <v>103</v>
      </c>
      <c r="E55" s="6">
        <v>11</v>
      </c>
      <c r="F55" s="6">
        <v>9</v>
      </c>
      <c r="G55" s="6">
        <v>12</v>
      </c>
      <c r="H55" s="6">
        <v>13.5</v>
      </c>
      <c r="I55" s="6">
        <v>27.5</v>
      </c>
      <c r="J55" s="5"/>
      <c r="K55" s="7">
        <f t="shared" si="0"/>
        <v>73</v>
      </c>
      <c r="L55" s="8" t="str">
        <f>IF(K55="","",IF(I55="","/",IF(OR(I55="",I55&lt;20),"Nije položio",VLOOKUP(K55,Ocene!$A$1:$B$6,2,TRUE))))</f>
        <v>Osam</v>
      </c>
      <c r="M55" s="9"/>
    </row>
    <row r="56" spans="1:13" ht="14.25" customHeight="1">
      <c r="A56" s="3">
        <v>55</v>
      </c>
      <c r="B56" s="4" t="s">
        <v>121</v>
      </c>
      <c r="C56" s="4" t="s">
        <v>122</v>
      </c>
      <c r="D56" s="5">
        <v>103</v>
      </c>
      <c r="E56" s="6">
        <v>11</v>
      </c>
      <c r="F56" s="6">
        <v>10</v>
      </c>
      <c r="G56" s="6">
        <v>12.5</v>
      </c>
      <c r="H56" s="6">
        <v>14</v>
      </c>
      <c r="I56" s="6">
        <v>50</v>
      </c>
      <c r="J56" s="5"/>
      <c r="K56" s="7">
        <f t="shared" si="0"/>
        <v>97.5</v>
      </c>
      <c r="L56" s="8" t="str">
        <f>IF(K56="","",IF(I56="","/",IF(OR(I56="",I56&lt;20),"Nije položio",VLOOKUP(K56,Ocene!$A$1:$B$6,2,TRUE))))</f>
        <v>Deset</v>
      </c>
      <c r="M56" s="9"/>
    </row>
    <row r="57" spans="1:13" ht="14.25" customHeight="1">
      <c r="A57" s="3">
        <v>56</v>
      </c>
      <c r="B57" s="4" t="s">
        <v>123</v>
      </c>
      <c r="C57" s="4" t="s">
        <v>124</v>
      </c>
      <c r="D57" s="5">
        <v>103</v>
      </c>
      <c r="E57" s="6">
        <v>9.5</v>
      </c>
      <c r="F57" s="6">
        <v>10</v>
      </c>
      <c r="G57" s="6">
        <v>13</v>
      </c>
      <c r="H57" s="6">
        <v>13.5</v>
      </c>
      <c r="I57" s="6"/>
      <c r="J57" s="5"/>
      <c r="K57" s="7">
        <f t="shared" si="0"/>
        <v>46</v>
      </c>
      <c r="L57" s="8" t="str">
        <f>IF(K57="","",IF(I57="","/",IF(OR(I57="",I57&lt;20),"Nije položio",VLOOKUP(K57,Ocene!$A$1:$B$6,2,TRUE))))</f>
        <v>/</v>
      </c>
      <c r="M57" s="9"/>
    </row>
    <row r="58" spans="1:13" ht="14.25" customHeight="1">
      <c r="A58" s="3">
        <v>57</v>
      </c>
      <c r="B58" s="4" t="s">
        <v>125</v>
      </c>
      <c r="C58" s="4" t="s">
        <v>126</v>
      </c>
      <c r="D58" s="5">
        <v>103</v>
      </c>
      <c r="E58" s="6">
        <v>11</v>
      </c>
      <c r="F58" s="6">
        <v>10</v>
      </c>
      <c r="G58" s="6">
        <v>14</v>
      </c>
      <c r="H58" s="6">
        <v>14</v>
      </c>
      <c r="I58" s="6">
        <v>50</v>
      </c>
      <c r="J58" s="5"/>
      <c r="K58" s="7">
        <f t="shared" si="0"/>
        <v>99</v>
      </c>
      <c r="L58" s="8" t="str">
        <f>IF(K58="","",IF(I58="","/",IF(OR(I58="",I58&lt;20),"Nije položio",VLOOKUP(K58,Ocene!$A$1:$B$6,2,TRUE))))</f>
        <v>Deset</v>
      </c>
      <c r="M58" s="9"/>
    </row>
    <row r="59" spans="1:13" ht="14.25" customHeight="1">
      <c r="A59" s="3">
        <v>58</v>
      </c>
      <c r="B59" s="4" t="s">
        <v>127</v>
      </c>
      <c r="C59" s="4" t="s">
        <v>128</v>
      </c>
      <c r="D59" s="5">
        <v>103</v>
      </c>
      <c r="E59" s="6">
        <v>10</v>
      </c>
      <c r="F59" s="6"/>
      <c r="G59" s="6">
        <v>10</v>
      </c>
      <c r="H59" s="6">
        <v>12.5</v>
      </c>
      <c r="I59" s="6">
        <v>28.5</v>
      </c>
      <c r="J59" s="5"/>
      <c r="K59" s="7">
        <f t="shared" si="0"/>
        <v>61</v>
      </c>
      <c r="L59" s="8" t="str">
        <f>IF(K59="","",IF(I59="","/",IF(OR(I59="",I59&lt;20),"Nije položio",VLOOKUP(K59,Ocene!$A$1:$B$6,2,TRUE))))</f>
        <v>Sedam</v>
      </c>
      <c r="M59" s="9"/>
    </row>
    <row r="60" spans="1:13" ht="14.25" customHeight="1">
      <c r="A60" s="3">
        <v>59</v>
      </c>
      <c r="B60" s="4" t="s">
        <v>129</v>
      </c>
      <c r="C60" s="4" t="s">
        <v>130</v>
      </c>
      <c r="D60" s="5">
        <v>103</v>
      </c>
      <c r="E60" s="6">
        <v>10.5</v>
      </c>
      <c r="F60" s="6">
        <v>10</v>
      </c>
      <c r="G60" s="6">
        <v>10</v>
      </c>
      <c r="H60" s="6">
        <v>13.5</v>
      </c>
      <c r="I60" s="6">
        <v>45</v>
      </c>
      <c r="J60" s="5"/>
      <c r="K60" s="7">
        <f t="shared" si="0"/>
        <v>89</v>
      </c>
      <c r="L60" s="8" t="str">
        <f>IF(K60="","",IF(I60="","/",IF(OR(I60="",I60&lt;20),"Nije položio",VLOOKUP(K60,Ocene!$A$1:$B$6,2,TRUE))))</f>
        <v>Devet</v>
      </c>
      <c r="M60" s="9"/>
    </row>
    <row r="61" spans="1:13" ht="14.25" customHeight="1">
      <c r="A61" s="3">
        <v>60</v>
      </c>
      <c r="B61" s="4" t="s">
        <v>131</v>
      </c>
      <c r="C61" s="4" t="s">
        <v>132</v>
      </c>
      <c r="D61" s="5">
        <v>103</v>
      </c>
      <c r="E61" s="6">
        <v>10</v>
      </c>
      <c r="F61" s="6">
        <v>8.5</v>
      </c>
      <c r="G61" s="6">
        <v>13.5</v>
      </c>
      <c r="H61" s="6">
        <v>13</v>
      </c>
      <c r="I61" s="6">
        <v>43</v>
      </c>
      <c r="J61" s="5"/>
      <c r="K61" s="7">
        <f t="shared" si="0"/>
        <v>88</v>
      </c>
      <c r="L61" s="8" t="str">
        <f>IF(K61="","",IF(I61="","/",IF(OR(I61="",I61&lt;20),"Nije položio",VLOOKUP(K61,Ocene!$A$1:$B$6,2,TRUE))))</f>
        <v>Devet</v>
      </c>
      <c r="M61" s="9"/>
    </row>
    <row r="62" spans="1:13" ht="14.25" customHeight="1">
      <c r="A62" s="3">
        <v>61</v>
      </c>
      <c r="B62" s="4" t="s">
        <v>133</v>
      </c>
      <c r="C62" s="4" t="s">
        <v>134</v>
      </c>
      <c r="D62" s="5">
        <v>103</v>
      </c>
      <c r="E62" s="6">
        <v>11</v>
      </c>
      <c r="F62" s="6">
        <v>10</v>
      </c>
      <c r="G62" s="6">
        <v>11.5</v>
      </c>
      <c r="H62" s="6">
        <v>13.5</v>
      </c>
      <c r="I62" s="6"/>
      <c r="J62" s="5"/>
      <c r="K62" s="7">
        <f t="shared" si="0"/>
        <v>46</v>
      </c>
      <c r="L62" s="8" t="str">
        <f>IF(K62="","",IF(I62="","/",IF(OR(I62="",I62&lt;20),"Nije položio",VLOOKUP(K62,Ocene!$A$1:$B$6,2,TRUE))))</f>
        <v>/</v>
      </c>
      <c r="M62" s="9"/>
    </row>
    <row r="63" spans="1:13" ht="14.25" customHeight="1">
      <c r="A63" s="3">
        <v>62</v>
      </c>
      <c r="B63" s="4" t="s">
        <v>135</v>
      </c>
      <c r="C63" s="4" t="s">
        <v>136</v>
      </c>
      <c r="D63" s="5">
        <v>103</v>
      </c>
      <c r="E63" s="6">
        <v>9</v>
      </c>
      <c r="F63" s="6">
        <v>9.5</v>
      </c>
      <c r="G63" s="6">
        <v>14</v>
      </c>
      <c r="H63" s="6">
        <v>14</v>
      </c>
      <c r="I63" s="6">
        <v>50</v>
      </c>
      <c r="J63" s="5"/>
      <c r="K63" s="7">
        <f t="shared" si="0"/>
        <v>96.5</v>
      </c>
      <c r="L63" s="8" t="str">
        <f>IF(K63="","",IF(I63="","/",IF(OR(I63="",I63&lt;20),"Nije položio",VLOOKUP(K63,Ocene!$A$1:$B$6,2,TRUE))))</f>
        <v>Deset</v>
      </c>
      <c r="M63" s="9"/>
    </row>
    <row r="64" spans="1:13" ht="14.25" customHeight="1">
      <c r="A64" s="3">
        <v>63</v>
      </c>
      <c r="B64" s="4" t="s">
        <v>137</v>
      </c>
      <c r="C64" s="4" t="s">
        <v>138</v>
      </c>
      <c r="D64" s="5">
        <v>103</v>
      </c>
      <c r="E64" s="6">
        <v>11</v>
      </c>
      <c r="F64" s="6">
        <v>10</v>
      </c>
      <c r="G64" s="6">
        <v>10.5</v>
      </c>
      <c r="H64" s="6">
        <v>14</v>
      </c>
      <c r="I64" s="6">
        <v>50</v>
      </c>
      <c r="J64" s="5"/>
      <c r="K64" s="7">
        <f t="shared" si="0"/>
        <v>95.5</v>
      </c>
      <c r="L64" s="8" t="str">
        <f>IF(K64="","",IF(I64="","/",IF(OR(I64="",I64&lt;20),"Nije položio",VLOOKUP(K64,Ocene!$A$1:$B$6,2,TRUE))))</f>
        <v>Deset</v>
      </c>
      <c r="M64" s="9"/>
    </row>
    <row r="65" spans="1:13" ht="14.25" customHeight="1">
      <c r="A65" s="3">
        <v>64</v>
      </c>
      <c r="B65" s="4" t="s">
        <v>139</v>
      </c>
      <c r="C65" s="4" t="s">
        <v>140</v>
      </c>
      <c r="D65" s="5">
        <v>103</v>
      </c>
      <c r="E65" s="6">
        <v>11.5</v>
      </c>
      <c r="F65" s="6">
        <v>10</v>
      </c>
      <c r="G65" s="6">
        <v>12.5</v>
      </c>
      <c r="H65" s="6">
        <v>12</v>
      </c>
      <c r="I65" s="6">
        <v>49</v>
      </c>
      <c r="J65" s="5"/>
      <c r="K65" s="7">
        <f t="shared" si="0"/>
        <v>95</v>
      </c>
      <c r="L65" s="8" t="str">
        <f>IF(K65="","",IF(I65="","/",IF(OR(I65="",I65&lt;20),"Nije položio",VLOOKUP(K65,Ocene!$A$1:$B$6,2,TRUE))))</f>
        <v>Deset</v>
      </c>
      <c r="M65" s="9"/>
    </row>
    <row r="66" spans="1:13" ht="14.25" customHeight="1">
      <c r="A66" s="3">
        <v>65</v>
      </c>
      <c r="B66" s="4" t="s">
        <v>141</v>
      </c>
      <c r="C66" s="4" t="s">
        <v>142</v>
      </c>
      <c r="D66" s="5">
        <v>103</v>
      </c>
      <c r="E66" s="6">
        <v>11.5</v>
      </c>
      <c r="F66" s="6">
        <v>10</v>
      </c>
      <c r="G66" s="6">
        <v>12.5</v>
      </c>
      <c r="H66" s="6">
        <v>13</v>
      </c>
      <c r="I66" s="6">
        <v>48.5</v>
      </c>
      <c r="J66" s="5"/>
      <c r="K66" s="7">
        <f t="shared" si="0"/>
        <v>95.5</v>
      </c>
      <c r="L66" s="8" t="str">
        <f>IF(K66="","",IF(I66="","/",IF(OR(I66="",I66&lt;20),"Nije položio",VLOOKUP(K66,Ocene!$A$1:$B$6,2,TRUE))))</f>
        <v>Deset</v>
      </c>
      <c r="M66" s="9"/>
    </row>
    <row r="67" spans="1:13" ht="14.25" customHeight="1">
      <c r="A67" s="3">
        <v>66</v>
      </c>
      <c r="B67" s="4" t="s">
        <v>143</v>
      </c>
      <c r="C67" s="4" t="s">
        <v>144</v>
      </c>
      <c r="D67" s="5">
        <v>103</v>
      </c>
      <c r="E67" s="6">
        <v>11</v>
      </c>
      <c r="F67" s="6">
        <v>10</v>
      </c>
      <c r="G67" s="6">
        <v>11</v>
      </c>
      <c r="H67" s="6">
        <v>14</v>
      </c>
      <c r="I67" s="6"/>
      <c r="J67" s="5"/>
      <c r="K67" s="7">
        <f t="shared" si="0"/>
        <v>46</v>
      </c>
      <c r="L67" s="8" t="str">
        <f>IF(K67="","",IF(I67="","/",IF(OR(I67="",I67&lt;20),"Nije položio",VLOOKUP(K67,Ocene!$A$1:$B$6,2,TRUE))))</f>
        <v>/</v>
      </c>
      <c r="M67" s="9"/>
    </row>
    <row r="68" spans="1:13" ht="14.25" customHeight="1">
      <c r="A68" s="3">
        <v>67</v>
      </c>
      <c r="B68" s="4" t="s">
        <v>145</v>
      </c>
      <c r="C68" s="4" t="s">
        <v>146</v>
      </c>
      <c r="D68" s="5">
        <v>103</v>
      </c>
      <c r="E68" s="6">
        <v>10</v>
      </c>
      <c r="F68" s="6">
        <v>10</v>
      </c>
      <c r="G68" s="6">
        <v>13.5</v>
      </c>
      <c r="H68" s="6">
        <v>13.5</v>
      </c>
      <c r="I68" s="6">
        <v>50</v>
      </c>
      <c r="J68" s="5"/>
      <c r="K68" s="7">
        <f t="shared" si="0"/>
        <v>97</v>
      </c>
      <c r="L68" s="8" t="str">
        <f>IF(K68="","",IF(I68="","/",IF(OR(I68="",I68&lt;20),"Nije položio",VLOOKUP(K68,Ocene!$A$1:$B$6,2,TRUE))))</f>
        <v>Deset</v>
      </c>
      <c r="M68" s="9"/>
    </row>
    <row r="69" spans="1:13" ht="14.25" customHeight="1">
      <c r="A69" s="3">
        <v>68</v>
      </c>
      <c r="B69" s="4" t="s">
        <v>147</v>
      </c>
      <c r="C69" s="4" t="s">
        <v>148</v>
      </c>
      <c r="D69" s="5">
        <v>103</v>
      </c>
      <c r="E69" s="6">
        <v>11</v>
      </c>
      <c r="F69" s="6">
        <v>10</v>
      </c>
      <c r="G69" s="6">
        <v>14</v>
      </c>
      <c r="H69" s="6">
        <v>14</v>
      </c>
      <c r="I69" s="6">
        <v>50</v>
      </c>
      <c r="J69" s="5"/>
      <c r="K69" s="7">
        <f t="shared" si="0"/>
        <v>99</v>
      </c>
      <c r="L69" s="8" t="str">
        <f>IF(K69="","",IF(I69="","/",IF(OR(I69="",I69&lt;20),"Nije položio",VLOOKUP(K69,Ocene!$A$1:$B$6,2,TRUE))))</f>
        <v>Deset</v>
      </c>
      <c r="M69" s="9"/>
    </row>
    <row r="70" spans="1:13" ht="14.25" customHeight="1">
      <c r="A70" s="3">
        <v>69</v>
      </c>
      <c r="B70" s="4" t="s">
        <v>149</v>
      </c>
      <c r="C70" s="4" t="s">
        <v>150</v>
      </c>
      <c r="D70" s="5">
        <v>103</v>
      </c>
      <c r="E70" s="6">
        <v>11</v>
      </c>
      <c r="F70" s="6">
        <v>10</v>
      </c>
      <c r="G70" s="6">
        <v>14</v>
      </c>
      <c r="H70" s="6">
        <v>14</v>
      </c>
      <c r="I70" s="6"/>
      <c r="J70" s="5"/>
      <c r="K70" s="7">
        <f t="shared" si="0"/>
        <v>49</v>
      </c>
      <c r="L70" s="8" t="str">
        <f>IF(K70="","",IF(I70="","/",IF(OR(I70="",I70&lt;20),"Nije položio",VLOOKUP(K70,Ocene!$A$1:$B$6,2,TRUE))))</f>
        <v>/</v>
      </c>
      <c r="M70" s="9"/>
    </row>
    <row r="71" spans="1:13" ht="14.25" customHeight="1">
      <c r="A71" s="3">
        <v>70</v>
      </c>
      <c r="B71" s="4" t="s">
        <v>151</v>
      </c>
      <c r="C71" s="4" t="s">
        <v>152</v>
      </c>
      <c r="D71" s="5">
        <v>103</v>
      </c>
      <c r="E71" s="6">
        <v>12</v>
      </c>
      <c r="F71" s="6">
        <v>10</v>
      </c>
      <c r="G71" s="6">
        <v>12</v>
      </c>
      <c r="H71" s="6">
        <v>14</v>
      </c>
      <c r="I71" s="6">
        <v>50</v>
      </c>
      <c r="J71" s="5"/>
      <c r="K71" s="7">
        <f t="shared" si="0"/>
        <v>98</v>
      </c>
      <c r="L71" s="8" t="str">
        <f>IF(K71="","",IF(I71="","/",IF(OR(I71="",I71&lt;20),"Nije položio",VLOOKUP(K71,Ocene!$A$1:$B$6,2,TRUE))))</f>
        <v>Deset</v>
      </c>
      <c r="M71" s="9"/>
    </row>
    <row r="72" spans="1:13" ht="14.25" customHeight="1">
      <c r="A72" s="3">
        <v>71</v>
      </c>
      <c r="B72" s="4" t="s">
        <v>153</v>
      </c>
      <c r="C72" s="4" t="s">
        <v>154</v>
      </c>
      <c r="D72" s="5">
        <v>103</v>
      </c>
      <c r="E72" s="6">
        <v>10</v>
      </c>
      <c r="F72" s="6">
        <v>10</v>
      </c>
      <c r="G72" s="6">
        <v>13.5</v>
      </c>
      <c r="H72" s="6">
        <v>12.5</v>
      </c>
      <c r="I72" s="6">
        <v>50</v>
      </c>
      <c r="J72" s="5"/>
      <c r="K72" s="7">
        <f t="shared" si="0"/>
        <v>96</v>
      </c>
      <c r="L72" s="8" t="str">
        <f>IF(K72="","",IF(I72="","/",IF(OR(I72="",I72&lt;20),"Nije položio",VLOOKUP(K72,Ocene!$A$1:$B$6,2,TRUE))))</f>
        <v>Deset</v>
      </c>
      <c r="M72" s="9"/>
    </row>
    <row r="73" spans="1:13" ht="14.25" customHeight="1">
      <c r="A73" s="3">
        <v>72</v>
      </c>
      <c r="B73" s="4" t="s">
        <v>155</v>
      </c>
      <c r="C73" s="4" t="s">
        <v>156</v>
      </c>
      <c r="D73" s="5">
        <v>103</v>
      </c>
      <c r="E73" s="6">
        <v>11</v>
      </c>
      <c r="F73" s="6">
        <v>10</v>
      </c>
      <c r="G73" s="6">
        <v>11</v>
      </c>
      <c r="H73" s="6">
        <v>13.5</v>
      </c>
      <c r="I73" s="6">
        <v>48.5</v>
      </c>
      <c r="J73" s="5"/>
      <c r="K73" s="7">
        <f t="shared" si="0"/>
        <v>94</v>
      </c>
      <c r="L73" s="8" t="str">
        <f>IF(K73="","",IF(I73="","/",IF(OR(I73="",I73&lt;20),"Nije položio",VLOOKUP(K73,Ocene!$A$1:$B$6,2,TRUE))))</f>
        <v>Deset</v>
      </c>
      <c r="M73" s="9"/>
    </row>
    <row r="74" spans="1:13" ht="14.25" customHeight="1">
      <c r="A74" s="3">
        <v>73</v>
      </c>
      <c r="B74" s="4" t="s">
        <v>157</v>
      </c>
      <c r="C74" s="4" t="s">
        <v>158</v>
      </c>
      <c r="D74" s="5">
        <v>104</v>
      </c>
      <c r="E74" s="6">
        <v>11</v>
      </c>
      <c r="F74" s="6">
        <v>10</v>
      </c>
      <c r="G74" s="6">
        <v>10.5</v>
      </c>
      <c r="H74" s="6">
        <v>14</v>
      </c>
      <c r="I74" s="6">
        <v>35.5</v>
      </c>
      <c r="J74" s="5"/>
      <c r="K74" s="7">
        <f t="shared" si="0"/>
        <v>81</v>
      </c>
      <c r="L74" s="8" t="str">
        <f>IF(K74="","",IF(I74="","/",IF(OR(I74="",I74&lt;20),"Nije položio",VLOOKUP(K74,Ocene!$A$1:$B$6,2,TRUE))))</f>
        <v>Devet</v>
      </c>
      <c r="M74" s="9"/>
    </row>
    <row r="75" spans="1:13" ht="14.25" customHeight="1">
      <c r="A75" s="3">
        <v>74</v>
      </c>
      <c r="B75" s="4" t="s">
        <v>159</v>
      </c>
      <c r="C75" s="4" t="s">
        <v>160</v>
      </c>
      <c r="D75" s="5">
        <v>104</v>
      </c>
      <c r="E75" s="6">
        <v>12</v>
      </c>
      <c r="F75" s="6">
        <v>10</v>
      </c>
      <c r="G75" s="6">
        <v>10</v>
      </c>
      <c r="H75" s="6">
        <v>14</v>
      </c>
      <c r="I75" s="6">
        <v>50</v>
      </c>
      <c r="J75" s="5"/>
      <c r="K75" s="7">
        <f t="shared" si="0"/>
        <v>96</v>
      </c>
      <c r="L75" s="8" t="str">
        <f>IF(K75="","",IF(I75="","/",IF(OR(I75="",I75&lt;20),"Nije položio",VLOOKUP(K75,Ocene!$A$1:$B$6,2,TRUE))))</f>
        <v>Deset</v>
      </c>
      <c r="M75" s="9"/>
    </row>
    <row r="76" spans="1:13" ht="14.25" customHeight="1">
      <c r="A76" s="3">
        <v>75</v>
      </c>
      <c r="B76" s="4" t="s">
        <v>161</v>
      </c>
      <c r="C76" s="4" t="s">
        <v>162</v>
      </c>
      <c r="D76" s="5">
        <v>104</v>
      </c>
      <c r="E76" s="6">
        <v>10</v>
      </c>
      <c r="F76" s="6">
        <v>9.5</v>
      </c>
      <c r="G76" s="6">
        <v>13.5</v>
      </c>
      <c r="H76" s="6">
        <v>14</v>
      </c>
      <c r="I76" s="6">
        <v>48.5</v>
      </c>
      <c r="J76" s="5"/>
      <c r="K76" s="7">
        <f t="shared" si="0"/>
        <v>95.5</v>
      </c>
      <c r="L76" s="8" t="str">
        <f>IF(K76="","",IF(I76="","/",IF(OR(I76="",I76&lt;20),"Nije položio",VLOOKUP(K76,Ocene!$A$1:$B$6,2,TRUE))))</f>
        <v>Deset</v>
      </c>
      <c r="M76" s="9"/>
    </row>
    <row r="77" spans="1:13" ht="14.25" customHeight="1">
      <c r="A77" s="3">
        <v>76</v>
      </c>
      <c r="B77" s="4" t="s">
        <v>163</v>
      </c>
      <c r="C77" s="4" t="s">
        <v>164</v>
      </c>
      <c r="D77" s="5">
        <v>104</v>
      </c>
      <c r="E77" s="6">
        <v>9.5</v>
      </c>
      <c r="F77" s="6"/>
      <c r="G77" s="6"/>
      <c r="H77" s="6" t="s">
        <v>84</v>
      </c>
      <c r="I77" s="6"/>
      <c r="J77" s="5"/>
      <c r="K77" s="7">
        <f t="shared" si="0"/>
        <v>9.5</v>
      </c>
      <c r="L77" s="8" t="str">
        <f>IF(K77="","",IF(I77="","/",IF(OR(I77="",I77&lt;20),"Nije položio",VLOOKUP(K77,Ocene!$A$1:$B$6,2,TRUE))))</f>
        <v>/</v>
      </c>
      <c r="M77" s="9"/>
    </row>
    <row r="78" spans="1:13" ht="14.25" customHeight="1">
      <c r="A78" s="3">
        <v>77</v>
      </c>
      <c r="B78" s="4" t="s">
        <v>165</v>
      </c>
      <c r="C78" s="4" t="s">
        <v>166</v>
      </c>
      <c r="D78" s="5">
        <v>104</v>
      </c>
      <c r="E78" s="6">
        <v>12</v>
      </c>
      <c r="F78" s="6">
        <v>10</v>
      </c>
      <c r="G78" s="6">
        <v>12.5</v>
      </c>
      <c r="H78" s="6">
        <v>14</v>
      </c>
      <c r="I78" s="6">
        <v>50</v>
      </c>
      <c r="J78" s="5"/>
      <c r="K78" s="7">
        <f t="shared" si="0"/>
        <v>98.5</v>
      </c>
      <c r="L78" s="8" t="str">
        <f>IF(K78="","",IF(I78="","/",IF(OR(I78="",I78&lt;20),"Nije položio",VLOOKUP(K78,Ocene!$A$1:$B$6,2,TRUE))))</f>
        <v>Deset</v>
      </c>
      <c r="M78" s="9"/>
    </row>
    <row r="79" spans="1:13" ht="14.25" customHeight="1">
      <c r="A79" s="3">
        <v>78</v>
      </c>
      <c r="B79" s="4" t="s">
        <v>167</v>
      </c>
      <c r="C79" s="4" t="s">
        <v>168</v>
      </c>
      <c r="D79" s="5">
        <v>104</v>
      </c>
      <c r="E79" s="6">
        <v>10</v>
      </c>
      <c r="F79" s="6">
        <v>9.5</v>
      </c>
      <c r="G79" s="6">
        <v>12</v>
      </c>
      <c r="H79" s="6">
        <v>14</v>
      </c>
      <c r="I79" s="6">
        <v>36</v>
      </c>
      <c r="J79" s="5"/>
      <c r="K79" s="7">
        <f t="shared" si="0"/>
        <v>81.5</v>
      </c>
      <c r="L79" s="8" t="str">
        <f>IF(K79="","",IF(I79="","/",IF(OR(I79="",I79&lt;20),"Nije položio",VLOOKUP(K79,Ocene!$A$1:$B$6,2,TRUE))))</f>
        <v>Devet</v>
      </c>
      <c r="M79" s="9"/>
    </row>
    <row r="80" spans="1:13" ht="14.25" customHeight="1">
      <c r="A80" s="3">
        <v>79</v>
      </c>
      <c r="B80" s="4" t="s">
        <v>169</v>
      </c>
      <c r="C80" s="4" t="s">
        <v>170</v>
      </c>
      <c r="D80" s="5">
        <v>104</v>
      </c>
      <c r="E80" s="6">
        <v>11</v>
      </c>
      <c r="F80" s="6">
        <v>10</v>
      </c>
      <c r="G80" s="6">
        <v>12.5</v>
      </c>
      <c r="H80" s="6">
        <v>13.5</v>
      </c>
      <c r="I80" s="6">
        <v>31</v>
      </c>
      <c r="J80" s="5"/>
      <c r="K80" s="7">
        <f t="shared" si="0"/>
        <v>78</v>
      </c>
      <c r="L80" s="8" t="str">
        <f>IF(K80="","",IF(I80="","/",IF(OR(I80="",I80&lt;20),"Nije položio",VLOOKUP(K80,Ocene!$A$1:$B$6,2,TRUE))))</f>
        <v>Osam</v>
      </c>
      <c r="M80" s="9"/>
    </row>
    <row r="81" spans="1:13" ht="14.25" customHeight="1">
      <c r="A81" s="3">
        <v>80</v>
      </c>
      <c r="B81" s="4" t="s">
        <v>171</v>
      </c>
      <c r="C81" s="4" t="s">
        <v>172</v>
      </c>
      <c r="D81" s="5">
        <v>104</v>
      </c>
      <c r="E81" s="6">
        <v>10.5</v>
      </c>
      <c r="F81" s="6">
        <v>10</v>
      </c>
      <c r="G81" s="6">
        <v>12.5</v>
      </c>
      <c r="H81" s="6">
        <v>14</v>
      </c>
      <c r="I81" s="6">
        <v>50</v>
      </c>
      <c r="J81" s="5"/>
      <c r="K81" s="7">
        <f t="shared" si="0"/>
        <v>97</v>
      </c>
      <c r="L81" s="8" t="str">
        <f>IF(K81="","",IF(I81="","/",IF(OR(I81="",I81&lt;20),"Nije položio",VLOOKUP(K81,Ocene!$A$1:$B$6,2,TRUE))))</f>
        <v>Deset</v>
      </c>
      <c r="M81" s="9"/>
    </row>
    <row r="82" spans="1:13" ht="14.25" customHeight="1">
      <c r="A82" s="3">
        <v>81</v>
      </c>
      <c r="B82" s="4" t="s">
        <v>173</v>
      </c>
      <c r="C82" s="4" t="s">
        <v>174</v>
      </c>
      <c r="D82" s="5">
        <v>104</v>
      </c>
      <c r="E82" s="6">
        <v>11.5</v>
      </c>
      <c r="F82" s="6">
        <v>10</v>
      </c>
      <c r="G82" s="6">
        <v>12.5</v>
      </c>
      <c r="H82" s="6">
        <v>13.5</v>
      </c>
      <c r="I82" s="6">
        <v>35</v>
      </c>
      <c r="J82" s="5"/>
      <c r="K82" s="7">
        <f t="shared" si="0"/>
        <v>82.5</v>
      </c>
      <c r="L82" s="8" t="str">
        <f>IF(K82="","",IF(I82="","/",IF(OR(I82="",I82&lt;20),"Nije položio",VLOOKUP(K82,Ocene!$A$1:$B$6,2,TRUE))))</f>
        <v>Devet</v>
      </c>
      <c r="M82" s="9"/>
    </row>
    <row r="83" spans="1:13" ht="14.25" customHeight="1">
      <c r="A83" s="3">
        <v>82</v>
      </c>
      <c r="B83" s="4" t="s">
        <v>175</v>
      </c>
      <c r="C83" s="4" t="s">
        <v>176</v>
      </c>
      <c r="D83" s="5">
        <v>104</v>
      </c>
      <c r="E83" s="6">
        <v>9</v>
      </c>
      <c r="F83" s="6"/>
      <c r="G83" s="6">
        <v>11</v>
      </c>
      <c r="H83" s="6">
        <v>13.5</v>
      </c>
      <c r="I83" s="6">
        <v>34</v>
      </c>
      <c r="J83" s="5"/>
      <c r="K83" s="7">
        <f t="shared" si="0"/>
        <v>67.5</v>
      </c>
      <c r="L83" s="8" t="str">
        <f>IF(K83="","",IF(I83="","/",IF(OR(I83="",I83&lt;20),"Nije položio",VLOOKUP(K83,Ocene!$A$1:$B$6,2,TRUE))))</f>
        <v>Sedam</v>
      </c>
      <c r="M83" s="9"/>
    </row>
    <row r="84" spans="1:13" ht="14.25" customHeight="1">
      <c r="A84" s="3">
        <v>83</v>
      </c>
      <c r="B84" s="4" t="s">
        <v>177</v>
      </c>
      <c r="C84" s="4" t="s">
        <v>178</v>
      </c>
      <c r="D84" s="5">
        <v>104</v>
      </c>
      <c r="E84" s="6">
        <v>11</v>
      </c>
      <c r="F84" s="6">
        <v>10</v>
      </c>
      <c r="G84" s="6">
        <v>12.5</v>
      </c>
      <c r="H84" s="6">
        <v>13.5</v>
      </c>
      <c r="I84" s="6">
        <v>39</v>
      </c>
      <c r="J84" s="5"/>
      <c r="K84" s="7">
        <f t="shared" si="0"/>
        <v>86</v>
      </c>
      <c r="L84" s="8" t="str">
        <f>IF(K84="","",IF(I84="","/",IF(OR(I84="",I84&lt;20),"Nije položio",VLOOKUP(K84,Ocene!$A$1:$B$6,2,TRUE))))</f>
        <v>Devet</v>
      </c>
      <c r="M84" s="9"/>
    </row>
    <row r="85" spans="1:13" ht="14.25" customHeight="1">
      <c r="A85" s="3">
        <v>84</v>
      </c>
      <c r="B85" s="4" t="s">
        <v>179</v>
      </c>
      <c r="C85" s="4" t="s">
        <v>180</v>
      </c>
      <c r="D85" s="5">
        <v>104</v>
      </c>
      <c r="E85" s="6">
        <v>10</v>
      </c>
      <c r="F85" s="6">
        <v>9</v>
      </c>
      <c r="G85" s="6">
        <v>12.5</v>
      </c>
      <c r="H85" s="6">
        <v>13.5</v>
      </c>
      <c r="I85" s="6">
        <v>34</v>
      </c>
      <c r="J85" s="5"/>
      <c r="K85" s="7">
        <f t="shared" si="0"/>
        <v>79</v>
      </c>
      <c r="L85" s="8" t="str">
        <f>IF(K85="","",IF(I85="","/",IF(OR(I85="",I85&lt;20),"Nije položio",VLOOKUP(K85,Ocene!$A$1:$B$6,2,TRUE))))</f>
        <v>Osam</v>
      </c>
      <c r="M85" s="9"/>
    </row>
    <row r="86" spans="1:13" ht="14.25" customHeight="1">
      <c r="A86" s="3">
        <v>85</v>
      </c>
      <c r="B86" s="4" t="s">
        <v>181</v>
      </c>
      <c r="C86" s="4" t="s">
        <v>182</v>
      </c>
      <c r="D86" s="5">
        <v>104</v>
      </c>
      <c r="E86" s="6">
        <v>11</v>
      </c>
      <c r="F86" s="6">
        <v>10</v>
      </c>
      <c r="G86" s="6">
        <v>13.5</v>
      </c>
      <c r="H86" s="6">
        <v>13</v>
      </c>
      <c r="I86" s="6">
        <v>41</v>
      </c>
      <c r="J86" s="5"/>
      <c r="K86" s="7">
        <f t="shared" si="0"/>
        <v>88.5</v>
      </c>
      <c r="L86" s="8" t="str">
        <f>IF(K86="","",IF(I86="","/",IF(OR(I86="",I86&lt;20),"Nije položio",VLOOKUP(K86,Ocene!$A$1:$B$6,2,TRUE))))</f>
        <v>Devet</v>
      </c>
      <c r="M86" s="9"/>
    </row>
    <row r="87" spans="1:13" ht="14.25" customHeight="1">
      <c r="A87" s="3">
        <v>86</v>
      </c>
      <c r="B87" s="4" t="s">
        <v>183</v>
      </c>
      <c r="C87" s="4" t="s">
        <v>184</v>
      </c>
      <c r="D87" s="5">
        <v>104</v>
      </c>
      <c r="E87" s="6">
        <v>11.5</v>
      </c>
      <c r="F87" s="6">
        <v>10</v>
      </c>
      <c r="G87" s="6">
        <v>13.5</v>
      </c>
      <c r="H87" s="6">
        <v>14</v>
      </c>
      <c r="I87" s="6">
        <v>43</v>
      </c>
      <c r="J87" s="5"/>
      <c r="K87" s="7">
        <f t="shared" si="0"/>
        <v>92</v>
      </c>
      <c r="L87" s="8" t="str">
        <f>IF(K87="","",IF(I87="","/",IF(OR(I87="",I87&lt;20),"Nije položio",VLOOKUP(K87,Ocene!$A$1:$B$6,2,TRUE))))</f>
        <v>Deset</v>
      </c>
      <c r="M87" s="9"/>
    </row>
    <row r="88" spans="1:13" ht="14.25" customHeight="1">
      <c r="A88" s="3">
        <v>87</v>
      </c>
      <c r="B88" s="4" t="s">
        <v>185</v>
      </c>
      <c r="C88" s="4" t="s">
        <v>186</v>
      </c>
      <c r="D88" s="5">
        <v>104</v>
      </c>
      <c r="E88" s="6">
        <v>10</v>
      </c>
      <c r="F88" s="6">
        <v>10</v>
      </c>
      <c r="G88" s="6">
        <v>10</v>
      </c>
      <c r="H88" s="6">
        <v>12.5</v>
      </c>
      <c r="I88" s="6">
        <v>41.5</v>
      </c>
      <c r="J88" s="5"/>
      <c r="K88" s="7">
        <f t="shared" si="0"/>
        <v>84</v>
      </c>
      <c r="L88" s="8" t="str">
        <f>IF(K88="","",IF(I88="","/",IF(OR(I88="",I88&lt;20),"Nije položio",VLOOKUP(K88,Ocene!$A$1:$B$6,2,TRUE))))</f>
        <v>Devet</v>
      </c>
      <c r="M88" s="9"/>
    </row>
    <row r="89" spans="1:13" ht="14.25" customHeight="1">
      <c r="A89" s="3">
        <v>88</v>
      </c>
      <c r="B89" s="4" t="s">
        <v>187</v>
      </c>
      <c r="C89" s="4" t="s">
        <v>188</v>
      </c>
      <c r="D89" s="5">
        <v>104</v>
      </c>
      <c r="E89" s="6">
        <v>9</v>
      </c>
      <c r="F89" s="6">
        <v>9</v>
      </c>
      <c r="G89" s="6">
        <v>13.5</v>
      </c>
      <c r="H89" s="6">
        <v>14</v>
      </c>
      <c r="I89" s="6">
        <v>50</v>
      </c>
      <c r="J89" s="5"/>
      <c r="K89" s="7">
        <f t="shared" si="0"/>
        <v>95.5</v>
      </c>
      <c r="L89" s="8" t="str">
        <f>IF(K89="","",IF(I89="","/",IF(OR(I89="",I89&lt;20),"Nije položio",VLOOKUP(K89,Ocene!$A$1:$B$6,2,TRUE))))</f>
        <v>Deset</v>
      </c>
      <c r="M89" s="9"/>
    </row>
    <row r="90" spans="1:13" ht="14.25" customHeight="1">
      <c r="A90" s="3">
        <v>89</v>
      </c>
      <c r="B90" s="4" t="s">
        <v>189</v>
      </c>
      <c r="C90" s="4" t="s">
        <v>190</v>
      </c>
      <c r="D90" s="5">
        <v>104</v>
      </c>
      <c r="E90" s="6">
        <v>11.5</v>
      </c>
      <c r="F90" s="6">
        <v>10</v>
      </c>
      <c r="G90" s="6">
        <v>13</v>
      </c>
      <c r="H90" s="6">
        <v>14</v>
      </c>
      <c r="I90" s="6">
        <v>50</v>
      </c>
      <c r="J90" s="5"/>
      <c r="K90" s="7">
        <f t="shared" si="0"/>
        <v>98.5</v>
      </c>
      <c r="L90" s="8" t="str">
        <f>IF(K90="","",IF(I90="","/",IF(OR(I90="",I90&lt;20),"Nije položio",VLOOKUP(K90,Ocene!$A$1:$B$6,2,TRUE))))</f>
        <v>Deset</v>
      </c>
      <c r="M90" s="9"/>
    </row>
    <row r="91" spans="1:13" ht="14.25" customHeight="1">
      <c r="A91" s="3">
        <v>90</v>
      </c>
      <c r="B91" s="4" t="s">
        <v>191</v>
      </c>
      <c r="C91" s="4" t="s">
        <v>192</v>
      </c>
      <c r="D91" s="5">
        <v>104</v>
      </c>
      <c r="E91" s="6">
        <v>11.5</v>
      </c>
      <c r="F91" s="6">
        <v>10</v>
      </c>
      <c r="G91" s="6">
        <v>13</v>
      </c>
      <c r="H91" s="6">
        <v>14</v>
      </c>
      <c r="I91" s="6">
        <v>40.5</v>
      </c>
      <c r="J91" s="5"/>
      <c r="K91" s="7">
        <f t="shared" si="0"/>
        <v>89</v>
      </c>
      <c r="L91" s="8" t="str">
        <f>IF(K91="","",IF(I91="","/",IF(OR(I91="",I91&lt;20),"Nije položio",VLOOKUP(K91,Ocene!$A$1:$B$6,2,TRUE))))</f>
        <v>Devet</v>
      </c>
      <c r="M91" s="9"/>
    </row>
    <row r="92" spans="1:13" ht="14.25" customHeight="1">
      <c r="A92" s="3">
        <v>91</v>
      </c>
      <c r="B92" s="4" t="s">
        <v>193</v>
      </c>
      <c r="C92" s="4" t="s">
        <v>194</v>
      </c>
      <c r="D92" s="5">
        <v>104</v>
      </c>
      <c r="E92" s="6">
        <v>11.5</v>
      </c>
      <c r="F92" s="6">
        <v>10</v>
      </c>
      <c r="G92" s="6">
        <v>14</v>
      </c>
      <c r="H92" s="6">
        <v>14</v>
      </c>
      <c r="I92" s="6">
        <v>50</v>
      </c>
      <c r="J92" s="5"/>
      <c r="K92" s="7">
        <f t="shared" si="0"/>
        <v>99.5</v>
      </c>
      <c r="L92" s="8" t="str">
        <f>IF(K92="","",IF(I92="","/",IF(OR(I92="",I92&lt;20),"Nije položio",VLOOKUP(K92,Ocene!$A$1:$B$6,2,TRUE))))</f>
        <v>Deset</v>
      </c>
      <c r="M92" s="9"/>
    </row>
    <row r="93" spans="1:13" ht="14.25" customHeight="1">
      <c r="A93" s="3">
        <v>92</v>
      </c>
      <c r="B93" s="4" t="s">
        <v>195</v>
      </c>
      <c r="C93" s="4" t="s">
        <v>196</v>
      </c>
      <c r="D93" s="5">
        <v>104</v>
      </c>
      <c r="E93" s="6">
        <v>10.5</v>
      </c>
      <c r="F93" s="6">
        <v>10</v>
      </c>
      <c r="G93" s="6">
        <v>11</v>
      </c>
      <c r="H93" s="6">
        <v>14</v>
      </c>
      <c r="I93" s="6">
        <v>32.5</v>
      </c>
      <c r="J93" s="5"/>
      <c r="K93" s="7">
        <f t="shared" si="0"/>
        <v>78</v>
      </c>
      <c r="L93" s="8" t="str">
        <f>IF(K93="","",IF(I93="","/",IF(OR(I93="",I93&lt;20),"Nije položio",VLOOKUP(K93,Ocene!$A$1:$B$6,2,TRUE))))</f>
        <v>Osam</v>
      </c>
      <c r="M93" s="9"/>
    </row>
    <row r="94" spans="1:13" ht="14.25" customHeight="1">
      <c r="A94" s="3">
        <v>93</v>
      </c>
      <c r="B94" s="4" t="s">
        <v>197</v>
      </c>
      <c r="C94" s="4" t="s">
        <v>198</v>
      </c>
      <c r="D94" s="5">
        <v>104</v>
      </c>
      <c r="E94" s="6">
        <v>11</v>
      </c>
      <c r="F94" s="6">
        <v>10</v>
      </c>
      <c r="G94" s="6">
        <v>12</v>
      </c>
      <c r="H94" s="6">
        <v>14</v>
      </c>
      <c r="I94" s="6">
        <v>45</v>
      </c>
      <c r="J94" s="5"/>
      <c r="K94" s="7">
        <f t="shared" si="0"/>
        <v>92</v>
      </c>
      <c r="L94" s="8" t="str">
        <f>IF(K94="","",IF(I94="","/",IF(OR(I94="",I94&lt;20),"Nije položio",VLOOKUP(K94,Ocene!$A$1:$B$6,2,TRUE))))</f>
        <v>Deset</v>
      </c>
      <c r="M94" s="9"/>
    </row>
    <row r="95" spans="1:13" ht="14.25" customHeight="1">
      <c r="A95" s="3">
        <v>94</v>
      </c>
      <c r="B95" s="4" t="s">
        <v>199</v>
      </c>
      <c r="C95" s="4" t="s">
        <v>200</v>
      </c>
      <c r="D95" s="5">
        <v>104</v>
      </c>
      <c r="E95" s="6">
        <v>8.5</v>
      </c>
      <c r="F95" s="6">
        <v>10</v>
      </c>
      <c r="G95" s="6"/>
      <c r="H95" s="6">
        <v>13</v>
      </c>
      <c r="I95" s="6"/>
      <c r="J95" s="5"/>
      <c r="K95" s="7">
        <f t="shared" si="0"/>
        <v>31.5</v>
      </c>
      <c r="L95" s="8" t="str">
        <f>IF(K95="","",IF(I95="","/",IF(OR(I95="",I95&lt;20),"Nije položio",VLOOKUP(K95,Ocene!$A$1:$B$6,2,TRUE))))</f>
        <v>/</v>
      </c>
      <c r="M95" s="9"/>
    </row>
    <row r="96" spans="1:13" ht="14.25" customHeight="1">
      <c r="A96" s="3">
        <v>95</v>
      </c>
      <c r="B96" s="4" t="s">
        <v>201</v>
      </c>
      <c r="C96" s="4" t="s">
        <v>202</v>
      </c>
      <c r="D96" s="5">
        <v>104</v>
      </c>
      <c r="E96" s="6">
        <v>10</v>
      </c>
      <c r="F96" s="6">
        <v>9.5</v>
      </c>
      <c r="G96" s="6">
        <v>11.5</v>
      </c>
      <c r="H96" s="6">
        <v>14</v>
      </c>
      <c r="I96" s="6">
        <v>50</v>
      </c>
      <c r="J96" s="5"/>
      <c r="K96" s="7">
        <f t="shared" si="0"/>
        <v>95</v>
      </c>
      <c r="L96" s="8" t="str">
        <f>IF(K96="","",IF(I96="","/",IF(OR(I96="",I96&lt;20),"Nije položio",VLOOKUP(K96,Ocene!$A$1:$B$6,2,TRUE))))</f>
        <v>Deset</v>
      </c>
      <c r="M96" s="9"/>
    </row>
    <row r="97" spans="1:13" ht="14.25" customHeight="1">
      <c r="A97" s="3">
        <v>96</v>
      </c>
      <c r="B97" s="4" t="s">
        <v>203</v>
      </c>
      <c r="C97" s="4" t="s">
        <v>204</v>
      </c>
      <c r="D97" s="5">
        <v>104</v>
      </c>
      <c r="E97" s="6">
        <v>11.5</v>
      </c>
      <c r="F97" s="6">
        <v>10</v>
      </c>
      <c r="G97" s="6">
        <v>12.5</v>
      </c>
      <c r="H97" s="6">
        <v>13.5</v>
      </c>
      <c r="I97" s="6">
        <v>33.5</v>
      </c>
      <c r="J97" s="5"/>
      <c r="K97" s="7">
        <f t="shared" si="0"/>
        <v>81</v>
      </c>
      <c r="L97" s="8" t="str">
        <f>IF(K97="","",IF(I97="","/",IF(OR(I97="",I97&lt;20),"Nije položio",VLOOKUP(K97,Ocene!$A$1:$B$6,2,TRUE))))</f>
        <v>Devet</v>
      </c>
      <c r="M97" s="9"/>
    </row>
    <row r="98" spans="1:13" ht="14.25" customHeight="1">
      <c r="A98" s="3">
        <v>97</v>
      </c>
      <c r="B98" s="4" t="s">
        <v>205</v>
      </c>
      <c r="C98" s="4" t="s">
        <v>206</v>
      </c>
      <c r="D98" s="5">
        <v>104</v>
      </c>
      <c r="E98" s="6">
        <v>11</v>
      </c>
      <c r="F98" s="6">
        <v>10</v>
      </c>
      <c r="G98" s="6">
        <v>11.5</v>
      </c>
      <c r="H98" s="6">
        <v>13.5</v>
      </c>
      <c r="I98" s="6">
        <v>47.5</v>
      </c>
      <c r="J98" s="5"/>
      <c r="K98" s="7">
        <f t="shared" si="0"/>
        <v>93.5</v>
      </c>
      <c r="L98" s="8" t="str">
        <f>IF(K98="","",IF(I98="","/",IF(OR(I98="",I98&lt;20),"Nije položio",VLOOKUP(K98,Ocene!$A$1:$B$6,2,TRUE))))</f>
        <v>Deset</v>
      </c>
      <c r="M98" s="9"/>
    </row>
    <row r="99" spans="1:13" ht="14.25" customHeight="1">
      <c r="A99" s="3">
        <v>98</v>
      </c>
      <c r="B99" s="4" t="s">
        <v>207</v>
      </c>
      <c r="C99" s="4" t="s">
        <v>208</v>
      </c>
      <c r="D99" s="5">
        <v>104</v>
      </c>
      <c r="E99" s="6">
        <v>11.5</v>
      </c>
      <c r="F99" s="6">
        <v>10</v>
      </c>
      <c r="G99" s="6">
        <v>11</v>
      </c>
      <c r="H99" s="6">
        <v>14</v>
      </c>
      <c r="I99" s="6">
        <v>44.5</v>
      </c>
      <c r="J99" s="5"/>
      <c r="K99" s="7">
        <f t="shared" si="0"/>
        <v>91</v>
      </c>
      <c r="L99" s="8" t="str">
        <f>IF(K99="","",IF(I99="","/",IF(OR(I99="",I99&lt;20),"Nije položio",VLOOKUP(K99,Ocene!$A$1:$B$6,2,TRUE))))</f>
        <v>Deset</v>
      </c>
      <c r="M99" s="9"/>
    </row>
    <row r="100" spans="1:13" ht="14.25" customHeight="1">
      <c r="A100" s="3">
        <v>99</v>
      </c>
      <c r="B100" s="4" t="s">
        <v>209</v>
      </c>
      <c r="C100" s="4" t="s">
        <v>210</v>
      </c>
      <c r="D100" s="5">
        <v>104</v>
      </c>
      <c r="E100" s="6">
        <v>11.5</v>
      </c>
      <c r="F100" s="6">
        <v>9.5</v>
      </c>
      <c r="G100" s="6">
        <v>14</v>
      </c>
      <c r="H100" s="6">
        <v>14</v>
      </c>
      <c r="I100" s="6"/>
      <c r="J100" s="5"/>
      <c r="K100" s="7">
        <f t="shared" si="0"/>
        <v>49</v>
      </c>
      <c r="L100" s="8" t="str">
        <f>IF(K100="","",IF(I100="","/",IF(OR(I100="",I100&lt;20),"Nije položio",VLOOKUP(K100,Ocene!$A$1:$B$6,2,TRUE))))</f>
        <v>/</v>
      </c>
      <c r="M100" s="9"/>
    </row>
    <row r="101" spans="1:13" ht="14.25" customHeight="1">
      <c r="A101" s="3">
        <v>100</v>
      </c>
      <c r="B101" s="4" t="s">
        <v>211</v>
      </c>
      <c r="C101" s="4" t="s">
        <v>212</v>
      </c>
      <c r="D101" s="5">
        <v>104</v>
      </c>
      <c r="E101" s="6">
        <v>11.5</v>
      </c>
      <c r="F101" s="6">
        <v>10</v>
      </c>
      <c r="G101" s="6">
        <v>13</v>
      </c>
      <c r="H101" s="6">
        <v>11.5</v>
      </c>
      <c r="I101" s="6"/>
      <c r="J101" s="5"/>
      <c r="K101" s="7">
        <f t="shared" si="0"/>
        <v>46</v>
      </c>
      <c r="L101" s="8" t="str">
        <f>IF(K101="","",IF(I101="","/",IF(OR(I101="",I101&lt;20),"Nije položio",VLOOKUP(K101,Ocene!$A$1:$B$6,2,TRUE))))</f>
        <v>/</v>
      </c>
      <c r="M101" s="9"/>
    </row>
    <row r="102" spans="1:13" ht="14.25" customHeight="1">
      <c r="A102" s="3">
        <v>101</v>
      </c>
      <c r="B102" s="4" t="s">
        <v>213</v>
      </c>
      <c r="C102" s="4" t="s">
        <v>214</v>
      </c>
      <c r="D102" s="5">
        <v>105</v>
      </c>
      <c r="E102" s="6">
        <v>10</v>
      </c>
      <c r="F102" s="6">
        <v>10</v>
      </c>
      <c r="G102" s="6">
        <v>10.5</v>
      </c>
      <c r="H102" s="6">
        <v>14</v>
      </c>
      <c r="I102" s="6"/>
      <c r="J102" s="5"/>
      <c r="K102" s="7">
        <f t="shared" si="0"/>
        <v>44.5</v>
      </c>
      <c r="L102" s="8" t="str">
        <f>IF(K102="","",IF(I102="","/",IF(OR(I102="",I102&lt;20),"Nije položio",VLOOKUP(K102,Ocene!$A$1:$B$6,2,TRUE))))</f>
        <v>/</v>
      </c>
      <c r="M102" s="9"/>
    </row>
    <row r="103" spans="1:13" ht="14.25" customHeight="1">
      <c r="A103" s="3">
        <v>102</v>
      </c>
      <c r="B103" s="4" t="s">
        <v>215</v>
      </c>
      <c r="C103" s="4" t="s">
        <v>216</v>
      </c>
      <c r="D103" s="5">
        <v>105</v>
      </c>
      <c r="E103" s="6">
        <v>11</v>
      </c>
      <c r="F103" s="6">
        <v>10</v>
      </c>
      <c r="G103" s="6">
        <v>10.5</v>
      </c>
      <c r="H103" s="6">
        <v>14</v>
      </c>
      <c r="I103" s="6">
        <v>40.5</v>
      </c>
      <c r="J103" s="5"/>
      <c r="K103" s="7">
        <f t="shared" si="0"/>
        <v>86</v>
      </c>
      <c r="L103" s="8" t="str">
        <f>IF(K103="","",IF(I103="","/",IF(OR(I103="",I103&lt;20),"Nije položio",VLOOKUP(K103,Ocene!$A$1:$B$6,2,TRUE))))</f>
        <v>Devet</v>
      </c>
      <c r="M103" s="9"/>
    </row>
    <row r="104" spans="1:13" ht="14.25" customHeight="1">
      <c r="A104" s="3">
        <v>103</v>
      </c>
      <c r="B104" s="4" t="s">
        <v>217</v>
      </c>
      <c r="C104" s="4" t="s">
        <v>218</v>
      </c>
      <c r="D104" s="5">
        <v>105</v>
      </c>
      <c r="E104" s="6">
        <v>11.5</v>
      </c>
      <c r="F104" s="6">
        <v>8</v>
      </c>
      <c r="G104" s="6">
        <v>12</v>
      </c>
      <c r="H104" s="6">
        <v>14</v>
      </c>
      <c r="I104" s="6"/>
      <c r="J104" s="5"/>
      <c r="K104" s="7">
        <f t="shared" si="0"/>
        <v>45.5</v>
      </c>
      <c r="L104" s="8" t="str">
        <f>IF(K104="","",IF(I104="","/",IF(OR(I104="",I104&lt;20),"Nije položio",VLOOKUP(K104,Ocene!$A$1:$B$6,2,TRUE))))</f>
        <v>/</v>
      </c>
      <c r="M104" s="9"/>
    </row>
    <row r="105" spans="1:13" ht="14.25" customHeight="1">
      <c r="A105" s="3">
        <v>104</v>
      </c>
      <c r="B105" s="4" t="s">
        <v>219</v>
      </c>
      <c r="C105" s="4" t="s">
        <v>220</v>
      </c>
      <c r="D105" s="5">
        <v>105</v>
      </c>
      <c r="E105" s="6">
        <v>10</v>
      </c>
      <c r="F105" s="6">
        <v>10</v>
      </c>
      <c r="G105" s="6">
        <v>12.5</v>
      </c>
      <c r="H105" s="6">
        <v>13.5</v>
      </c>
      <c r="I105" s="6">
        <v>46.5</v>
      </c>
      <c r="J105" s="5"/>
      <c r="K105" s="7">
        <f t="shared" si="0"/>
        <v>92.5</v>
      </c>
      <c r="L105" s="8" t="str">
        <f>IF(K105="","",IF(I105="","/",IF(OR(I105="",I105&lt;20),"Nije položio",VLOOKUP(K105,Ocene!$A$1:$B$6,2,TRUE))))</f>
        <v>Deset</v>
      </c>
      <c r="M105" s="9"/>
    </row>
    <row r="106" spans="1:13" ht="14.25" customHeight="1">
      <c r="A106" s="3">
        <v>105</v>
      </c>
      <c r="B106" s="4" t="s">
        <v>221</v>
      </c>
      <c r="C106" s="4" t="s">
        <v>222</v>
      </c>
      <c r="D106" s="5">
        <v>105</v>
      </c>
      <c r="E106" s="6">
        <v>11</v>
      </c>
      <c r="F106" s="6">
        <v>10</v>
      </c>
      <c r="G106" s="6">
        <v>12.5</v>
      </c>
      <c r="H106" s="6">
        <v>14</v>
      </c>
      <c r="I106" s="6">
        <v>29.5</v>
      </c>
      <c r="J106" s="5"/>
      <c r="K106" s="7">
        <f t="shared" si="0"/>
        <v>77</v>
      </c>
      <c r="L106" s="8" t="str">
        <f>IF(K106="","",IF(I106="","/",IF(OR(I106="",I106&lt;20),"Nije položio",VLOOKUP(K106,Ocene!$A$1:$B$6,2,TRUE))))</f>
        <v>Osam</v>
      </c>
      <c r="M106" s="9"/>
    </row>
    <row r="107" spans="1:13" ht="14.25" customHeight="1">
      <c r="A107" s="3">
        <v>106</v>
      </c>
      <c r="B107" s="4" t="s">
        <v>223</v>
      </c>
      <c r="C107" s="4" t="s">
        <v>224</v>
      </c>
      <c r="D107" s="5">
        <v>105</v>
      </c>
      <c r="E107" s="6">
        <v>11.5</v>
      </c>
      <c r="F107" s="6">
        <v>10</v>
      </c>
      <c r="G107" s="6">
        <v>10</v>
      </c>
      <c r="H107" s="6">
        <v>14</v>
      </c>
      <c r="I107" s="6">
        <v>38.5</v>
      </c>
      <c r="J107" s="5"/>
      <c r="K107" s="7">
        <f t="shared" si="0"/>
        <v>84</v>
      </c>
      <c r="L107" s="8" t="str">
        <f>IF(K107="","",IF(I107="","/",IF(OR(I107="",I107&lt;20),"Nije položio",VLOOKUP(K107,Ocene!$A$1:$B$6,2,TRUE))))</f>
        <v>Devet</v>
      </c>
      <c r="M107" s="9"/>
    </row>
    <row r="108" spans="1:13" ht="14.25" customHeight="1">
      <c r="A108" s="3">
        <v>107</v>
      </c>
      <c r="B108" s="4" t="s">
        <v>225</v>
      </c>
      <c r="C108" s="4" t="s">
        <v>226</v>
      </c>
      <c r="D108" s="5">
        <v>105</v>
      </c>
      <c r="E108" s="6">
        <v>9</v>
      </c>
      <c r="F108" s="6">
        <v>10</v>
      </c>
      <c r="G108" s="6">
        <v>14</v>
      </c>
      <c r="H108" s="6">
        <v>14</v>
      </c>
      <c r="I108" s="6">
        <v>46</v>
      </c>
      <c r="J108" s="5"/>
      <c r="K108" s="7">
        <f t="shared" si="0"/>
        <v>93</v>
      </c>
      <c r="L108" s="8" t="str">
        <f>IF(K108="","",IF(I108="","/",IF(OR(I108="",I108&lt;20),"Nije položio",VLOOKUP(K108,Ocene!$A$1:$B$6,2,TRUE))))</f>
        <v>Deset</v>
      </c>
      <c r="M108" s="9"/>
    </row>
    <row r="109" spans="1:13" ht="14.25" customHeight="1">
      <c r="A109" s="3">
        <v>108</v>
      </c>
      <c r="B109" s="4" t="s">
        <v>227</v>
      </c>
      <c r="C109" s="4" t="s">
        <v>228</v>
      </c>
      <c r="D109" s="5">
        <v>105</v>
      </c>
      <c r="E109" s="6">
        <v>10</v>
      </c>
      <c r="F109" s="6">
        <v>9</v>
      </c>
      <c r="G109" s="6">
        <v>9.5</v>
      </c>
      <c r="H109" s="6">
        <v>9.5</v>
      </c>
      <c r="I109" s="6">
        <v>8.5</v>
      </c>
      <c r="J109" s="5"/>
      <c r="K109" s="7">
        <f t="shared" si="0"/>
        <v>38</v>
      </c>
      <c r="L109" s="8" t="str">
        <f>IF(K109="","",IF(I109="","/",IF(OR(I109="",I109&lt;20),"Nije položio",VLOOKUP(K109,Ocene!$A$1:$B$6,2,TRUE))))</f>
        <v>Nije položio</v>
      </c>
      <c r="M109" s="9"/>
    </row>
    <row r="110" spans="1:13" ht="14.25" customHeight="1">
      <c r="A110" s="3">
        <v>109</v>
      </c>
      <c r="B110" s="4" t="s">
        <v>229</v>
      </c>
      <c r="C110" s="4" t="s">
        <v>230</v>
      </c>
      <c r="D110" s="5">
        <v>105</v>
      </c>
      <c r="E110" s="6">
        <v>9</v>
      </c>
      <c r="F110" s="6">
        <v>10</v>
      </c>
      <c r="G110" s="6">
        <v>12</v>
      </c>
      <c r="H110" s="6">
        <v>14</v>
      </c>
      <c r="I110" s="6">
        <v>47</v>
      </c>
      <c r="J110" s="5"/>
      <c r="K110" s="7">
        <f t="shared" si="0"/>
        <v>92</v>
      </c>
      <c r="L110" s="8" t="str">
        <f>IF(K110="","",IF(I110="","/",IF(OR(I110="",I110&lt;20),"Nije položio",VLOOKUP(K110,Ocene!$A$1:$B$6,2,TRUE))))</f>
        <v>Deset</v>
      </c>
      <c r="M110" s="9"/>
    </row>
    <row r="111" spans="1:13" ht="14.25" customHeight="1">
      <c r="A111" s="3">
        <v>110</v>
      </c>
      <c r="B111" s="4" t="s">
        <v>231</v>
      </c>
      <c r="C111" s="4" t="s">
        <v>232</v>
      </c>
      <c r="D111" s="5">
        <v>105</v>
      </c>
      <c r="E111" s="6">
        <v>9</v>
      </c>
      <c r="F111" s="6">
        <v>9.5</v>
      </c>
      <c r="G111" s="6">
        <v>10</v>
      </c>
      <c r="H111" s="6">
        <v>14</v>
      </c>
      <c r="I111" s="6">
        <v>36.5</v>
      </c>
      <c r="J111" s="5"/>
      <c r="K111" s="7">
        <f t="shared" si="0"/>
        <v>79</v>
      </c>
      <c r="L111" s="8" t="str">
        <f>IF(K111="","",IF(I111="","/",IF(OR(I111="",I111&lt;20),"Nije položio",VLOOKUP(K111,Ocene!$A$1:$B$6,2,TRUE))))</f>
        <v>Osam</v>
      </c>
      <c r="M111" s="9"/>
    </row>
    <row r="112" spans="1:13" ht="14.25" customHeight="1">
      <c r="A112" s="3">
        <v>111</v>
      </c>
      <c r="B112" s="4" t="s">
        <v>233</v>
      </c>
      <c r="C112" s="4" t="s">
        <v>234</v>
      </c>
      <c r="D112" s="5">
        <v>105</v>
      </c>
      <c r="E112" s="6">
        <v>10.5</v>
      </c>
      <c r="F112" s="6">
        <v>10</v>
      </c>
      <c r="G112" s="6">
        <v>10</v>
      </c>
      <c r="H112" s="6">
        <v>14</v>
      </c>
      <c r="I112" s="6">
        <v>15</v>
      </c>
      <c r="J112" s="5"/>
      <c r="K112" s="7">
        <f t="shared" si="0"/>
        <v>44.5</v>
      </c>
      <c r="L112" s="8" t="str">
        <f>IF(K112="","",IF(I112="","/",IF(OR(I112="",I112&lt;20),"Nije položio",VLOOKUP(K112,Ocene!$A$1:$B$6,2,TRUE))))</f>
        <v>Nije položio</v>
      </c>
      <c r="M112" s="9"/>
    </row>
    <row r="113" spans="1:13" ht="14.25" customHeight="1">
      <c r="A113" s="3">
        <v>112</v>
      </c>
      <c r="B113" s="4" t="s">
        <v>235</v>
      </c>
      <c r="C113" s="4" t="s">
        <v>236</v>
      </c>
      <c r="D113" s="5">
        <v>105</v>
      </c>
      <c r="E113" s="6">
        <v>10.5</v>
      </c>
      <c r="F113" s="6">
        <v>9.5</v>
      </c>
      <c r="G113" s="6">
        <v>11</v>
      </c>
      <c r="H113" s="6">
        <v>14</v>
      </c>
      <c r="I113" s="6"/>
      <c r="J113" s="5"/>
      <c r="K113" s="7">
        <f t="shared" si="0"/>
        <v>45</v>
      </c>
      <c r="L113" s="8" t="str">
        <f>IF(K113="","",IF(I113="","/",IF(OR(I113="",I113&lt;20),"Nije položio",VLOOKUP(K113,Ocene!$A$1:$B$6,2,TRUE))))</f>
        <v>/</v>
      </c>
      <c r="M113" s="9"/>
    </row>
    <row r="114" spans="1:13" ht="14.25" customHeight="1">
      <c r="A114" s="3">
        <v>113</v>
      </c>
      <c r="B114" s="4" t="s">
        <v>237</v>
      </c>
      <c r="C114" s="4" t="s">
        <v>238</v>
      </c>
      <c r="D114" s="5">
        <v>105</v>
      </c>
      <c r="E114" s="6">
        <v>11</v>
      </c>
      <c r="F114" s="6">
        <v>10</v>
      </c>
      <c r="G114" s="6">
        <v>11</v>
      </c>
      <c r="H114" s="6">
        <v>14</v>
      </c>
      <c r="I114" s="6">
        <v>37.5</v>
      </c>
      <c r="J114" s="5"/>
      <c r="K114" s="7">
        <f t="shared" si="0"/>
        <v>83.5</v>
      </c>
      <c r="L114" s="8" t="str">
        <f>IF(K114="","",IF(I114="","/",IF(OR(I114="",I114&lt;20),"Nije položio",VLOOKUP(K114,Ocene!$A$1:$B$6,2,TRUE))))</f>
        <v>Devet</v>
      </c>
      <c r="M114" s="9"/>
    </row>
    <row r="115" spans="1:13" ht="14.25" customHeight="1">
      <c r="A115" s="3">
        <v>114</v>
      </c>
      <c r="B115" s="4" t="s">
        <v>239</v>
      </c>
      <c r="C115" s="4" t="s">
        <v>240</v>
      </c>
      <c r="D115" s="5">
        <v>105</v>
      </c>
      <c r="E115" s="6">
        <v>10.5</v>
      </c>
      <c r="F115" s="6">
        <v>10</v>
      </c>
      <c r="G115" s="6">
        <v>11</v>
      </c>
      <c r="H115" s="6">
        <v>14</v>
      </c>
      <c r="I115" s="6"/>
      <c r="J115" s="5"/>
      <c r="K115" s="7">
        <f t="shared" si="0"/>
        <v>45.5</v>
      </c>
      <c r="L115" s="8" t="str">
        <f>IF(K115="","",IF(I115="","/",IF(OR(I115="",I115&lt;20),"Nije položio",VLOOKUP(K115,Ocene!$A$1:$B$6,2,TRUE))))</f>
        <v>/</v>
      </c>
      <c r="M115" s="9"/>
    </row>
    <row r="116" spans="1:13" ht="14.25" customHeight="1">
      <c r="A116" s="3">
        <v>115</v>
      </c>
      <c r="B116" s="4" t="s">
        <v>241</v>
      </c>
      <c r="C116" s="4" t="s">
        <v>242</v>
      </c>
      <c r="D116" s="5">
        <v>105</v>
      </c>
      <c r="E116" s="6">
        <v>11</v>
      </c>
      <c r="F116" s="6">
        <v>10</v>
      </c>
      <c r="G116" s="6">
        <v>11</v>
      </c>
      <c r="H116" s="6">
        <v>13.5</v>
      </c>
      <c r="I116" s="6">
        <v>20</v>
      </c>
      <c r="J116" s="5"/>
      <c r="K116" s="7">
        <f t="shared" si="0"/>
        <v>65.5</v>
      </c>
      <c r="L116" s="8" t="str">
        <f>IF(K116="","",IF(I116="","/",IF(OR(I116="",I116&lt;20),"Nije položio",VLOOKUP(K116,Ocene!$A$1:$B$6,2,TRUE))))</f>
        <v>Sedam</v>
      </c>
      <c r="M116" s="9"/>
    </row>
    <row r="117" spans="1:13" ht="14.25" customHeight="1">
      <c r="A117" s="3">
        <v>116</v>
      </c>
      <c r="B117" s="4" t="s">
        <v>243</v>
      </c>
      <c r="C117" s="4" t="s">
        <v>244</v>
      </c>
      <c r="D117" s="5">
        <v>105</v>
      </c>
      <c r="E117" s="6">
        <v>10.5</v>
      </c>
      <c r="F117" s="6">
        <v>9.5</v>
      </c>
      <c r="G117" s="6">
        <v>11</v>
      </c>
      <c r="H117" s="6">
        <v>14</v>
      </c>
      <c r="I117" s="6">
        <v>48</v>
      </c>
      <c r="J117" s="5"/>
      <c r="K117" s="7">
        <f t="shared" si="0"/>
        <v>93</v>
      </c>
      <c r="L117" s="8" t="str">
        <f>IF(K117="","",IF(I117="","/",IF(OR(I117="",I117&lt;20),"Nije položio",VLOOKUP(K117,Ocene!$A$1:$B$6,2,TRUE))))</f>
        <v>Deset</v>
      </c>
      <c r="M117" s="9"/>
    </row>
    <row r="118" spans="1:13" ht="14.25" customHeight="1">
      <c r="A118" s="3">
        <v>117</v>
      </c>
      <c r="B118" s="4" t="s">
        <v>245</v>
      </c>
      <c r="C118" s="4" t="s">
        <v>246</v>
      </c>
      <c r="D118" s="5">
        <v>105</v>
      </c>
      <c r="E118" s="6">
        <v>11</v>
      </c>
      <c r="F118" s="6">
        <v>6.5</v>
      </c>
      <c r="G118" s="6">
        <v>12.5</v>
      </c>
      <c r="H118" s="6">
        <v>14</v>
      </c>
      <c r="I118" s="6">
        <v>29</v>
      </c>
      <c r="J118" s="5"/>
      <c r="K118" s="7">
        <f t="shared" si="0"/>
        <v>73</v>
      </c>
      <c r="L118" s="8" t="str">
        <f>IF(K118="","",IF(I118="","/",IF(OR(I118="",I118&lt;20),"Nije položio",VLOOKUP(K118,Ocene!$A$1:$B$6,2,TRUE))))</f>
        <v>Osam</v>
      </c>
      <c r="M118" s="9"/>
    </row>
    <row r="119" spans="1:13" ht="14.25" customHeight="1">
      <c r="A119" s="3">
        <v>118</v>
      </c>
      <c r="B119" s="4" t="s">
        <v>247</v>
      </c>
      <c r="C119" s="4" t="s">
        <v>248</v>
      </c>
      <c r="D119" s="5">
        <v>105</v>
      </c>
      <c r="E119" s="6">
        <v>12</v>
      </c>
      <c r="F119" s="6">
        <v>10</v>
      </c>
      <c r="G119" s="6">
        <v>13</v>
      </c>
      <c r="H119" s="6">
        <v>14</v>
      </c>
      <c r="I119" s="6">
        <v>49.5</v>
      </c>
      <c r="J119" s="5"/>
      <c r="K119" s="7">
        <f t="shared" si="0"/>
        <v>98.5</v>
      </c>
      <c r="L119" s="8" t="str">
        <f>IF(K119="","",IF(I119="","/",IF(OR(I119="",I119&lt;20),"Nije položio",VLOOKUP(K119,Ocene!$A$1:$B$6,2,TRUE))))</f>
        <v>Deset</v>
      </c>
      <c r="M119" s="9"/>
    </row>
    <row r="120" spans="1:13" ht="14.25" customHeight="1">
      <c r="A120" s="3">
        <v>119</v>
      </c>
      <c r="B120" s="4" t="s">
        <v>249</v>
      </c>
      <c r="C120" s="4" t="s">
        <v>250</v>
      </c>
      <c r="D120" s="5">
        <v>105</v>
      </c>
      <c r="E120" s="6"/>
      <c r="F120" s="6"/>
      <c r="G120" s="6"/>
      <c r="H120" s="6" t="s">
        <v>84</v>
      </c>
      <c r="I120" s="6"/>
      <c r="J120" s="5"/>
      <c r="K120" s="7" t="str">
        <f t="shared" si="0"/>
        <v/>
      </c>
      <c r="L120" s="8" t="str">
        <f>IF(K120="","",IF(I120="","/",IF(OR(I120="",I120&lt;20),"Nije položio",VLOOKUP(K120,Ocene!$A$1:$B$6,2,TRUE))))</f>
        <v/>
      </c>
      <c r="M120" s="9"/>
    </row>
    <row r="121" spans="1:13" ht="14.25" customHeight="1">
      <c r="A121" s="3">
        <v>120</v>
      </c>
      <c r="B121" s="4" t="s">
        <v>251</v>
      </c>
      <c r="C121" s="4" t="s">
        <v>252</v>
      </c>
      <c r="D121" s="5">
        <v>105</v>
      </c>
      <c r="E121" s="6">
        <v>10</v>
      </c>
      <c r="F121" s="6">
        <v>10</v>
      </c>
      <c r="G121" s="6">
        <v>13.5</v>
      </c>
      <c r="H121" s="6">
        <v>14</v>
      </c>
      <c r="I121" s="6">
        <v>34.5</v>
      </c>
      <c r="J121" s="5"/>
      <c r="K121" s="7">
        <f t="shared" si="0"/>
        <v>82</v>
      </c>
      <c r="L121" s="8" t="str">
        <f>IF(K121="","",IF(I121="","/",IF(OR(I121="",I121&lt;20),"Nije položio",VLOOKUP(K121,Ocene!$A$1:$B$6,2,TRUE))))</f>
        <v>Devet</v>
      </c>
      <c r="M121" s="9"/>
    </row>
    <row r="122" spans="1:13" ht="14.25" customHeight="1">
      <c r="A122" s="3">
        <v>121</v>
      </c>
      <c r="B122" s="4" t="s">
        <v>253</v>
      </c>
      <c r="C122" s="4" t="s">
        <v>254</v>
      </c>
      <c r="D122" s="5">
        <v>105</v>
      </c>
      <c r="E122" s="6">
        <v>11.5</v>
      </c>
      <c r="F122" s="6">
        <v>9.5</v>
      </c>
      <c r="G122" s="6">
        <v>11</v>
      </c>
      <c r="H122" s="6">
        <v>14</v>
      </c>
      <c r="I122" s="6">
        <v>40</v>
      </c>
      <c r="J122" s="5"/>
      <c r="K122" s="7">
        <f t="shared" si="0"/>
        <v>86</v>
      </c>
      <c r="L122" s="8" t="str">
        <f>IF(K122="","",IF(I122="","/",IF(OR(I122="",I122&lt;20),"Nije položio",VLOOKUP(K122,Ocene!$A$1:$B$6,2,TRUE))))</f>
        <v>Devet</v>
      </c>
      <c r="M122" s="9"/>
    </row>
    <row r="123" spans="1:13" ht="14.25" customHeight="1">
      <c r="A123" s="3">
        <v>122</v>
      </c>
      <c r="B123" s="4" t="s">
        <v>255</v>
      </c>
      <c r="C123" s="4" t="s">
        <v>256</v>
      </c>
      <c r="D123" s="5">
        <v>105</v>
      </c>
      <c r="E123" s="6">
        <v>11.5</v>
      </c>
      <c r="F123" s="6">
        <v>9.5</v>
      </c>
      <c r="G123" s="6">
        <v>10.5</v>
      </c>
      <c r="H123" s="6">
        <v>14</v>
      </c>
      <c r="I123" s="6">
        <v>45.5</v>
      </c>
      <c r="J123" s="5"/>
      <c r="K123" s="7">
        <f t="shared" si="0"/>
        <v>91</v>
      </c>
      <c r="L123" s="8" t="str">
        <f>IF(K123="","",IF(I123="","/",IF(OR(I123="",I123&lt;20),"Nije položio",VLOOKUP(K123,Ocene!$A$1:$B$6,2,TRUE))))</f>
        <v>Deset</v>
      </c>
      <c r="M123" s="9"/>
    </row>
    <row r="124" spans="1:13" ht="14.25" customHeight="1">
      <c r="A124" s="3">
        <v>123</v>
      </c>
      <c r="B124" s="4" t="s">
        <v>257</v>
      </c>
      <c r="C124" s="4" t="s">
        <v>258</v>
      </c>
      <c r="D124" s="5">
        <v>105</v>
      </c>
      <c r="E124" s="6">
        <v>8</v>
      </c>
      <c r="F124" s="6">
        <v>10</v>
      </c>
      <c r="G124" s="6">
        <v>10</v>
      </c>
      <c r="H124" s="6">
        <v>12</v>
      </c>
      <c r="I124" s="6">
        <v>8.5</v>
      </c>
      <c r="J124" s="5"/>
      <c r="K124" s="7">
        <f t="shared" si="0"/>
        <v>40</v>
      </c>
      <c r="L124" s="8" t="str">
        <f>IF(K124="","",IF(I124="","/",IF(OR(I124="",I124&lt;20),"Nije položio",VLOOKUP(K124,Ocene!$A$1:$B$6,2,TRUE))))</f>
        <v>Nije položio</v>
      </c>
      <c r="M124" s="9"/>
    </row>
    <row r="125" spans="1:13" ht="14.25" customHeight="1">
      <c r="A125" s="3">
        <v>124</v>
      </c>
      <c r="B125" s="4" t="s">
        <v>259</v>
      </c>
      <c r="C125" s="4" t="s">
        <v>260</v>
      </c>
      <c r="D125" s="5">
        <v>105</v>
      </c>
      <c r="E125" s="6">
        <v>10</v>
      </c>
      <c r="F125" s="6">
        <v>10</v>
      </c>
      <c r="G125" s="6">
        <v>13.5</v>
      </c>
      <c r="H125" s="6">
        <v>14</v>
      </c>
      <c r="I125" s="6">
        <v>50</v>
      </c>
      <c r="J125" s="5"/>
      <c r="K125" s="7">
        <f t="shared" si="0"/>
        <v>97.5</v>
      </c>
      <c r="L125" s="8" t="str">
        <f>IF(K125="","",IF(I125="","/",IF(OR(I125="",I125&lt;20),"Nije položio",VLOOKUP(K125,Ocene!$A$1:$B$6,2,TRUE))))</f>
        <v>Deset</v>
      </c>
      <c r="M125" s="9"/>
    </row>
    <row r="126" spans="1:13" ht="14.25" customHeight="1">
      <c r="A126" s="3">
        <v>125</v>
      </c>
      <c r="B126" s="4" t="s">
        <v>261</v>
      </c>
      <c r="C126" s="4" t="s">
        <v>262</v>
      </c>
      <c r="D126" s="5">
        <v>105</v>
      </c>
      <c r="E126" s="6">
        <v>11</v>
      </c>
      <c r="F126" s="6">
        <v>10</v>
      </c>
      <c r="G126" s="6">
        <v>13</v>
      </c>
      <c r="H126" s="6">
        <v>14</v>
      </c>
      <c r="I126" s="6">
        <v>50</v>
      </c>
      <c r="J126" s="5"/>
      <c r="K126" s="7">
        <f t="shared" si="0"/>
        <v>98</v>
      </c>
      <c r="L126" s="8" t="str">
        <f>IF(K126="","",IF(I126="","/",IF(OR(I126="",I126&lt;20),"Nije položio",VLOOKUP(K126,Ocene!$A$1:$B$6,2,TRUE))))</f>
        <v>Deset</v>
      </c>
      <c r="M126" s="9"/>
    </row>
    <row r="127" spans="1:13" ht="14.25" customHeight="1">
      <c r="A127" s="3">
        <v>126</v>
      </c>
      <c r="B127" s="4" t="s">
        <v>263</v>
      </c>
      <c r="C127" s="4" t="s">
        <v>264</v>
      </c>
      <c r="D127" s="5">
        <v>105</v>
      </c>
      <c r="E127" s="6">
        <v>11</v>
      </c>
      <c r="F127" s="6">
        <v>10</v>
      </c>
      <c r="G127" s="6">
        <v>11</v>
      </c>
      <c r="H127" s="6">
        <v>12</v>
      </c>
      <c r="I127" s="6">
        <v>20</v>
      </c>
      <c r="J127" s="5"/>
      <c r="K127" s="7">
        <f t="shared" si="0"/>
        <v>64</v>
      </c>
      <c r="L127" s="8" t="str">
        <f>IF(K127="","",IF(I127="","/",IF(OR(I127="",I127&lt;20),"Nije položio",VLOOKUP(K127,Ocene!$A$1:$B$6,2,TRUE))))</f>
        <v>Sedam</v>
      </c>
      <c r="M127" s="9"/>
    </row>
    <row r="128" spans="1:13" ht="14.25" customHeight="1">
      <c r="A128" s="3">
        <v>127</v>
      </c>
      <c r="B128" s="4" t="s">
        <v>265</v>
      </c>
      <c r="C128" s="4" t="s">
        <v>266</v>
      </c>
      <c r="D128" s="5">
        <v>105</v>
      </c>
      <c r="E128" s="6">
        <v>10</v>
      </c>
      <c r="F128" s="6">
        <v>9.5</v>
      </c>
      <c r="G128" s="6">
        <v>10.5</v>
      </c>
      <c r="H128" s="6">
        <v>14</v>
      </c>
      <c r="I128" s="6">
        <v>37</v>
      </c>
      <c r="J128" s="5"/>
      <c r="K128" s="7">
        <f t="shared" si="0"/>
        <v>81</v>
      </c>
      <c r="L128" s="8" t="str">
        <f>IF(K128="","",IF(I128="","/",IF(OR(I128="",I128&lt;20),"Nije položio",VLOOKUP(K128,Ocene!$A$1:$B$6,2,TRUE))))</f>
        <v>Devet</v>
      </c>
      <c r="M128" s="9"/>
    </row>
    <row r="129" spans="1:13" ht="14.25" customHeight="1">
      <c r="A129" s="3">
        <v>128</v>
      </c>
      <c r="B129" s="4" t="s">
        <v>267</v>
      </c>
      <c r="C129" s="4" t="s">
        <v>268</v>
      </c>
      <c r="D129" s="5">
        <v>105</v>
      </c>
      <c r="E129" s="6">
        <v>10</v>
      </c>
      <c r="F129" s="6">
        <v>10</v>
      </c>
      <c r="G129" s="6">
        <v>12.5</v>
      </c>
      <c r="H129" s="6">
        <v>14</v>
      </c>
      <c r="I129" s="6">
        <v>16.5</v>
      </c>
      <c r="J129" s="5"/>
      <c r="K129" s="7">
        <f t="shared" si="0"/>
        <v>46.5</v>
      </c>
      <c r="L129" s="8" t="str">
        <f>IF(K129="","",IF(I129="","/",IF(OR(I129="",I129&lt;20),"Nije položio",VLOOKUP(K129,Ocene!$A$1:$B$6,2,TRUE))))</f>
        <v>Nije položio</v>
      </c>
      <c r="M129" s="9"/>
    </row>
    <row r="130" spans="1:13" ht="14.25" customHeight="1">
      <c r="A130" s="3">
        <v>129</v>
      </c>
      <c r="B130" s="4" t="s">
        <v>269</v>
      </c>
      <c r="C130" s="4" t="s">
        <v>270</v>
      </c>
      <c r="D130" s="5">
        <v>106</v>
      </c>
      <c r="E130" s="6">
        <v>11.5</v>
      </c>
      <c r="F130" s="6">
        <v>10</v>
      </c>
      <c r="G130" s="6">
        <v>7.5</v>
      </c>
      <c r="H130" s="6">
        <v>13</v>
      </c>
      <c r="I130" s="6">
        <v>6</v>
      </c>
      <c r="J130" s="5"/>
      <c r="K130" s="7">
        <f t="shared" si="0"/>
        <v>42</v>
      </c>
      <c r="L130" s="8" t="str">
        <f>IF(K130="","",IF(I130="","/",IF(OR(I130="",I130&lt;20),"Nije položio",VLOOKUP(K130,Ocene!$A$1:$B$6,2,TRUE))))</f>
        <v>Nije položio</v>
      </c>
      <c r="M130" s="9"/>
    </row>
    <row r="131" spans="1:13" ht="14.25" customHeight="1">
      <c r="A131" s="3">
        <v>130</v>
      </c>
      <c r="B131" s="4" t="s">
        <v>271</v>
      </c>
      <c r="C131" s="4" t="s">
        <v>272</v>
      </c>
      <c r="D131" s="5">
        <v>106</v>
      </c>
      <c r="E131" s="6">
        <v>11.5</v>
      </c>
      <c r="F131" s="6">
        <v>10</v>
      </c>
      <c r="G131" s="6">
        <v>12.5</v>
      </c>
      <c r="H131" s="6">
        <v>14</v>
      </c>
      <c r="I131" s="6">
        <v>50</v>
      </c>
      <c r="J131" s="5"/>
      <c r="K131" s="7">
        <f t="shared" si="0"/>
        <v>98</v>
      </c>
      <c r="L131" s="8" t="str">
        <f>IF(K131="","",IF(I131="","/",IF(OR(I131="",I131&lt;20),"Nije položio",VLOOKUP(K131,Ocene!$A$1:$B$6,2,TRUE))))</f>
        <v>Deset</v>
      </c>
      <c r="M131" s="9"/>
    </row>
    <row r="132" spans="1:13" ht="14.25" customHeight="1">
      <c r="A132" s="3">
        <v>131</v>
      </c>
      <c r="B132" s="4" t="s">
        <v>273</v>
      </c>
      <c r="C132" s="4" t="s">
        <v>274</v>
      </c>
      <c r="D132" s="5">
        <v>106</v>
      </c>
      <c r="E132" s="6">
        <v>10</v>
      </c>
      <c r="F132" s="6">
        <v>10</v>
      </c>
      <c r="G132" s="6">
        <v>11</v>
      </c>
      <c r="H132" s="6">
        <v>12</v>
      </c>
      <c r="I132" s="6">
        <v>48</v>
      </c>
      <c r="J132" s="5"/>
      <c r="K132" s="7">
        <f t="shared" si="0"/>
        <v>91</v>
      </c>
      <c r="L132" s="8" t="str">
        <f>IF(K132="","",IF(I132="","/",IF(OR(I132="",I132&lt;20),"Nije položio",VLOOKUP(K132,Ocene!$A$1:$B$6,2,TRUE))))</f>
        <v>Deset</v>
      </c>
      <c r="M132" s="9"/>
    </row>
    <row r="133" spans="1:13" ht="14.25" customHeight="1">
      <c r="A133" s="3">
        <v>132</v>
      </c>
      <c r="B133" s="4" t="s">
        <v>275</v>
      </c>
      <c r="C133" s="4" t="s">
        <v>276</v>
      </c>
      <c r="D133" s="5">
        <v>106</v>
      </c>
      <c r="E133" s="6">
        <v>11</v>
      </c>
      <c r="F133" s="6">
        <v>10</v>
      </c>
      <c r="G133" s="6">
        <v>11</v>
      </c>
      <c r="H133" s="6">
        <v>14</v>
      </c>
      <c r="I133" s="6">
        <v>35.5</v>
      </c>
      <c r="J133" s="5"/>
      <c r="K133" s="7">
        <f t="shared" si="0"/>
        <v>81.5</v>
      </c>
      <c r="L133" s="8" t="str">
        <f>IF(K133="","",IF(I133="","/",IF(OR(I133="",I133&lt;20),"Nije položio",VLOOKUP(K133,Ocene!$A$1:$B$6,2,TRUE))))</f>
        <v>Devet</v>
      </c>
      <c r="M133" s="9"/>
    </row>
    <row r="134" spans="1:13" ht="14.25" customHeight="1">
      <c r="A134" s="3">
        <v>133</v>
      </c>
      <c r="B134" s="4" t="s">
        <v>277</v>
      </c>
      <c r="C134" s="4" t="s">
        <v>278</v>
      </c>
      <c r="D134" s="5">
        <v>106</v>
      </c>
      <c r="E134" s="6">
        <v>10.5</v>
      </c>
      <c r="F134" s="6">
        <v>9</v>
      </c>
      <c r="G134" s="6">
        <v>10</v>
      </c>
      <c r="H134" s="6">
        <v>14</v>
      </c>
      <c r="I134" s="6">
        <v>22.5</v>
      </c>
      <c r="J134" s="5"/>
      <c r="K134" s="7">
        <f t="shared" si="0"/>
        <v>66</v>
      </c>
      <c r="L134" s="8" t="str">
        <f>IF(K134="","",IF(I134="","/",IF(OR(I134="",I134&lt;20),"Nije položio",VLOOKUP(K134,Ocene!$A$1:$B$6,2,TRUE))))</f>
        <v>Sedam</v>
      </c>
      <c r="M134" s="9"/>
    </row>
    <row r="135" spans="1:13" ht="14.25" customHeight="1">
      <c r="A135" s="3">
        <v>134</v>
      </c>
      <c r="B135" s="4" t="s">
        <v>279</v>
      </c>
      <c r="C135" s="4" t="s">
        <v>280</v>
      </c>
      <c r="D135" s="5">
        <v>106</v>
      </c>
      <c r="E135" s="6">
        <v>10</v>
      </c>
      <c r="F135" s="6">
        <v>9.5</v>
      </c>
      <c r="G135" s="6">
        <v>11</v>
      </c>
      <c r="H135" s="6">
        <v>14</v>
      </c>
      <c r="I135" s="6">
        <v>36.5</v>
      </c>
      <c r="J135" s="5"/>
      <c r="K135" s="7">
        <f t="shared" si="0"/>
        <v>81</v>
      </c>
      <c r="L135" s="8" t="str">
        <f>IF(K135="","",IF(I135="","/",IF(OR(I135="",I135&lt;20),"Nije položio",VLOOKUP(K135,Ocene!$A$1:$B$6,2,TRUE))))</f>
        <v>Devet</v>
      </c>
      <c r="M135" s="9"/>
    </row>
    <row r="136" spans="1:13" ht="14.25" customHeight="1">
      <c r="A136" s="3">
        <v>135</v>
      </c>
      <c r="B136" s="4" t="s">
        <v>281</v>
      </c>
      <c r="C136" s="4" t="s">
        <v>282</v>
      </c>
      <c r="D136" s="5">
        <v>106</v>
      </c>
      <c r="E136" s="6">
        <v>10.5</v>
      </c>
      <c r="F136" s="6">
        <v>10</v>
      </c>
      <c r="G136" s="6">
        <v>11</v>
      </c>
      <c r="H136" s="6">
        <v>14</v>
      </c>
      <c r="I136" s="6">
        <v>48</v>
      </c>
      <c r="J136" s="5"/>
      <c r="K136" s="7">
        <f t="shared" si="0"/>
        <v>93.5</v>
      </c>
      <c r="L136" s="8" t="str">
        <f>IF(K136="","",IF(I136="","/",IF(OR(I136="",I136&lt;20),"Nije položio",VLOOKUP(K136,Ocene!$A$1:$B$6,2,TRUE))))</f>
        <v>Deset</v>
      </c>
      <c r="M136" s="9"/>
    </row>
    <row r="137" spans="1:13" ht="14.25" customHeight="1">
      <c r="A137" s="3">
        <v>136</v>
      </c>
      <c r="B137" s="4" t="s">
        <v>283</v>
      </c>
      <c r="C137" s="4" t="s">
        <v>284</v>
      </c>
      <c r="D137" s="5">
        <v>106</v>
      </c>
      <c r="E137" s="6">
        <v>11</v>
      </c>
      <c r="F137" s="6">
        <v>9</v>
      </c>
      <c r="G137" s="6">
        <v>14</v>
      </c>
      <c r="H137" s="6">
        <v>14</v>
      </c>
      <c r="I137" s="6">
        <v>50</v>
      </c>
      <c r="J137" s="5"/>
      <c r="K137" s="7">
        <f t="shared" si="0"/>
        <v>98</v>
      </c>
      <c r="L137" s="8" t="str">
        <f>IF(K137="","",IF(I137="","/",IF(OR(I137="",I137&lt;20),"Nije položio",VLOOKUP(K137,Ocene!$A$1:$B$6,2,TRUE))))</f>
        <v>Deset</v>
      </c>
      <c r="M137" s="9"/>
    </row>
    <row r="138" spans="1:13" ht="14.25" customHeight="1">
      <c r="A138" s="3">
        <v>137</v>
      </c>
      <c r="B138" s="4" t="s">
        <v>285</v>
      </c>
      <c r="C138" s="4" t="s">
        <v>286</v>
      </c>
      <c r="D138" s="5">
        <v>106</v>
      </c>
      <c r="E138" s="6">
        <v>10.5</v>
      </c>
      <c r="F138" s="6">
        <v>10</v>
      </c>
      <c r="G138" s="6">
        <v>13.5</v>
      </c>
      <c r="H138" s="6">
        <v>14</v>
      </c>
      <c r="I138" s="6">
        <v>45</v>
      </c>
      <c r="J138" s="5"/>
      <c r="K138" s="7">
        <f t="shared" si="0"/>
        <v>93</v>
      </c>
      <c r="L138" s="8" t="str">
        <f>IF(K138="","",IF(I138="","/",IF(OR(I138="",I138&lt;20),"Nije položio",VLOOKUP(K138,Ocene!$A$1:$B$6,2,TRUE))))</f>
        <v>Deset</v>
      </c>
      <c r="M138" s="9"/>
    </row>
    <row r="139" spans="1:13" ht="14.25" customHeight="1">
      <c r="A139" s="3">
        <v>138</v>
      </c>
      <c r="B139" s="4" t="s">
        <v>287</v>
      </c>
      <c r="C139" s="4" t="s">
        <v>288</v>
      </c>
      <c r="D139" s="5">
        <v>106</v>
      </c>
      <c r="E139" s="6">
        <v>11</v>
      </c>
      <c r="F139" s="6">
        <v>10</v>
      </c>
      <c r="G139" s="6">
        <v>12.5</v>
      </c>
      <c r="H139" s="6">
        <v>14</v>
      </c>
      <c r="I139" s="6">
        <v>50</v>
      </c>
      <c r="J139" s="5"/>
      <c r="K139" s="7">
        <f t="shared" si="0"/>
        <v>97.5</v>
      </c>
      <c r="L139" s="8" t="str">
        <f>IF(K139="","",IF(I139="","/",IF(OR(I139="",I139&lt;20),"Nije položio",VLOOKUP(K139,Ocene!$A$1:$B$6,2,TRUE))))</f>
        <v>Deset</v>
      </c>
      <c r="M139" s="9"/>
    </row>
    <row r="140" spans="1:13" ht="14.25" customHeight="1">
      <c r="A140" s="3">
        <v>139</v>
      </c>
      <c r="B140" s="4" t="s">
        <v>289</v>
      </c>
      <c r="C140" s="4" t="s">
        <v>290</v>
      </c>
      <c r="D140" s="5">
        <v>106</v>
      </c>
      <c r="E140" s="6">
        <v>10.5</v>
      </c>
      <c r="F140" s="6">
        <v>9.5</v>
      </c>
      <c r="G140" s="6">
        <v>13.5</v>
      </c>
      <c r="H140" s="6">
        <v>14</v>
      </c>
      <c r="I140" s="6">
        <v>50</v>
      </c>
      <c r="J140" s="5"/>
      <c r="K140" s="7">
        <f t="shared" si="0"/>
        <v>97.5</v>
      </c>
      <c r="L140" s="8" t="str">
        <f>IF(K140="","",IF(I140="","/",IF(OR(I140="",I140&lt;20),"Nije položio",VLOOKUP(K140,Ocene!$A$1:$B$6,2,TRUE))))</f>
        <v>Deset</v>
      </c>
      <c r="M140" s="9"/>
    </row>
    <row r="141" spans="1:13" ht="14.25" customHeight="1">
      <c r="A141" s="3">
        <v>140</v>
      </c>
      <c r="B141" s="4" t="s">
        <v>291</v>
      </c>
      <c r="C141" s="4" t="s">
        <v>292</v>
      </c>
      <c r="D141" s="5">
        <v>106</v>
      </c>
      <c r="E141" s="6">
        <v>10.5</v>
      </c>
      <c r="F141" s="6">
        <v>10</v>
      </c>
      <c r="G141" s="6">
        <v>12.5</v>
      </c>
      <c r="H141" s="6">
        <v>12</v>
      </c>
      <c r="I141" s="6">
        <v>41.5</v>
      </c>
      <c r="J141" s="5"/>
      <c r="K141" s="7">
        <f t="shared" si="0"/>
        <v>86.5</v>
      </c>
      <c r="L141" s="8" t="str">
        <f>IF(K141="","",IF(I141="","/",IF(OR(I141="",I141&lt;20),"Nije položio",VLOOKUP(K141,Ocene!$A$1:$B$6,2,TRUE))))</f>
        <v>Devet</v>
      </c>
      <c r="M141" s="9"/>
    </row>
    <row r="142" spans="1:13" ht="14.25" customHeight="1">
      <c r="A142" s="3">
        <v>141</v>
      </c>
      <c r="B142" s="4" t="s">
        <v>293</v>
      </c>
      <c r="C142" s="4" t="s">
        <v>294</v>
      </c>
      <c r="D142" s="5">
        <v>106</v>
      </c>
      <c r="E142" s="6">
        <v>11</v>
      </c>
      <c r="F142" s="6">
        <v>10</v>
      </c>
      <c r="G142" s="6">
        <v>13.5</v>
      </c>
      <c r="H142" s="6">
        <v>13.5</v>
      </c>
      <c r="I142" s="6">
        <v>43</v>
      </c>
      <c r="J142" s="5"/>
      <c r="K142" s="7">
        <f t="shared" si="0"/>
        <v>91</v>
      </c>
      <c r="L142" s="8" t="str">
        <f>IF(K142="","",IF(I142="","/",IF(OR(I142="",I142&lt;20),"Nije položio",VLOOKUP(K142,Ocene!$A$1:$B$6,2,TRUE))))</f>
        <v>Deset</v>
      </c>
      <c r="M142" s="9"/>
    </row>
    <row r="143" spans="1:13" ht="14.25" customHeight="1">
      <c r="A143" s="3">
        <v>142</v>
      </c>
      <c r="B143" s="4" t="s">
        <v>295</v>
      </c>
      <c r="C143" s="4" t="s">
        <v>296</v>
      </c>
      <c r="D143" s="5">
        <v>106</v>
      </c>
      <c r="E143" s="6">
        <v>7</v>
      </c>
      <c r="F143" s="6">
        <v>10</v>
      </c>
      <c r="G143" s="6">
        <v>11.5</v>
      </c>
      <c r="H143" s="6">
        <v>14</v>
      </c>
      <c r="I143" s="6">
        <v>48.5</v>
      </c>
      <c r="J143" s="5"/>
      <c r="K143" s="7">
        <f t="shared" si="0"/>
        <v>91</v>
      </c>
      <c r="L143" s="8" t="str">
        <f>IF(K143="","",IF(I143="","/",IF(OR(I143="",I143&lt;20),"Nije položio",VLOOKUP(K143,Ocene!$A$1:$B$6,2,TRUE))))</f>
        <v>Deset</v>
      </c>
      <c r="M143" s="9"/>
    </row>
    <row r="144" spans="1:13" ht="14.25" customHeight="1">
      <c r="A144" s="3">
        <v>143</v>
      </c>
      <c r="B144" s="4" t="s">
        <v>297</v>
      </c>
      <c r="C144" s="4" t="s">
        <v>298</v>
      </c>
      <c r="D144" s="5">
        <v>106</v>
      </c>
      <c r="E144" s="6">
        <v>11.5</v>
      </c>
      <c r="F144" s="6">
        <v>10</v>
      </c>
      <c r="G144" s="6">
        <v>13.5</v>
      </c>
      <c r="H144" s="6">
        <v>14</v>
      </c>
      <c r="I144" s="6">
        <v>50</v>
      </c>
      <c r="J144" s="5"/>
      <c r="K144" s="7">
        <f t="shared" si="0"/>
        <v>99</v>
      </c>
      <c r="L144" s="8" t="str">
        <f>IF(K144="","",IF(I144="","/",IF(OR(I144="",I144&lt;20),"Nije položio",VLOOKUP(K144,Ocene!$A$1:$B$6,2,TRUE))))</f>
        <v>Deset</v>
      </c>
      <c r="M144" s="9"/>
    </row>
    <row r="145" spans="1:13" ht="14.25" customHeight="1">
      <c r="A145" s="3">
        <v>144</v>
      </c>
      <c r="B145" s="4" t="s">
        <v>299</v>
      </c>
      <c r="C145" s="4" t="s">
        <v>300</v>
      </c>
      <c r="D145" s="5">
        <v>106</v>
      </c>
      <c r="E145" s="6">
        <v>10.5</v>
      </c>
      <c r="F145" s="6">
        <v>10</v>
      </c>
      <c r="G145" s="6">
        <v>12.5</v>
      </c>
      <c r="H145" s="6">
        <v>14</v>
      </c>
      <c r="I145" s="6">
        <v>47</v>
      </c>
      <c r="J145" s="5"/>
      <c r="K145" s="7">
        <f t="shared" si="0"/>
        <v>94</v>
      </c>
      <c r="L145" s="8" t="str">
        <f>IF(K145="","",IF(I145="","/",IF(OR(I145="",I145&lt;20),"Nije položio",VLOOKUP(K145,Ocene!$A$1:$B$6,2,TRUE))))</f>
        <v>Deset</v>
      </c>
      <c r="M145" s="9"/>
    </row>
    <row r="146" spans="1:13" ht="14.25" customHeight="1">
      <c r="A146" s="3">
        <v>145</v>
      </c>
      <c r="B146" s="4" t="s">
        <v>301</v>
      </c>
      <c r="C146" s="4" t="s">
        <v>302</v>
      </c>
      <c r="D146" s="5">
        <v>106</v>
      </c>
      <c r="E146" s="6">
        <v>10.5</v>
      </c>
      <c r="F146" s="6">
        <v>8.5</v>
      </c>
      <c r="G146" s="6">
        <v>12.5</v>
      </c>
      <c r="H146" s="6">
        <v>14</v>
      </c>
      <c r="I146" s="6">
        <v>26</v>
      </c>
      <c r="J146" s="5"/>
      <c r="K146" s="7">
        <f t="shared" si="0"/>
        <v>71.5</v>
      </c>
      <c r="L146" s="8" t="str">
        <f>IF(K146="","",IF(I146="","/",IF(OR(I146="",I146&lt;20),"Nije položio",VLOOKUP(K146,Ocene!$A$1:$B$6,2,TRUE))))</f>
        <v>Osam</v>
      </c>
      <c r="M146" s="9"/>
    </row>
    <row r="147" spans="1:13" ht="14.25" customHeight="1">
      <c r="A147" s="3">
        <v>146</v>
      </c>
      <c r="B147" s="4" t="s">
        <v>303</v>
      </c>
      <c r="C147" s="4" t="s">
        <v>304</v>
      </c>
      <c r="D147" s="5">
        <v>106</v>
      </c>
      <c r="E147" s="6">
        <v>10.5</v>
      </c>
      <c r="F147" s="6">
        <v>10</v>
      </c>
      <c r="G147" s="6">
        <v>12</v>
      </c>
      <c r="H147" s="6">
        <v>14</v>
      </c>
      <c r="I147" s="6">
        <v>27</v>
      </c>
      <c r="J147" s="5"/>
      <c r="K147" s="7">
        <f t="shared" si="0"/>
        <v>73.5</v>
      </c>
      <c r="L147" s="8" t="str">
        <f>IF(K147="","",IF(I147="","/",IF(OR(I147="",I147&lt;20),"Nije položio",VLOOKUP(K147,Ocene!$A$1:$B$6,2,TRUE))))</f>
        <v>Osam</v>
      </c>
      <c r="M147" s="9"/>
    </row>
    <row r="148" spans="1:13" ht="14.25" customHeight="1">
      <c r="A148" s="3">
        <v>147</v>
      </c>
      <c r="B148" s="4" t="s">
        <v>305</v>
      </c>
      <c r="C148" s="4" t="s">
        <v>306</v>
      </c>
      <c r="D148" s="5">
        <v>106</v>
      </c>
      <c r="E148" s="6">
        <v>11</v>
      </c>
      <c r="F148" s="6">
        <v>10</v>
      </c>
      <c r="G148" s="6">
        <v>13</v>
      </c>
      <c r="H148" s="6">
        <v>14</v>
      </c>
      <c r="I148" s="6">
        <v>39.5</v>
      </c>
      <c r="J148" s="5"/>
      <c r="K148" s="7">
        <f t="shared" si="0"/>
        <v>87.5</v>
      </c>
      <c r="L148" s="8" t="str">
        <f>IF(K148="","",IF(I148="","/",IF(OR(I148="",I148&lt;20),"Nije položio",VLOOKUP(K148,Ocene!$A$1:$B$6,2,TRUE))))</f>
        <v>Devet</v>
      </c>
      <c r="M148" s="9"/>
    </row>
    <row r="149" spans="1:13" ht="14.25" customHeight="1">
      <c r="A149" s="3">
        <v>148</v>
      </c>
      <c r="B149" s="4" t="s">
        <v>307</v>
      </c>
      <c r="C149" s="4" t="s">
        <v>308</v>
      </c>
      <c r="D149" s="5">
        <v>106</v>
      </c>
      <c r="E149" s="6">
        <v>11</v>
      </c>
      <c r="F149" s="6">
        <v>10</v>
      </c>
      <c r="G149" s="6">
        <v>11</v>
      </c>
      <c r="H149" s="6">
        <v>14</v>
      </c>
      <c r="I149" s="6">
        <v>45</v>
      </c>
      <c r="J149" s="5"/>
      <c r="K149" s="7">
        <f t="shared" si="0"/>
        <v>91</v>
      </c>
      <c r="L149" s="8" t="str">
        <f>IF(K149="","",IF(I149="","/",IF(OR(I149="",I149&lt;20),"Nije položio",VLOOKUP(K149,Ocene!$A$1:$B$6,2,TRUE))))</f>
        <v>Deset</v>
      </c>
      <c r="M149" s="9"/>
    </row>
    <row r="150" spans="1:13" ht="14.25" customHeight="1">
      <c r="A150" s="3">
        <v>149</v>
      </c>
      <c r="B150" s="4" t="s">
        <v>309</v>
      </c>
      <c r="C150" s="4" t="s">
        <v>310</v>
      </c>
      <c r="D150" s="5">
        <v>106</v>
      </c>
      <c r="E150" s="6">
        <v>11</v>
      </c>
      <c r="F150" s="6">
        <v>10</v>
      </c>
      <c r="G150" s="6">
        <v>12.5</v>
      </c>
      <c r="H150" s="6">
        <v>14</v>
      </c>
      <c r="I150" s="6">
        <v>50</v>
      </c>
      <c r="J150" s="5"/>
      <c r="K150" s="7">
        <f t="shared" si="0"/>
        <v>97.5</v>
      </c>
      <c r="L150" s="8" t="str">
        <f>IF(K150="","",IF(I150="","/",IF(OR(I150="",I150&lt;20),"Nije položio",VLOOKUP(K150,Ocene!$A$1:$B$6,2,TRUE))))</f>
        <v>Deset</v>
      </c>
      <c r="M150" s="9"/>
    </row>
    <row r="151" spans="1:13" ht="14.25" customHeight="1">
      <c r="A151" s="3">
        <v>150</v>
      </c>
      <c r="B151" s="4" t="s">
        <v>311</v>
      </c>
      <c r="C151" s="4" t="s">
        <v>312</v>
      </c>
      <c r="D151" s="5">
        <v>106</v>
      </c>
      <c r="E151" s="6">
        <v>10</v>
      </c>
      <c r="F151" s="6">
        <v>9.5</v>
      </c>
      <c r="G151" s="6">
        <v>12.5</v>
      </c>
      <c r="H151" s="6">
        <v>14</v>
      </c>
      <c r="I151" s="6">
        <v>46</v>
      </c>
      <c r="J151" s="5"/>
      <c r="K151" s="7">
        <f t="shared" si="0"/>
        <v>92</v>
      </c>
      <c r="L151" s="8" t="str">
        <f>IF(K151="","",IF(I151="","/",IF(OR(I151="",I151&lt;20),"Nije položio",VLOOKUP(K151,Ocene!$A$1:$B$6,2,TRUE))))</f>
        <v>Deset</v>
      </c>
      <c r="M151" s="9"/>
    </row>
    <row r="152" spans="1:13" ht="14.25" customHeight="1">
      <c r="A152" s="3">
        <v>151</v>
      </c>
      <c r="B152" s="4" t="s">
        <v>313</v>
      </c>
      <c r="C152" s="4" t="s">
        <v>314</v>
      </c>
      <c r="D152" s="5">
        <v>106</v>
      </c>
      <c r="E152" s="6">
        <v>10.5</v>
      </c>
      <c r="F152" s="6">
        <v>10</v>
      </c>
      <c r="G152" s="6">
        <v>12.5</v>
      </c>
      <c r="H152" s="6">
        <v>14</v>
      </c>
      <c r="I152" s="6">
        <v>44</v>
      </c>
      <c r="J152" s="5"/>
      <c r="K152" s="7">
        <f t="shared" si="0"/>
        <v>91</v>
      </c>
      <c r="L152" s="8" t="str">
        <f>IF(K152="","",IF(I152="","/",IF(OR(I152="",I152&lt;20),"Nije položio",VLOOKUP(K152,Ocene!$A$1:$B$6,2,TRUE))))</f>
        <v>Deset</v>
      </c>
      <c r="M152" s="9"/>
    </row>
    <row r="153" spans="1:13" ht="14.25" customHeight="1">
      <c r="A153" s="3">
        <v>152</v>
      </c>
      <c r="B153" s="4" t="s">
        <v>315</v>
      </c>
      <c r="C153" s="4" t="s">
        <v>316</v>
      </c>
      <c r="D153" s="5">
        <v>106</v>
      </c>
      <c r="E153" s="6">
        <v>8.5</v>
      </c>
      <c r="F153" s="6">
        <v>9.5</v>
      </c>
      <c r="G153" s="6">
        <v>8.5</v>
      </c>
      <c r="H153" s="6">
        <v>14</v>
      </c>
      <c r="I153" s="6">
        <v>37.5</v>
      </c>
      <c r="J153" s="5"/>
      <c r="K153" s="7">
        <f t="shared" si="0"/>
        <v>78</v>
      </c>
      <c r="L153" s="8" t="str">
        <f>IF(K153="","",IF(I153="","/",IF(OR(I153="",I153&lt;20),"Nije položio",VLOOKUP(K153,Ocene!$A$1:$B$6,2,TRUE))))</f>
        <v>Osam</v>
      </c>
      <c r="M153" s="9"/>
    </row>
    <row r="154" spans="1:13" ht="14.25" customHeight="1">
      <c r="A154" s="3">
        <v>153</v>
      </c>
      <c r="B154" s="4" t="s">
        <v>317</v>
      </c>
      <c r="C154" s="4" t="s">
        <v>318</v>
      </c>
      <c r="D154" s="5">
        <v>106</v>
      </c>
      <c r="E154" s="6"/>
      <c r="F154" s="6"/>
      <c r="G154" s="6"/>
      <c r="H154" s="6" t="s">
        <v>84</v>
      </c>
      <c r="I154" s="6"/>
      <c r="J154" s="5"/>
      <c r="K154" s="7" t="str">
        <f t="shared" si="0"/>
        <v/>
      </c>
      <c r="L154" s="8" t="str">
        <f>IF(K154="","",IF(I154="","/",IF(OR(I154="",I154&lt;20),"Nije položio",VLOOKUP(K154,Ocene!$A$1:$B$6,2,TRUE))))</f>
        <v/>
      </c>
      <c r="M154" s="9"/>
    </row>
    <row r="155" spans="1:13" ht="14.25" customHeight="1">
      <c r="A155" s="3">
        <v>154</v>
      </c>
      <c r="B155" s="4" t="s">
        <v>319</v>
      </c>
      <c r="C155" s="4" t="s">
        <v>320</v>
      </c>
      <c r="D155" s="5">
        <v>106</v>
      </c>
      <c r="E155" s="6">
        <v>10.5</v>
      </c>
      <c r="F155" s="6">
        <v>10</v>
      </c>
      <c r="G155" s="6">
        <v>12.5</v>
      </c>
      <c r="H155" s="6">
        <v>14</v>
      </c>
      <c r="I155" s="6">
        <v>47</v>
      </c>
      <c r="J155" s="5"/>
      <c r="K155" s="7">
        <f t="shared" si="0"/>
        <v>94</v>
      </c>
      <c r="L155" s="8" t="str">
        <f>IF(K155="","",IF(I155="","/",IF(OR(I155="",I155&lt;20),"Nije položio",VLOOKUP(K155,Ocene!$A$1:$B$6,2,TRUE))))</f>
        <v>Deset</v>
      </c>
      <c r="M155" s="9"/>
    </row>
    <row r="156" spans="1:13" ht="14.25" customHeight="1">
      <c r="A156" s="3">
        <v>155</v>
      </c>
      <c r="B156" s="4" t="s">
        <v>321</v>
      </c>
      <c r="C156" s="4" t="s">
        <v>322</v>
      </c>
      <c r="D156" s="5">
        <v>106</v>
      </c>
      <c r="E156" s="6">
        <v>12</v>
      </c>
      <c r="F156" s="6">
        <v>10</v>
      </c>
      <c r="G156" s="6">
        <v>11</v>
      </c>
      <c r="H156" s="6">
        <v>14</v>
      </c>
      <c r="I156" s="6"/>
      <c r="J156" s="5"/>
      <c r="K156" s="7">
        <f t="shared" si="0"/>
        <v>47</v>
      </c>
      <c r="L156" s="8" t="str">
        <f>IF(K156="","",IF(I156="","/",IF(OR(I156="",I156&lt;20),"Nije položio",VLOOKUP(K156,Ocene!$A$1:$B$6,2,TRUE))))</f>
        <v>/</v>
      </c>
      <c r="M156" s="9"/>
    </row>
    <row r="157" spans="1:13" ht="14.25" customHeight="1">
      <c r="A157" s="3">
        <v>156</v>
      </c>
      <c r="B157" s="4" t="s">
        <v>323</v>
      </c>
      <c r="C157" s="4" t="s">
        <v>324</v>
      </c>
      <c r="D157" s="5">
        <v>106</v>
      </c>
      <c r="E157" s="6">
        <v>8.5</v>
      </c>
      <c r="F157" s="6">
        <v>10</v>
      </c>
      <c r="G157" s="6">
        <v>10</v>
      </c>
      <c r="H157" s="6">
        <v>14</v>
      </c>
      <c r="I157" s="6">
        <v>25.5</v>
      </c>
      <c r="J157" s="5"/>
      <c r="K157" s="7">
        <f t="shared" si="0"/>
        <v>68</v>
      </c>
      <c r="L157" s="8" t="str">
        <f>IF(K157="","",IF(I157="","/",IF(OR(I157="",I157&lt;20),"Nije položio",VLOOKUP(K157,Ocene!$A$1:$B$6,2,TRUE))))</f>
        <v>Sedam</v>
      </c>
      <c r="M157" s="9"/>
    </row>
    <row r="158" spans="1:13" ht="14.25" customHeight="1">
      <c r="A158" s="3">
        <v>157</v>
      </c>
      <c r="B158" s="4" t="s">
        <v>325</v>
      </c>
      <c r="C158" s="4" t="s">
        <v>326</v>
      </c>
      <c r="D158" s="5">
        <v>106</v>
      </c>
      <c r="E158" s="6">
        <v>6</v>
      </c>
      <c r="F158" s="6">
        <v>10</v>
      </c>
      <c r="G158" s="6">
        <v>12.5</v>
      </c>
      <c r="H158" s="6">
        <v>14</v>
      </c>
      <c r="I158" s="6">
        <v>28.5</v>
      </c>
      <c r="J158" s="5"/>
      <c r="K158" s="7">
        <f t="shared" si="0"/>
        <v>71</v>
      </c>
      <c r="L158" s="8" t="str">
        <f>IF(K158="","",IF(I158="","/",IF(OR(I158="",I158&lt;20),"Nije položio",VLOOKUP(K158,Ocene!$A$1:$B$6,2,TRUE))))</f>
        <v>Osam</v>
      </c>
      <c r="M158" s="9"/>
    </row>
    <row r="159" spans="1:13" ht="14.25" customHeight="1">
      <c r="A159" s="3">
        <v>158</v>
      </c>
      <c r="B159" s="4" t="s">
        <v>327</v>
      </c>
      <c r="C159" s="4" t="s">
        <v>328</v>
      </c>
      <c r="D159" s="5">
        <v>107</v>
      </c>
      <c r="E159" s="6">
        <v>10</v>
      </c>
      <c r="F159" s="6">
        <v>7.5</v>
      </c>
      <c r="G159" s="6">
        <v>11</v>
      </c>
      <c r="H159" s="6">
        <v>13.5</v>
      </c>
      <c r="I159" s="10">
        <v>40</v>
      </c>
      <c r="J159" s="5"/>
      <c r="K159" s="7">
        <f t="shared" si="0"/>
        <v>82</v>
      </c>
      <c r="L159" s="8" t="str">
        <f>IF(K159="","",IF(I159="","/",IF(OR(I159="",I159&lt;20),"Nije položio",VLOOKUP(K159,Ocene!$A$1:$B$6,2,TRUE))))</f>
        <v>Devet</v>
      </c>
      <c r="M159" s="9"/>
    </row>
    <row r="160" spans="1:13" ht="14.25" customHeight="1">
      <c r="A160" s="3">
        <v>159</v>
      </c>
      <c r="B160" s="4" t="s">
        <v>329</v>
      </c>
      <c r="C160" s="4" t="s">
        <v>330</v>
      </c>
      <c r="D160" s="5">
        <v>107</v>
      </c>
      <c r="E160" s="6">
        <v>9.5</v>
      </c>
      <c r="F160" s="6">
        <v>9.5</v>
      </c>
      <c r="G160" s="6">
        <v>11</v>
      </c>
      <c r="H160" s="6">
        <v>14</v>
      </c>
      <c r="I160" s="6">
        <v>29.5</v>
      </c>
      <c r="J160" s="5"/>
      <c r="K160" s="7">
        <f t="shared" si="0"/>
        <v>73.5</v>
      </c>
      <c r="L160" s="8" t="str">
        <f>IF(K160="","",IF(I160="","/",IF(OR(I160="",I160&lt;20),"Nije položio",VLOOKUP(K160,Ocene!$A$1:$B$6,2,TRUE))))</f>
        <v>Osam</v>
      </c>
      <c r="M160" s="9"/>
    </row>
    <row r="161" spans="1:13" ht="14.25" customHeight="1">
      <c r="A161" s="3">
        <v>160</v>
      </c>
      <c r="B161" s="4" t="s">
        <v>331</v>
      </c>
      <c r="C161" s="4" t="s">
        <v>332</v>
      </c>
      <c r="D161" s="5">
        <v>107</v>
      </c>
      <c r="E161" s="6">
        <v>11</v>
      </c>
      <c r="F161" s="6">
        <v>9.5</v>
      </c>
      <c r="G161" s="6">
        <v>10</v>
      </c>
      <c r="H161" s="6">
        <v>12</v>
      </c>
      <c r="I161" s="6">
        <v>23.5</v>
      </c>
      <c r="J161" s="5"/>
      <c r="K161" s="7">
        <f t="shared" si="0"/>
        <v>66</v>
      </c>
      <c r="L161" s="8" t="str">
        <f>IF(K161="","",IF(I161="","/",IF(OR(I161="",I161&lt;20),"Nije položio",VLOOKUP(K161,Ocene!$A$1:$B$6,2,TRUE))))</f>
        <v>Sedam</v>
      </c>
      <c r="M161" s="9"/>
    </row>
    <row r="162" spans="1:13" ht="14.25" customHeight="1">
      <c r="A162" s="3">
        <v>161</v>
      </c>
      <c r="B162" s="4" t="s">
        <v>333</v>
      </c>
      <c r="C162" s="4" t="s">
        <v>334</v>
      </c>
      <c r="D162" s="5">
        <v>107</v>
      </c>
      <c r="E162" s="6">
        <v>8.5</v>
      </c>
      <c r="F162" s="6">
        <v>10</v>
      </c>
      <c r="G162" s="6">
        <v>11.5</v>
      </c>
      <c r="H162" s="6">
        <v>14</v>
      </c>
      <c r="I162" s="6">
        <v>50</v>
      </c>
      <c r="J162" s="5"/>
      <c r="K162" s="7">
        <f t="shared" si="0"/>
        <v>94</v>
      </c>
      <c r="L162" s="8" t="str">
        <f>IF(K162="","",IF(I162="","/",IF(OR(I162="",I162&lt;20),"Nije položio",VLOOKUP(K162,Ocene!$A$1:$B$6,2,TRUE))))</f>
        <v>Deset</v>
      </c>
      <c r="M162" s="9"/>
    </row>
    <row r="163" spans="1:13" ht="14.25" customHeight="1">
      <c r="A163" s="3">
        <v>162</v>
      </c>
      <c r="B163" s="4" t="s">
        <v>335</v>
      </c>
      <c r="C163" s="4" t="s">
        <v>336</v>
      </c>
      <c r="D163" s="5">
        <v>107</v>
      </c>
      <c r="E163" s="6">
        <v>11</v>
      </c>
      <c r="F163" s="6">
        <v>10</v>
      </c>
      <c r="G163" s="6">
        <v>11</v>
      </c>
      <c r="H163" s="6">
        <v>14</v>
      </c>
      <c r="I163" s="6">
        <v>49</v>
      </c>
      <c r="J163" s="5"/>
      <c r="K163" s="7">
        <f t="shared" si="0"/>
        <v>95</v>
      </c>
      <c r="L163" s="8" t="str">
        <f>IF(K163="","",IF(I163="","/",IF(OR(I163="",I163&lt;20),"Nije položio",VLOOKUP(K163,Ocene!$A$1:$B$6,2,TRUE))))</f>
        <v>Deset</v>
      </c>
      <c r="M163" s="9"/>
    </row>
    <row r="164" spans="1:13" ht="14.25" customHeight="1">
      <c r="A164" s="3">
        <v>163</v>
      </c>
      <c r="B164" s="4" t="s">
        <v>337</v>
      </c>
      <c r="C164" s="4" t="s">
        <v>338</v>
      </c>
      <c r="D164" s="5">
        <v>107</v>
      </c>
      <c r="E164" s="6">
        <v>11.5</v>
      </c>
      <c r="F164" s="6">
        <v>10</v>
      </c>
      <c r="G164" s="6">
        <v>13</v>
      </c>
      <c r="H164" s="6">
        <v>13.5</v>
      </c>
      <c r="I164" s="6">
        <v>43</v>
      </c>
      <c r="J164" s="5"/>
      <c r="K164" s="7">
        <f t="shared" si="0"/>
        <v>91</v>
      </c>
      <c r="L164" s="8" t="str">
        <f>IF(K164="","",IF(I164="","/",IF(OR(I164="",I164&lt;20),"Nije položio",VLOOKUP(K164,Ocene!$A$1:$B$6,2,TRUE))))</f>
        <v>Deset</v>
      </c>
      <c r="M164" s="9"/>
    </row>
    <row r="165" spans="1:13" ht="14.25" customHeight="1">
      <c r="A165" s="3">
        <v>164</v>
      </c>
      <c r="B165" s="4" t="s">
        <v>339</v>
      </c>
      <c r="C165" s="4" t="s">
        <v>340</v>
      </c>
      <c r="D165" s="5">
        <v>107</v>
      </c>
      <c r="E165" s="6">
        <v>10</v>
      </c>
      <c r="F165" s="6">
        <v>10</v>
      </c>
      <c r="G165" s="6">
        <v>12.5</v>
      </c>
      <c r="H165" s="6">
        <v>13.5</v>
      </c>
      <c r="I165" s="6">
        <v>21</v>
      </c>
      <c r="J165" s="5"/>
      <c r="K165" s="7">
        <f t="shared" si="0"/>
        <v>67</v>
      </c>
      <c r="L165" s="8" t="str">
        <f>IF(K165="","",IF(I165="","/",IF(OR(I165="",I165&lt;20),"Nije položio",VLOOKUP(K165,Ocene!$A$1:$B$6,2,TRUE))))</f>
        <v>Sedam</v>
      </c>
      <c r="M165" s="9"/>
    </row>
    <row r="166" spans="1:13" ht="14.25" customHeight="1">
      <c r="A166" s="3">
        <v>165</v>
      </c>
      <c r="B166" s="4" t="s">
        <v>341</v>
      </c>
      <c r="C166" s="4" t="s">
        <v>342</v>
      </c>
      <c r="D166" s="5">
        <v>107</v>
      </c>
      <c r="E166" s="6">
        <v>11</v>
      </c>
      <c r="F166" s="6">
        <v>10</v>
      </c>
      <c r="G166" s="6">
        <v>12</v>
      </c>
      <c r="H166" s="6">
        <v>13</v>
      </c>
      <c r="I166" s="6">
        <v>35</v>
      </c>
      <c r="J166" s="5"/>
      <c r="K166" s="7">
        <f t="shared" si="0"/>
        <v>81</v>
      </c>
      <c r="L166" s="8" t="str">
        <f>IF(K166="","",IF(I166="","/",IF(OR(I166="",I166&lt;20),"Nije položio",VLOOKUP(K166,Ocene!$A$1:$B$6,2,TRUE))))</f>
        <v>Devet</v>
      </c>
      <c r="M166" s="9"/>
    </row>
    <row r="167" spans="1:13" ht="14.25" customHeight="1">
      <c r="A167" s="3">
        <v>166</v>
      </c>
      <c r="B167" s="4" t="s">
        <v>343</v>
      </c>
      <c r="C167" s="4" t="s">
        <v>344</v>
      </c>
      <c r="D167" s="5">
        <v>107</v>
      </c>
      <c r="E167" s="6">
        <v>10</v>
      </c>
      <c r="F167" s="6">
        <v>9</v>
      </c>
      <c r="G167" s="6">
        <v>14</v>
      </c>
      <c r="H167" s="6">
        <v>14</v>
      </c>
      <c r="I167" s="6"/>
      <c r="J167" s="5"/>
      <c r="K167" s="7">
        <f t="shared" si="0"/>
        <v>47</v>
      </c>
      <c r="L167" s="8" t="str">
        <f>IF(K167="","",IF(I167="","/",IF(OR(I167="",I167&lt;20),"Nije položio",VLOOKUP(K167,Ocene!$A$1:$B$6,2,TRUE))))</f>
        <v>/</v>
      </c>
      <c r="M167" s="9"/>
    </row>
    <row r="168" spans="1:13" ht="14.25" customHeight="1">
      <c r="A168" s="3">
        <v>167</v>
      </c>
      <c r="B168" s="4" t="s">
        <v>345</v>
      </c>
      <c r="C168" s="4" t="s">
        <v>346</v>
      </c>
      <c r="D168" s="5">
        <v>107</v>
      </c>
      <c r="E168" s="6">
        <v>8</v>
      </c>
      <c r="F168" s="6">
        <v>10</v>
      </c>
      <c r="G168" s="6">
        <v>11</v>
      </c>
      <c r="H168" s="6">
        <v>14</v>
      </c>
      <c r="I168" s="6">
        <v>41.5</v>
      </c>
      <c r="J168" s="5"/>
      <c r="K168" s="7">
        <f t="shared" si="0"/>
        <v>84.5</v>
      </c>
      <c r="L168" s="8" t="str">
        <f>IF(K168="","",IF(I168="","/",IF(OR(I168="",I168&lt;20),"Nije položio",VLOOKUP(K168,Ocene!$A$1:$B$6,2,TRUE))))</f>
        <v>Devet</v>
      </c>
      <c r="M168" s="9"/>
    </row>
    <row r="169" spans="1:13" ht="14.25" customHeight="1">
      <c r="A169" s="3">
        <v>168</v>
      </c>
      <c r="B169" s="4" t="s">
        <v>347</v>
      </c>
      <c r="C169" s="4" t="s">
        <v>348</v>
      </c>
      <c r="D169" s="5">
        <v>107</v>
      </c>
      <c r="E169" s="6">
        <v>10</v>
      </c>
      <c r="F169" s="6">
        <v>10</v>
      </c>
      <c r="G169" s="6">
        <v>11.5</v>
      </c>
      <c r="H169" s="6">
        <v>13</v>
      </c>
      <c r="I169" s="6">
        <v>26.5</v>
      </c>
      <c r="J169" s="5"/>
      <c r="K169" s="7">
        <f t="shared" si="0"/>
        <v>71</v>
      </c>
      <c r="L169" s="8" t="str">
        <f>IF(K169="","",IF(I169="","/",IF(OR(I169="",I169&lt;20),"Nije položio",VLOOKUP(K169,Ocene!$A$1:$B$6,2,TRUE))))</f>
        <v>Osam</v>
      </c>
      <c r="M169" s="9"/>
    </row>
    <row r="170" spans="1:13" ht="14.25" customHeight="1">
      <c r="A170" s="3">
        <v>169</v>
      </c>
      <c r="B170" s="4" t="s">
        <v>30</v>
      </c>
      <c r="C170" s="4" t="s">
        <v>349</v>
      </c>
      <c r="D170" s="5">
        <v>107</v>
      </c>
      <c r="E170" s="6">
        <v>9.5</v>
      </c>
      <c r="F170" s="6">
        <v>9</v>
      </c>
      <c r="G170" s="6">
        <v>11</v>
      </c>
      <c r="H170" s="6">
        <v>12</v>
      </c>
      <c r="I170" s="6">
        <v>34</v>
      </c>
      <c r="J170" s="5"/>
      <c r="K170" s="7">
        <f t="shared" si="0"/>
        <v>75.5</v>
      </c>
      <c r="L170" s="8" t="str">
        <f>IF(K170="","",IF(I170="","/",IF(OR(I170="",I170&lt;20),"Nije položio",VLOOKUP(K170,Ocene!$A$1:$B$6,2,TRUE))))</f>
        <v>Osam</v>
      </c>
      <c r="M170" s="9"/>
    </row>
    <row r="171" spans="1:13" ht="14.25" customHeight="1">
      <c r="A171" s="3">
        <v>170</v>
      </c>
      <c r="B171" s="4" t="s">
        <v>350</v>
      </c>
      <c r="C171" s="4" t="s">
        <v>351</v>
      </c>
      <c r="D171" s="5">
        <v>107</v>
      </c>
      <c r="E171" s="6">
        <v>9</v>
      </c>
      <c r="F171" s="6">
        <v>9</v>
      </c>
      <c r="G171" s="6">
        <v>10</v>
      </c>
      <c r="H171" s="6">
        <v>13.5</v>
      </c>
      <c r="I171" s="6">
        <v>32.5</v>
      </c>
      <c r="J171" s="5"/>
      <c r="K171" s="7">
        <f t="shared" si="0"/>
        <v>74</v>
      </c>
      <c r="L171" s="8" t="str">
        <f>IF(K171="","",IF(I171="","/",IF(OR(I171="",I171&lt;20),"Nije položio",VLOOKUP(K171,Ocene!$A$1:$B$6,2,TRUE))))</f>
        <v>Osam</v>
      </c>
      <c r="M171" s="9"/>
    </row>
    <row r="172" spans="1:13" ht="14.25" customHeight="1">
      <c r="A172" s="3">
        <v>171</v>
      </c>
      <c r="B172" s="4" t="s">
        <v>352</v>
      </c>
      <c r="C172" s="4" t="s">
        <v>353</v>
      </c>
      <c r="D172" s="5">
        <v>107</v>
      </c>
      <c r="E172" s="6">
        <v>10</v>
      </c>
      <c r="F172" s="6">
        <v>10</v>
      </c>
      <c r="G172" s="6">
        <v>10</v>
      </c>
      <c r="H172" s="6">
        <v>14</v>
      </c>
      <c r="I172" s="6">
        <v>47</v>
      </c>
      <c r="J172" s="5"/>
      <c r="K172" s="7">
        <f t="shared" si="0"/>
        <v>91</v>
      </c>
      <c r="L172" s="8" t="str">
        <f>IF(K172="","",IF(I172="","/",IF(OR(I172="",I172&lt;20),"Nije položio",VLOOKUP(K172,Ocene!$A$1:$B$6,2,TRUE))))</f>
        <v>Deset</v>
      </c>
      <c r="M172" s="9"/>
    </row>
    <row r="173" spans="1:13" ht="14.25" customHeight="1">
      <c r="A173" s="3">
        <v>172</v>
      </c>
      <c r="B173" s="4" t="s">
        <v>354</v>
      </c>
      <c r="C173" s="4" t="s">
        <v>355</v>
      </c>
      <c r="D173" s="5">
        <v>107</v>
      </c>
      <c r="E173" s="6">
        <v>11</v>
      </c>
      <c r="F173" s="6">
        <v>10</v>
      </c>
      <c r="G173" s="6">
        <v>11.5</v>
      </c>
      <c r="H173" s="6">
        <v>12.5</v>
      </c>
      <c r="I173" s="6">
        <v>47.5</v>
      </c>
      <c r="J173" s="5"/>
      <c r="K173" s="7">
        <f t="shared" si="0"/>
        <v>92.5</v>
      </c>
      <c r="L173" s="8" t="str">
        <f>IF(K173="","",IF(I173="","/",IF(OR(I173="",I173&lt;20),"Nije položio",VLOOKUP(K173,Ocene!$A$1:$B$6,2,TRUE))))</f>
        <v>Deset</v>
      </c>
      <c r="M173" s="9"/>
    </row>
    <row r="174" spans="1:13" ht="14.25" customHeight="1">
      <c r="A174" s="3">
        <v>173</v>
      </c>
      <c r="B174" s="4" t="s">
        <v>356</v>
      </c>
      <c r="C174" s="4" t="s">
        <v>357</v>
      </c>
      <c r="D174" s="5">
        <v>107</v>
      </c>
      <c r="E174" s="6">
        <v>9</v>
      </c>
      <c r="F174" s="6">
        <v>10</v>
      </c>
      <c r="G174" s="6">
        <v>11.5</v>
      </c>
      <c r="H174" s="6">
        <v>14</v>
      </c>
      <c r="I174" s="6">
        <v>42.5</v>
      </c>
      <c r="J174" s="5"/>
      <c r="K174" s="7">
        <f t="shared" si="0"/>
        <v>87</v>
      </c>
      <c r="L174" s="8" t="str">
        <f>IF(K174="","",IF(I174="","/",IF(OR(I174="",I174&lt;20),"Nije položio",VLOOKUP(K174,Ocene!$A$1:$B$6,2,TRUE))))</f>
        <v>Devet</v>
      </c>
      <c r="M174" s="9"/>
    </row>
    <row r="175" spans="1:13" ht="14.25" customHeight="1">
      <c r="A175" s="3">
        <v>174</v>
      </c>
      <c r="B175" s="4" t="s">
        <v>358</v>
      </c>
      <c r="C175" s="4" t="s">
        <v>359</v>
      </c>
      <c r="D175" s="5">
        <v>107</v>
      </c>
      <c r="E175" s="6">
        <v>12</v>
      </c>
      <c r="F175" s="6">
        <v>9.5</v>
      </c>
      <c r="G175" s="6">
        <v>14</v>
      </c>
      <c r="H175" s="6">
        <v>14</v>
      </c>
      <c r="I175" s="6">
        <v>50</v>
      </c>
      <c r="J175" s="5"/>
      <c r="K175" s="7">
        <f t="shared" si="0"/>
        <v>99.5</v>
      </c>
      <c r="L175" s="8" t="str">
        <f>IF(K175="","",IF(I175="","/",IF(OR(I175="",I175&lt;20),"Nije položio",VLOOKUP(K175,Ocene!$A$1:$B$6,2,TRUE))))</f>
        <v>Deset</v>
      </c>
      <c r="M175" s="9"/>
    </row>
    <row r="176" spans="1:13" ht="14.25" customHeight="1">
      <c r="A176" s="3">
        <v>175</v>
      </c>
      <c r="B176" s="4" t="s">
        <v>360</v>
      </c>
      <c r="C176" s="4" t="s">
        <v>361</v>
      </c>
      <c r="D176" s="5">
        <v>107</v>
      </c>
      <c r="E176" s="6">
        <v>10</v>
      </c>
      <c r="F176" s="6">
        <v>10</v>
      </c>
      <c r="G176" s="6">
        <v>12.5</v>
      </c>
      <c r="H176" s="6">
        <v>13.5</v>
      </c>
      <c r="I176" s="6">
        <v>48</v>
      </c>
      <c r="J176" s="5"/>
      <c r="K176" s="7">
        <f t="shared" si="0"/>
        <v>94</v>
      </c>
      <c r="L176" s="8" t="str">
        <f>IF(K176="","",IF(I176="","/",IF(OR(I176="",I176&lt;20),"Nije položio",VLOOKUP(K176,Ocene!$A$1:$B$6,2,TRUE))))</f>
        <v>Deset</v>
      </c>
      <c r="M176" s="9"/>
    </row>
    <row r="177" spans="1:13" ht="14.25" customHeight="1">
      <c r="A177" s="3">
        <v>176</v>
      </c>
      <c r="B177" s="4" t="s">
        <v>362</v>
      </c>
      <c r="C177" s="4" t="s">
        <v>363</v>
      </c>
      <c r="D177" s="5">
        <v>107</v>
      </c>
      <c r="E177" s="6">
        <v>10.5</v>
      </c>
      <c r="F177" s="6">
        <v>10</v>
      </c>
      <c r="G177" s="6">
        <v>13.5</v>
      </c>
      <c r="H177" s="6">
        <v>13.5</v>
      </c>
      <c r="I177" s="6">
        <v>43.5</v>
      </c>
      <c r="J177" s="5"/>
      <c r="K177" s="7">
        <f t="shared" si="0"/>
        <v>91</v>
      </c>
      <c r="L177" s="8" t="str">
        <f>IF(K177="","",IF(I177="","/",IF(OR(I177="",I177&lt;20),"Nije položio",VLOOKUP(K177,Ocene!$A$1:$B$6,2,TRUE))))</f>
        <v>Deset</v>
      </c>
      <c r="M177" s="9"/>
    </row>
    <row r="178" spans="1:13" ht="14.25" customHeight="1">
      <c r="A178" s="3">
        <v>177</v>
      </c>
      <c r="B178" s="4" t="s">
        <v>364</v>
      </c>
      <c r="C178" s="4" t="s">
        <v>365</v>
      </c>
      <c r="D178" s="5">
        <v>107</v>
      </c>
      <c r="E178" s="6">
        <v>9.5</v>
      </c>
      <c r="F178" s="6">
        <v>10</v>
      </c>
      <c r="G178" s="6">
        <v>13.5</v>
      </c>
      <c r="H178" s="6">
        <v>13.5</v>
      </c>
      <c r="I178" s="6"/>
      <c r="J178" s="5"/>
      <c r="K178" s="7">
        <f t="shared" si="0"/>
        <v>46.5</v>
      </c>
      <c r="L178" s="8" t="str">
        <f>IF(K178="","",IF(I178="","/",IF(OR(I178="",I178&lt;20),"Nije položio",VLOOKUP(K178,Ocene!$A$1:$B$6,2,TRUE))))</f>
        <v>/</v>
      </c>
      <c r="M178" s="9"/>
    </row>
    <row r="179" spans="1:13" ht="14.25" customHeight="1">
      <c r="A179" s="3">
        <v>178</v>
      </c>
      <c r="B179" s="4" t="s">
        <v>366</v>
      </c>
      <c r="C179" s="4" t="s">
        <v>367</v>
      </c>
      <c r="D179" s="5">
        <v>107</v>
      </c>
      <c r="E179" s="6">
        <v>7.5</v>
      </c>
      <c r="F179" s="6">
        <v>9.5</v>
      </c>
      <c r="G179" s="6">
        <v>10</v>
      </c>
      <c r="H179" s="6">
        <v>14</v>
      </c>
      <c r="I179" s="6">
        <v>15</v>
      </c>
      <c r="J179" s="5"/>
      <c r="K179" s="7">
        <f t="shared" si="0"/>
        <v>41</v>
      </c>
      <c r="L179" s="8" t="str">
        <f>IF(K179="","",IF(I179="","/",IF(OR(I179="",I179&lt;20),"Nije položio",VLOOKUP(K179,Ocene!$A$1:$B$6,2,TRUE))))</f>
        <v>Nije položio</v>
      </c>
      <c r="M179" s="9"/>
    </row>
    <row r="180" spans="1:13" ht="14.25" customHeight="1">
      <c r="A180" s="3">
        <v>179</v>
      </c>
      <c r="B180" s="4" t="s">
        <v>368</v>
      </c>
      <c r="C180" s="4" t="s">
        <v>369</v>
      </c>
      <c r="D180" s="5">
        <v>107</v>
      </c>
      <c r="E180" s="6">
        <v>11</v>
      </c>
      <c r="F180" s="6">
        <v>10</v>
      </c>
      <c r="G180" s="6">
        <v>11.5</v>
      </c>
      <c r="H180" s="6">
        <v>14</v>
      </c>
      <c r="I180" s="6">
        <v>46</v>
      </c>
      <c r="J180" s="5"/>
      <c r="K180" s="7">
        <f t="shared" si="0"/>
        <v>92.5</v>
      </c>
      <c r="L180" s="8" t="str">
        <f>IF(K180="","",IF(I180="","/",IF(OR(I180="",I180&lt;20),"Nije položio",VLOOKUP(K180,Ocene!$A$1:$B$6,2,TRUE))))</f>
        <v>Deset</v>
      </c>
      <c r="M180" s="9"/>
    </row>
    <row r="181" spans="1:13" ht="14.25" customHeight="1">
      <c r="A181" s="3">
        <v>180</v>
      </c>
      <c r="B181" s="4" t="s">
        <v>370</v>
      </c>
      <c r="C181" s="4" t="s">
        <v>371</v>
      </c>
      <c r="D181" s="5">
        <v>107</v>
      </c>
      <c r="E181" s="6">
        <v>12</v>
      </c>
      <c r="F181" s="6">
        <v>10</v>
      </c>
      <c r="G181" s="6">
        <v>10</v>
      </c>
      <c r="H181" s="6">
        <v>8</v>
      </c>
      <c r="I181" s="6">
        <v>24</v>
      </c>
      <c r="J181" s="5"/>
      <c r="K181" s="7">
        <f t="shared" si="0"/>
        <v>64</v>
      </c>
      <c r="L181" s="8" t="str">
        <f>IF(K181="","",IF(I181="","/",IF(OR(I181="",I181&lt;20),"Nije položio",VLOOKUP(K181,Ocene!$A$1:$B$6,2,TRUE))))</f>
        <v>Sedam</v>
      </c>
      <c r="M181" s="9"/>
    </row>
    <row r="182" spans="1:13" ht="14.25" customHeight="1">
      <c r="A182" s="3">
        <v>181</v>
      </c>
      <c r="B182" s="4" t="s">
        <v>372</v>
      </c>
      <c r="C182" s="4" t="s">
        <v>373</v>
      </c>
      <c r="D182" s="5">
        <v>107</v>
      </c>
      <c r="E182" s="6">
        <v>9</v>
      </c>
      <c r="F182" s="6">
        <v>10</v>
      </c>
      <c r="G182" s="6">
        <v>13.5</v>
      </c>
      <c r="H182" s="6">
        <v>14</v>
      </c>
      <c r="I182" s="6">
        <v>48.5</v>
      </c>
      <c r="J182" s="5"/>
      <c r="K182" s="7">
        <f t="shared" si="0"/>
        <v>95</v>
      </c>
      <c r="L182" s="8" t="str">
        <f>IF(K182="","",IF(I182="","/",IF(OR(I182="",I182&lt;20),"Nije položio",VLOOKUP(K182,Ocene!$A$1:$B$6,2,TRUE))))</f>
        <v>Deset</v>
      </c>
      <c r="M182" s="9"/>
    </row>
    <row r="183" spans="1:13" ht="14.25" customHeight="1">
      <c r="A183" s="3">
        <v>182</v>
      </c>
      <c r="B183" s="4" t="s">
        <v>374</v>
      </c>
      <c r="C183" s="4" t="s">
        <v>375</v>
      </c>
      <c r="D183" s="5">
        <v>107</v>
      </c>
      <c r="E183" s="6">
        <v>6</v>
      </c>
      <c r="F183" s="6">
        <v>10</v>
      </c>
      <c r="G183" s="6">
        <v>11</v>
      </c>
      <c r="H183" s="6">
        <v>13</v>
      </c>
      <c r="I183" s="6">
        <v>22</v>
      </c>
      <c r="J183" s="5"/>
      <c r="K183" s="7">
        <f t="shared" si="0"/>
        <v>62</v>
      </c>
      <c r="L183" s="8" t="str">
        <f>IF(K183="","",IF(I183="","/",IF(OR(I183="",I183&lt;20),"Nije položio",VLOOKUP(K183,Ocene!$A$1:$B$6,2,TRUE))))</f>
        <v>Sedam</v>
      </c>
      <c r="M183" s="9"/>
    </row>
    <row r="184" spans="1:13" ht="14.25" customHeight="1">
      <c r="A184" s="3">
        <v>183</v>
      </c>
      <c r="B184" s="4" t="s">
        <v>376</v>
      </c>
      <c r="C184" s="4" t="s">
        <v>377</v>
      </c>
      <c r="D184" s="5">
        <v>107</v>
      </c>
      <c r="E184" s="6">
        <v>10</v>
      </c>
      <c r="F184" s="6">
        <v>9.5</v>
      </c>
      <c r="G184" s="6">
        <v>9.5</v>
      </c>
      <c r="H184" s="6">
        <v>13.5</v>
      </c>
      <c r="I184" s="6">
        <v>21.5</v>
      </c>
      <c r="J184" s="5"/>
      <c r="K184" s="7">
        <f t="shared" si="0"/>
        <v>64</v>
      </c>
      <c r="L184" s="8" t="str">
        <f>IF(K184="","",IF(I184="","/",IF(OR(I184="",I184&lt;20),"Nije položio",VLOOKUP(K184,Ocene!$A$1:$B$6,2,TRUE))))</f>
        <v>Sedam</v>
      </c>
      <c r="M184" s="9"/>
    </row>
    <row r="185" spans="1:13" ht="14.25" customHeight="1">
      <c r="A185" s="3">
        <v>184</v>
      </c>
      <c r="B185" s="4" t="s">
        <v>378</v>
      </c>
      <c r="C185" s="4" t="s">
        <v>379</v>
      </c>
      <c r="D185" s="5">
        <v>107</v>
      </c>
      <c r="E185" s="6">
        <v>8</v>
      </c>
      <c r="F185" s="6">
        <v>9</v>
      </c>
      <c r="G185" s="6">
        <v>8.5</v>
      </c>
      <c r="H185" s="6">
        <v>8.5</v>
      </c>
      <c r="I185" s="6">
        <v>13</v>
      </c>
      <c r="J185" s="5"/>
      <c r="K185" s="7">
        <f t="shared" si="0"/>
        <v>34</v>
      </c>
      <c r="L185" s="8" t="str">
        <f>IF(K185="","",IF(I185="","/",IF(OR(I185="",I185&lt;20),"Nije položio",VLOOKUP(K185,Ocene!$A$1:$B$6,2,TRUE))))</f>
        <v>Nije položio</v>
      </c>
      <c r="M185" s="9"/>
    </row>
    <row r="186" spans="1:13" ht="14.25" customHeight="1">
      <c r="A186" s="3">
        <v>185</v>
      </c>
      <c r="B186" s="4" t="s">
        <v>380</v>
      </c>
      <c r="C186" s="4" t="s">
        <v>381</v>
      </c>
      <c r="D186" s="5">
        <v>107</v>
      </c>
      <c r="E186" s="6">
        <v>11</v>
      </c>
      <c r="F186" s="6">
        <v>9</v>
      </c>
      <c r="G186" s="6">
        <v>12.5</v>
      </c>
      <c r="H186" s="6">
        <v>14</v>
      </c>
      <c r="I186" s="6">
        <v>31</v>
      </c>
      <c r="J186" s="5"/>
      <c r="K186" s="7">
        <f t="shared" si="0"/>
        <v>77.5</v>
      </c>
      <c r="L186" s="8" t="str">
        <f>IF(K186="","",IF(I186="","/",IF(OR(I186="",I186&lt;20),"Nije položio",VLOOKUP(K186,Ocene!$A$1:$B$6,2,TRUE))))</f>
        <v>Osam</v>
      </c>
      <c r="M186" s="9"/>
    </row>
    <row r="187" spans="1:13" ht="14.25" customHeight="1">
      <c r="A187" s="3">
        <v>186</v>
      </c>
      <c r="B187" s="4" t="s">
        <v>382</v>
      </c>
      <c r="C187" s="4" t="s">
        <v>383</v>
      </c>
      <c r="D187" s="5">
        <v>107</v>
      </c>
      <c r="E187" s="6">
        <v>11</v>
      </c>
      <c r="F187" s="6">
        <v>10</v>
      </c>
      <c r="G187" s="6">
        <v>12</v>
      </c>
      <c r="H187" s="6">
        <v>14</v>
      </c>
      <c r="I187" s="6">
        <v>44</v>
      </c>
      <c r="J187" s="5"/>
      <c r="K187" s="7">
        <f t="shared" si="0"/>
        <v>91</v>
      </c>
      <c r="L187" s="8" t="str">
        <f>IF(K187="","",IF(I187="","/",IF(OR(I187="",I187&lt;20),"Nije položio",VLOOKUP(K187,Ocene!$A$1:$B$6,2,TRUE))))</f>
        <v>Deset</v>
      </c>
      <c r="M187" s="9"/>
    </row>
    <row r="188" spans="1:13" ht="14.25" customHeight="1">
      <c r="A188" s="3">
        <v>187</v>
      </c>
      <c r="B188" s="4" t="s">
        <v>384</v>
      </c>
      <c r="C188" s="4" t="s">
        <v>385</v>
      </c>
      <c r="D188" s="5">
        <v>107</v>
      </c>
      <c r="E188" s="6">
        <v>11</v>
      </c>
      <c r="F188" s="6">
        <v>10</v>
      </c>
      <c r="G188" s="6">
        <v>13.5</v>
      </c>
      <c r="H188" s="6">
        <v>14</v>
      </c>
      <c r="I188" s="11">
        <v>49.5</v>
      </c>
      <c r="J188" s="5"/>
      <c r="K188" s="7">
        <f t="shared" si="0"/>
        <v>98</v>
      </c>
      <c r="L188" s="8" t="str">
        <f>IF(K188="","",IF(I188="","/",IF(OR(I188="",I188&lt;20),"Nije položio",VLOOKUP(K188,Ocene!$A$1:$B$6,2,TRUE))))</f>
        <v>Deset</v>
      </c>
      <c r="M188" s="9"/>
    </row>
    <row r="189" spans="1:13" ht="14.25" customHeight="1">
      <c r="A189" s="3">
        <v>188</v>
      </c>
      <c r="B189" s="4" t="s">
        <v>386</v>
      </c>
      <c r="C189" s="4" t="s">
        <v>387</v>
      </c>
      <c r="D189" s="5">
        <v>108</v>
      </c>
      <c r="E189" s="6">
        <v>11</v>
      </c>
      <c r="F189" s="6">
        <v>10</v>
      </c>
      <c r="G189" s="6">
        <v>10</v>
      </c>
      <c r="H189" s="6">
        <v>13.5</v>
      </c>
      <c r="I189" s="6">
        <v>40.5</v>
      </c>
      <c r="J189" s="5"/>
      <c r="K189" s="7">
        <f t="shared" si="0"/>
        <v>85</v>
      </c>
      <c r="L189" s="8" t="str">
        <f>IF(K189="","",IF(I189="","/",IF(OR(I189="",I189&lt;20),"Nije položio",VLOOKUP(K189,Ocene!$A$1:$B$6,2,TRUE))))</f>
        <v>Devet</v>
      </c>
      <c r="M189" s="9"/>
    </row>
    <row r="190" spans="1:13" ht="14.25" customHeight="1">
      <c r="A190" s="3">
        <v>189</v>
      </c>
      <c r="B190" s="4" t="s">
        <v>388</v>
      </c>
      <c r="C190" s="4" t="s">
        <v>389</v>
      </c>
      <c r="D190" s="5">
        <v>108</v>
      </c>
      <c r="E190" s="6">
        <v>9.5</v>
      </c>
      <c r="F190" s="6">
        <v>8.5</v>
      </c>
      <c r="G190" s="6">
        <v>13.5</v>
      </c>
      <c r="H190" s="6">
        <v>14</v>
      </c>
      <c r="I190" s="6">
        <v>35.5</v>
      </c>
      <c r="J190" s="5"/>
      <c r="K190" s="7">
        <f t="shared" si="0"/>
        <v>81</v>
      </c>
      <c r="L190" s="8" t="str">
        <f>IF(K190="","",IF(I190="","/",IF(OR(I190="",I190&lt;20),"Nije položio",VLOOKUP(K190,Ocene!$A$1:$B$6,2,TRUE))))</f>
        <v>Devet</v>
      </c>
      <c r="M190" s="9"/>
    </row>
    <row r="191" spans="1:13" ht="14.25" customHeight="1">
      <c r="A191" s="3">
        <v>190</v>
      </c>
      <c r="B191" s="4" t="s">
        <v>390</v>
      </c>
      <c r="C191" s="4" t="s">
        <v>391</v>
      </c>
      <c r="D191" s="5">
        <v>108</v>
      </c>
      <c r="E191" s="6">
        <v>9.5</v>
      </c>
      <c r="F191" s="6">
        <v>10</v>
      </c>
      <c r="G191" s="6">
        <v>11</v>
      </c>
      <c r="H191" s="6">
        <v>12</v>
      </c>
      <c r="I191" s="6">
        <v>40.5</v>
      </c>
      <c r="J191" s="5"/>
      <c r="K191" s="7">
        <f t="shared" si="0"/>
        <v>83</v>
      </c>
      <c r="L191" s="8" t="str">
        <f>IF(K191="","",IF(I191="","/",IF(OR(I191="",I191&lt;20),"Nije položio",VLOOKUP(K191,Ocene!$A$1:$B$6,2,TRUE))))</f>
        <v>Devet</v>
      </c>
      <c r="M191" s="9"/>
    </row>
    <row r="192" spans="1:13" ht="14.25" customHeight="1">
      <c r="A192" s="3">
        <v>191</v>
      </c>
      <c r="B192" s="4" t="s">
        <v>392</v>
      </c>
      <c r="C192" s="4" t="s">
        <v>393</v>
      </c>
      <c r="D192" s="5">
        <v>108</v>
      </c>
      <c r="E192" s="6">
        <v>9.5</v>
      </c>
      <c r="F192" s="6">
        <v>9</v>
      </c>
      <c r="G192" s="6">
        <v>11</v>
      </c>
      <c r="H192" s="6">
        <v>13.5</v>
      </c>
      <c r="I192" s="6">
        <v>20</v>
      </c>
      <c r="J192" s="5"/>
      <c r="K192" s="7">
        <f t="shared" si="0"/>
        <v>63</v>
      </c>
      <c r="L192" s="8" t="str">
        <f>IF(K192="","",IF(I192="","/",IF(OR(I192="",I192&lt;20),"Nije položio",VLOOKUP(K192,Ocene!$A$1:$B$6,2,TRUE))))</f>
        <v>Sedam</v>
      </c>
      <c r="M192" s="9"/>
    </row>
    <row r="193" spans="1:13" ht="14.25" customHeight="1">
      <c r="A193" s="3">
        <v>192</v>
      </c>
      <c r="B193" s="4" t="s">
        <v>394</v>
      </c>
      <c r="C193" s="4" t="s">
        <v>395</v>
      </c>
      <c r="D193" s="5">
        <v>108</v>
      </c>
      <c r="E193" s="6">
        <v>10.5</v>
      </c>
      <c r="F193" s="6">
        <v>10</v>
      </c>
      <c r="G193" s="6">
        <v>11</v>
      </c>
      <c r="H193" s="6">
        <v>13.5</v>
      </c>
      <c r="I193" s="6">
        <v>7</v>
      </c>
      <c r="J193" s="5"/>
      <c r="K193" s="7">
        <f t="shared" si="0"/>
        <v>45</v>
      </c>
      <c r="L193" s="8" t="str">
        <f>IF(K193="","",IF(I193="","/",IF(OR(I193="",I193&lt;20),"Nije položio",VLOOKUP(K193,Ocene!$A$1:$B$6,2,TRUE))))</f>
        <v>Nije položio</v>
      </c>
      <c r="M193" s="9"/>
    </row>
    <row r="194" spans="1:13" ht="14.25" customHeight="1">
      <c r="A194" s="3">
        <v>193</v>
      </c>
      <c r="B194" s="4" t="s">
        <v>396</v>
      </c>
      <c r="C194" s="4" t="s">
        <v>397</v>
      </c>
      <c r="D194" s="5">
        <v>108</v>
      </c>
      <c r="E194" s="6">
        <v>11.5</v>
      </c>
      <c r="F194" s="6">
        <v>10</v>
      </c>
      <c r="G194" s="6">
        <v>11</v>
      </c>
      <c r="H194" s="6">
        <v>14</v>
      </c>
      <c r="I194" s="6">
        <v>50</v>
      </c>
      <c r="J194" s="5"/>
      <c r="K194" s="7">
        <f t="shared" si="0"/>
        <v>96.5</v>
      </c>
      <c r="L194" s="8" t="str">
        <f>IF(K194="","",IF(I194="","/",IF(OR(I194="",I194&lt;20),"Nije položio",VLOOKUP(K194,Ocene!$A$1:$B$6,2,TRUE))))</f>
        <v>Deset</v>
      </c>
      <c r="M194" s="9"/>
    </row>
    <row r="195" spans="1:13" ht="14.25" customHeight="1">
      <c r="A195" s="3">
        <v>194</v>
      </c>
      <c r="B195" s="4" t="s">
        <v>398</v>
      </c>
      <c r="C195" s="4" t="s">
        <v>399</v>
      </c>
      <c r="D195" s="5">
        <v>108</v>
      </c>
      <c r="E195" s="6">
        <v>9</v>
      </c>
      <c r="F195" s="6">
        <v>8.5</v>
      </c>
      <c r="G195" s="6">
        <v>10.5</v>
      </c>
      <c r="H195" s="6">
        <v>14</v>
      </c>
      <c r="I195" s="6">
        <v>39</v>
      </c>
      <c r="J195" s="5"/>
      <c r="K195" s="7">
        <f t="shared" si="0"/>
        <v>81</v>
      </c>
      <c r="L195" s="8" t="str">
        <f>IF(K195="","",IF(I195="","/",IF(OR(I195="",I195&lt;20),"Nije položio",VLOOKUP(K195,Ocene!$A$1:$B$6,2,TRUE))))</f>
        <v>Devet</v>
      </c>
      <c r="M195" s="9"/>
    </row>
    <row r="196" spans="1:13" ht="14.25" customHeight="1">
      <c r="A196" s="3">
        <v>195</v>
      </c>
      <c r="B196" s="4" t="s">
        <v>400</v>
      </c>
      <c r="C196" s="4" t="s">
        <v>401</v>
      </c>
      <c r="D196" s="5">
        <v>108</v>
      </c>
      <c r="E196" s="6">
        <v>12</v>
      </c>
      <c r="F196" s="6">
        <v>10</v>
      </c>
      <c r="G196" s="6">
        <v>13.5</v>
      </c>
      <c r="H196" s="6">
        <v>14</v>
      </c>
      <c r="I196" s="6">
        <v>33</v>
      </c>
      <c r="J196" s="5"/>
      <c r="K196" s="7">
        <f t="shared" si="0"/>
        <v>82.5</v>
      </c>
      <c r="L196" s="8" t="str">
        <f>IF(K196="","",IF(I196="","/",IF(OR(I196="",I196&lt;20),"Nije položio",VLOOKUP(K196,Ocene!$A$1:$B$6,2,TRUE))))</f>
        <v>Devet</v>
      </c>
      <c r="M196" s="9"/>
    </row>
    <row r="197" spans="1:13" ht="14.25" customHeight="1">
      <c r="A197" s="3">
        <v>196</v>
      </c>
      <c r="B197" s="4" t="s">
        <v>402</v>
      </c>
      <c r="C197" s="4" t="s">
        <v>403</v>
      </c>
      <c r="D197" s="5">
        <v>108</v>
      </c>
      <c r="E197" s="6">
        <v>11.5</v>
      </c>
      <c r="F197" s="6">
        <v>10</v>
      </c>
      <c r="G197" s="6">
        <v>13.5</v>
      </c>
      <c r="H197" s="6">
        <v>14</v>
      </c>
      <c r="I197" s="6">
        <v>20</v>
      </c>
      <c r="J197" s="5"/>
      <c r="K197" s="7">
        <f t="shared" si="0"/>
        <v>69</v>
      </c>
      <c r="L197" s="8" t="str">
        <f>IF(K197="","",IF(I197="","/",IF(OR(I197="",I197&lt;20),"Nije položio",VLOOKUP(K197,Ocene!$A$1:$B$6,2,TRUE))))</f>
        <v>Sedam</v>
      </c>
      <c r="M197" s="9"/>
    </row>
    <row r="198" spans="1:13" ht="14.25" customHeight="1">
      <c r="A198" s="3">
        <v>197</v>
      </c>
      <c r="B198" s="4" t="s">
        <v>404</v>
      </c>
      <c r="C198" s="4" t="s">
        <v>405</v>
      </c>
      <c r="D198" s="5">
        <v>108</v>
      </c>
      <c r="E198" s="6">
        <v>9.5</v>
      </c>
      <c r="F198" s="6">
        <v>9.5</v>
      </c>
      <c r="G198" s="6">
        <v>10</v>
      </c>
      <c r="H198" s="6">
        <v>13.5</v>
      </c>
      <c r="I198" s="6">
        <v>21</v>
      </c>
      <c r="J198" s="5"/>
      <c r="K198" s="7">
        <f t="shared" si="0"/>
        <v>63.5</v>
      </c>
      <c r="L198" s="8" t="str">
        <f>IF(K198="","",IF(I198="","/",IF(OR(I198="",I198&lt;20),"Nije položio",VLOOKUP(K198,Ocene!$A$1:$B$6,2,TRUE))))</f>
        <v>Sedam</v>
      </c>
      <c r="M198" s="9"/>
    </row>
    <row r="199" spans="1:13" ht="14.25" customHeight="1">
      <c r="A199" s="3">
        <v>198</v>
      </c>
      <c r="B199" s="4" t="s">
        <v>406</v>
      </c>
      <c r="C199" s="4" t="s">
        <v>407</v>
      </c>
      <c r="D199" s="5">
        <v>108</v>
      </c>
      <c r="E199" s="6"/>
      <c r="F199" s="6"/>
      <c r="G199" s="6"/>
      <c r="H199" s="6" t="s">
        <v>84</v>
      </c>
      <c r="I199" s="6"/>
      <c r="J199" s="5"/>
      <c r="K199" s="7" t="str">
        <f t="shared" si="0"/>
        <v/>
      </c>
      <c r="L199" s="8" t="str">
        <f>IF(K199="","",IF(I199="","/",IF(OR(I199="",I199&lt;20),"Nije položio",VLOOKUP(K199,Ocene!$A$1:$B$6,2,TRUE))))</f>
        <v/>
      </c>
      <c r="M199" s="9"/>
    </row>
    <row r="200" spans="1:13" ht="14.25" customHeight="1">
      <c r="A200" s="3">
        <v>199</v>
      </c>
      <c r="B200" s="4" t="s">
        <v>408</v>
      </c>
      <c r="C200" s="4" t="s">
        <v>409</v>
      </c>
      <c r="D200" s="5">
        <v>108</v>
      </c>
      <c r="E200" s="6">
        <v>10</v>
      </c>
      <c r="F200" s="6">
        <v>10</v>
      </c>
      <c r="G200" s="6">
        <v>9.5</v>
      </c>
      <c r="H200" s="6">
        <v>14</v>
      </c>
      <c r="I200" s="6">
        <v>20</v>
      </c>
      <c r="J200" s="5"/>
      <c r="K200" s="7">
        <f t="shared" si="0"/>
        <v>63.5</v>
      </c>
      <c r="L200" s="8" t="str">
        <f>IF(K200="","",IF(I200="","/",IF(OR(I200="",I200&lt;20),"Nije položio",VLOOKUP(K200,Ocene!$A$1:$B$6,2,TRUE))))</f>
        <v>Sedam</v>
      </c>
      <c r="M200" s="9"/>
    </row>
    <row r="201" spans="1:13" ht="14.25" customHeight="1">
      <c r="A201" s="3">
        <v>200</v>
      </c>
      <c r="B201" s="4" t="s">
        <v>410</v>
      </c>
      <c r="C201" s="4" t="s">
        <v>411</v>
      </c>
      <c r="D201" s="5">
        <v>108</v>
      </c>
      <c r="E201" s="6">
        <v>11.5</v>
      </c>
      <c r="F201" s="6">
        <v>10</v>
      </c>
      <c r="G201" s="6">
        <v>11</v>
      </c>
      <c r="H201" s="6">
        <v>14</v>
      </c>
      <c r="I201" s="6">
        <v>34.5</v>
      </c>
      <c r="J201" s="5"/>
      <c r="K201" s="7">
        <f t="shared" si="0"/>
        <v>81</v>
      </c>
      <c r="L201" s="8" t="str">
        <f>IF(K201="","",IF(I201="","/",IF(OR(I201="",I201&lt;20),"Nije položio",VLOOKUP(K201,Ocene!$A$1:$B$6,2,TRUE))))</f>
        <v>Devet</v>
      </c>
      <c r="M201" s="9"/>
    </row>
    <row r="202" spans="1:13" ht="14.25" customHeight="1">
      <c r="A202" s="3">
        <v>201</v>
      </c>
      <c r="B202" s="4" t="s">
        <v>412</v>
      </c>
      <c r="C202" s="4" t="s">
        <v>413</v>
      </c>
      <c r="D202" s="5">
        <v>108</v>
      </c>
      <c r="E202" s="6">
        <v>7.5</v>
      </c>
      <c r="F202" s="6">
        <v>7.5</v>
      </c>
      <c r="G202" s="6">
        <v>10</v>
      </c>
      <c r="H202" s="6">
        <v>13</v>
      </c>
      <c r="I202" s="6">
        <v>12</v>
      </c>
      <c r="J202" s="5"/>
      <c r="K202" s="7">
        <f t="shared" si="0"/>
        <v>38</v>
      </c>
      <c r="L202" s="8" t="str">
        <f>IF(K202="","",IF(I202="","/",IF(OR(I202="",I202&lt;20),"Nije položio",VLOOKUP(K202,Ocene!$A$1:$B$6,2,TRUE))))</f>
        <v>Nije položio</v>
      </c>
      <c r="M202" s="9"/>
    </row>
    <row r="203" spans="1:13" ht="14.25" customHeight="1">
      <c r="A203" s="3">
        <v>202</v>
      </c>
      <c r="B203" s="4" t="s">
        <v>414</v>
      </c>
      <c r="C203" s="4" t="s">
        <v>415</v>
      </c>
      <c r="D203" s="5">
        <v>108</v>
      </c>
      <c r="E203" s="6">
        <v>7.5</v>
      </c>
      <c r="F203" s="6">
        <v>10</v>
      </c>
      <c r="G203" s="6">
        <v>10</v>
      </c>
      <c r="H203" s="6">
        <v>14</v>
      </c>
      <c r="I203" s="6"/>
      <c r="J203" s="5"/>
      <c r="K203" s="7">
        <f t="shared" si="0"/>
        <v>41.5</v>
      </c>
      <c r="L203" s="8" t="str">
        <f>IF(K203="","",IF(I203="","/",IF(OR(I203="",I203&lt;20),"Nije položio",VLOOKUP(K203,Ocene!$A$1:$B$6,2,TRUE))))</f>
        <v>/</v>
      </c>
      <c r="M203" s="9"/>
    </row>
    <row r="204" spans="1:13" ht="14.25" customHeight="1">
      <c r="A204" s="3">
        <v>203</v>
      </c>
      <c r="B204" s="4" t="s">
        <v>416</v>
      </c>
      <c r="C204" s="4" t="s">
        <v>417</v>
      </c>
      <c r="D204" s="5">
        <v>108</v>
      </c>
      <c r="E204" s="6">
        <v>11.5</v>
      </c>
      <c r="F204" s="6">
        <v>10</v>
      </c>
      <c r="G204" s="6">
        <v>11.5</v>
      </c>
      <c r="H204" s="6">
        <v>14</v>
      </c>
      <c r="I204" s="6">
        <v>36.5</v>
      </c>
      <c r="J204" s="5"/>
      <c r="K204" s="7">
        <f t="shared" si="0"/>
        <v>83.5</v>
      </c>
      <c r="L204" s="8" t="str">
        <f>IF(K204="","",IF(I204="","/",IF(OR(I204="",I204&lt;20),"Nije položio",VLOOKUP(K204,Ocene!$A$1:$B$6,2,TRUE))))</f>
        <v>Devet</v>
      </c>
      <c r="M204" s="9"/>
    </row>
    <row r="205" spans="1:13" ht="14.25" customHeight="1">
      <c r="A205" s="3">
        <v>204</v>
      </c>
      <c r="B205" s="4" t="s">
        <v>418</v>
      </c>
      <c r="C205" s="4" t="s">
        <v>419</v>
      </c>
      <c r="D205" s="5">
        <v>108</v>
      </c>
      <c r="E205" s="6">
        <v>10</v>
      </c>
      <c r="F205" s="6">
        <v>8.5</v>
      </c>
      <c r="G205" s="6">
        <v>10</v>
      </c>
      <c r="H205" s="6">
        <v>14</v>
      </c>
      <c r="I205" s="6">
        <v>41</v>
      </c>
      <c r="J205" s="5"/>
      <c r="K205" s="7">
        <f t="shared" si="0"/>
        <v>83.5</v>
      </c>
      <c r="L205" s="8" t="str">
        <f>IF(K205="","",IF(I205="","/",IF(OR(I205="",I205&lt;20),"Nije položio",VLOOKUP(K205,Ocene!$A$1:$B$6,2,TRUE))))</f>
        <v>Devet</v>
      </c>
      <c r="M205" s="9"/>
    </row>
    <row r="206" spans="1:13" ht="14.25" customHeight="1">
      <c r="A206" s="3">
        <v>205</v>
      </c>
      <c r="B206" s="4" t="s">
        <v>420</v>
      </c>
      <c r="C206" s="4" t="s">
        <v>421</v>
      </c>
      <c r="D206" s="5">
        <v>108</v>
      </c>
      <c r="E206" s="6">
        <v>10</v>
      </c>
      <c r="F206" s="6">
        <v>10</v>
      </c>
      <c r="G206" s="6">
        <v>13</v>
      </c>
      <c r="H206" s="6">
        <v>13.5</v>
      </c>
      <c r="I206" s="6">
        <v>34.5</v>
      </c>
      <c r="J206" s="5"/>
      <c r="K206" s="7">
        <f t="shared" si="0"/>
        <v>81</v>
      </c>
      <c r="L206" s="8" t="str">
        <f>IF(K206="","",IF(I206="","/",IF(OR(I206="",I206&lt;20),"Nije položio",VLOOKUP(K206,Ocene!$A$1:$B$6,2,TRUE))))</f>
        <v>Devet</v>
      </c>
      <c r="M206" s="9"/>
    </row>
    <row r="207" spans="1:13" ht="14.25" customHeight="1">
      <c r="A207" s="3">
        <v>206</v>
      </c>
      <c r="B207" s="4" t="s">
        <v>422</v>
      </c>
      <c r="C207" s="4" t="s">
        <v>423</v>
      </c>
      <c r="D207" s="5">
        <v>108</v>
      </c>
      <c r="E207" s="6">
        <v>9.5</v>
      </c>
      <c r="F207" s="6">
        <v>9</v>
      </c>
      <c r="G207" s="6">
        <v>12.5</v>
      </c>
      <c r="H207" s="6">
        <v>14</v>
      </c>
      <c r="I207" s="6">
        <v>34</v>
      </c>
      <c r="J207" s="5"/>
      <c r="K207" s="7">
        <f t="shared" si="0"/>
        <v>79</v>
      </c>
      <c r="L207" s="8" t="str">
        <f>IF(K207="","",IF(I207="","/",IF(OR(I207="",I207&lt;20),"Nije položio",VLOOKUP(K207,Ocene!$A$1:$B$6,2,TRUE))))</f>
        <v>Osam</v>
      </c>
      <c r="M207" s="9"/>
    </row>
    <row r="208" spans="1:13" ht="14.25" customHeight="1">
      <c r="A208" s="3">
        <v>207</v>
      </c>
      <c r="B208" s="4" t="s">
        <v>424</v>
      </c>
      <c r="C208" s="4" t="s">
        <v>425</v>
      </c>
      <c r="D208" s="5">
        <v>108</v>
      </c>
      <c r="E208" s="6">
        <v>7</v>
      </c>
      <c r="F208" s="6">
        <v>10</v>
      </c>
      <c r="G208" s="6">
        <v>10.5</v>
      </c>
      <c r="H208" s="6">
        <v>11</v>
      </c>
      <c r="I208" s="6">
        <v>42.5</v>
      </c>
      <c r="J208" s="5"/>
      <c r="K208" s="7">
        <f t="shared" si="0"/>
        <v>81</v>
      </c>
      <c r="L208" s="8" t="str">
        <f>IF(K208="","",IF(I208="","/",IF(OR(I208="",I208&lt;20),"Nije položio",VLOOKUP(K208,Ocene!$A$1:$B$6,2,TRUE))))</f>
        <v>Devet</v>
      </c>
      <c r="M208" s="9"/>
    </row>
    <row r="209" spans="1:13" ht="14.25" customHeight="1">
      <c r="A209" s="3">
        <v>208</v>
      </c>
      <c r="B209" s="4" t="s">
        <v>426</v>
      </c>
      <c r="C209" s="4" t="s">
        <v>427</v>
      </c>
      <c r="D209" s="5">
        <v>108</v>
      </c>
      <c r="E209" s="6">
        <v>9.5</v>
      </c>
      <c r="F209" s="6">
        <v>10</v>
      </c>
      <c r="G209" s="6">
        <v>9.5</v>
      </c>
      <c r="H209" s="6">
        <v>11</v>
      </c>
      <c r="I209" s="6">
        <v>20</v>
      </c>
      <c r="J209" s="5"/>
      <c r="K209" s="7">
        <f t="shared" si="0"/>
        <v>60</v>
      </c>
      <c r="L209" s="8" t="str">
        <f>IF(K209="","",IF(I209="","/",IF(OR(I209="",I209&lt;20),"Nije položio",VLOOKUP(K209,Ocene!$A$1:$B$6,2,TRUE))))</f>
        <v>Šest</v>
      </c>
      <c r="M209" s="9"/>
    </row>
    <row r="210" spans="1:13" ht="14.25" customHeight="1">
      <c r="A210" s="3">
        <v>209</v>
      </c>
      <c r="B210" s="4" t="s">
        <v>428</v>
      </c>
      <c r="C210" s="4" t="s">
        <v>429</v>
      </c>
      <c r="D210" s="5">
        <v>108</v>
      </c>
      <c r="E210" s="6">
        <v>10.5</v>
      </c>
      <c r="F210" s="6">
        <v>10</v>
      </c>
      <c r="G210" s="6">
        <v>13.5</v>
      </c>
      <c r="H210" s="6">
        <v>9</v>
      </c>
      <c r="I210" s="6"/>
      <c r="J210" s="5"/>
      <c r="K210" s="7">
        <f t="shared" si="0"/>
        <v>43</v>
      </c>
      <c r="L210" s="8" t="str">
        <f>IF(K210="","",IF(I210="","/",IF(OR(I210="",I210&lt;20),"Nije položio",VLOOKUP(K210,Ocene!$A$1:$B$6,2,TRUE))))</f>
        <v>/</v>
      </c>
      <c r="M210" s="9"/>
    </row>
    <row r="211" spans="1:13" ht="14.25" customHeight="1">
      <c r="A211" s="3">
        <v>210</v>
      </c>
      <c r="B211" s="4" t="s">
        <v>430</v>
      </c>
      <c r="C211" s="4" t="s">
        <v>431</v>
      </c>
      <c r="D211" s="5">
        <v>108</v>
      </c>
      <c r="E211" s="6">
        <v>7</v>
      </c>
      <c r="F211" s="6">
        <v>7.5</v>
      </c>
      <c r="G211" s="6">
        <v>11</v>
      </c>
      <c r="H211" s="6">
        <v>14</v>
      </c>
      <c r="I211" s="6">
        <v>31.5</v>
      </c>
      <c r="J211" s="5"/>
      <c r="K211" s="7">
        <f t="shared" si="0"/>
        <v>71</v>
      </c>
      <c r="L211" s="8" t="str">
        <f>IF(K211="","",IF(I211="","/",IF(OR(I211="",I211&lt;20),"Nije položio",VLOOKUP(K211,Ocene!$A$1:$B$6,2,TRUE))))</f>
        <v>Osam</v>
      </c>
      <c r="M211" s="9"/>
    </row>
    <row r="212" spans="1:13" ht="14.25" customHeight="1">
      <c r="A212" s="3">
        <v>211</v>
      </c>
      <c r="B212" s="4" t="s">
        <v>432</v>
      </c>
      <c r="C212" s="4" t="s">
        <v>433</v>
      </c>
      <c r="D212" s="5">
        <v>108</v>
      </c>
      <c r="E212" s="6">
        <v>10.5</v>
      </c>
      <c r="F212" s="6">
        <v>8.5</v>
      </c>
      <c r="G212" s="6">
        <v>13.5</v>
      </c>
      <c r="H212" s="6">
        <v>13.5</v>
      </c>
      <c r="I212" s="6">
        <v>38.5</v>
      </c>
      <c r="J212" s="5"/>
      <c r="K212" s="7">
        <f t="shared" si="0"/>
        <v>84.5</v>
      </c>
      <c r="L212" s="8" t="str">
        <f>IF(K212="","",IF(I212="","/",IF(OR(I212="",I212&lt;20),"Nije položio",VLOOKUP(K212,Ocene!$A$1:$B$6,2,TRUE))))</f>
        <v>Devet</v>
      </c>
      <c r="M212" s="9"/>
    </row>
    <row r="213" spans="1:13" ht="14.25" customHeight="1">
      <c r="A213" s="3">
        <v>212</v>
      </c>
      <c r="B213" s="4" t="s">
        <v>434</v>
      </c>
      <c r="C213" s="4" t="s">
        <v>435</v>
      </c>
      <c r="D213" s="5">
        <v>108</v>
      </c>
      <c r="E213" s="6">
        <v>11.5</v>
      </c>
      <c r="F213" s="6">
        <v>10</v>
      </c>
      <c r="G213" s="6">
        <v>13.5</v>
      </c>
      <c r="H213" s="6">
        <v>14</v>
      </c>
      <c r="I213" s="6">
        <v>43</v>
      </c>
      <c r="J213" s="5"/>
      <c r="K213" s="7">
        <f t="shared" si="0"/>
        <v>92</v>
      </c>
      <c r="L213" s="8" t="str">
        <f>IF(K213="","",IF(I213="","/",IF(OR(I213="",I213&lt;20),"Nije položio",VLOOKUP(K213,Ocene!$A$1:$B$6,2,TRUE))))</f>
        <v>Deset</v>
      </c>
      <c r="M213" s="9"/>
    </row>
    <row r="214" spans="1:13" ht="14.25" customHeight="1">
      <c r="A214" s="3">
        <v>213</v>
      </c>
      <c r="B214" s="4" t="s">
        <v>436</v>
      </c>
      <c r="C214" s="4" t="s">
        <v>437</v>
      </c>
      <c r="D214" s="5">
        <v>108</v>
      </c>
      <c r="E214" s="6">
        <v>12</v>
      </c>
      <c r="F214" s="6">
        <v>10</v>
      </c>
      <c r="G214" s="6">
        <v>11</v>
      </c>
      <c r="H214" s="6">
        <v>14</v>
      </c>
      <c r="I214" s="6">
        <v>49</v>
      </c>
      <c r="J214" s="5"/>
      <c r="K214" s="7">
        <f t="shared" si="0"/>
        <v>96</v>
      </c>
      <c r="L214" s="8" t="str">
        <f>IF(K214="","",IF(I214="","/",IF(OR(I214="",I214&lt;20),"Nije položio",VLOOKUP(K214,Ocene!$A$1:$B$6,2,TRUE))))</f>
        <v>Deset</v>
      </c>
      <c r="M214" s="9"/>
    </row>
    <row r="215" spans="1:13" ht="14.25" customHeight="1">
      <c r="A215" s="3">
        <v>214</v>
      </c>
      <c r="B215" s="4" t="s">
        <v>438</v>
      </c>
      <c r="C215" s="4" t="s">
        <v>439</v>
      </c>
      <c r="D215" s="5">
        <v>108</v>
      </c>
      <c r="E215" s="6">
        <v>10.5</v>
      </c>
      <c r="F215" s="6">
        <v>10</v>
      </c>
      <c r="G215" s="6">
        <v>12.5</v>
      </c>
      <c r="H215" s="6">
        <v>14</v>
      </c>
      <c r="I215" s="6">
        <v>49</v>
      </c>
      <c r="J215" s="5"/>
      <c r="K215" s="7">
        <f t="shared" si="0"/>
        <v>96</v>
      </c>
      <c r="L215" s="8" t="str">
        <f>IF(K215="","",IF(I215="","/",IF(OR(I215="",I215&lt;20),"Nije položio",VLOOKUP(K215,Ocene!$A$1:$B$6,2,TRUE))))</f>
        <v>Deset</v>
      </c>
      <c r="M215" s="9"/>
    </row>
    <row r="216" spans="1:13" ht="14.25" customHeight="1">
      <c r="A216" s="3">
        <v>215</v>
      </c>
      <c r="B216" s="4" t="s">
        <v>440</v>
      </c>
      <c r="C216" s="4" t="s">
        <v>441</v>
      </c>
      <c r="D216" s="5">
        <v>108</v>
      </c>
      <c r="E216" s="6">
        <v>10.5</v>
      </c>
      <c r="F216" s="6">
        <v>10</v>
      </c>
      <c r="G216" s="6">
        <v>12.5</v>
      </c>
      <c r="H216" s="6">
        <v>14</v>
      </c>
      <c r="I216" s="6">
        <v>46.5</v>
      </c>
      <c r="J216" s="5"/>
      <c r="K216" s="7">
        <f t="shared" si="0"/>
        <v>93.5</v>
      </c>
      <c r="L216" s="8" t="str">
        <f>IF(K216="","",IF(I216="","/",IF(OR(I216="",I216&lt;20),"Nije položio",VLOOKUP(K216,Ocene!$A$1:$B$6,2,TRUE))))</f>
        <v>Deset</v>
      </c>
      <c r="M216" s="9"/>
    </row>
    <row r="217" spans="1:13" ht="14.25" customHeight="1">
      <c r="A217" s="3">
        <v>216</v>
      </c>
      <c r="B217" s="4" t="s">
        <v>442</v>
      </c>
      <c r="C217" s="4" t="s">
        <v>443</v>
      </c>
      <c r="D217" s="5">
        <v>108</v>
      </c>
      <c r="E217" s="6">
        <v>8.5</v>
      </c>
      <c r="F217" s="6">
        <v>9</v>
      </c>
      <c r="G217" s="6">
        <v>11.5</v>
      </c>
      <c r="H217" s="6">
        <v>14</v>
      </c>
      <c r="I217" s="6">
        <v>30.5</v>
      </c>
      <c r="J217" s="5"/>
      <c r="K217" s="7">
        <f t="shared" si="0"/>
        <v>73.5</v>
      </c>
      <c r="L217" s="8" t="str">
        <f>IF(K217="","",IF(I217="","/",IF(OR(I217="",I217&lt;20),"Nije položio",VLOOKUP(K217,Ocene!$A$1:$B$6,2,TRUE))))</f>
        <v>Osam</v>
      </c>
      <c r="M217" s="9"/>
    </row>
    <row r="218" spans="1:13" ht="14.25" customHeight="1">
      <c r="A218" s="3">
        <v>217</v>
      </c>
      <c r="B218" s="4" t="s">
        <v>444</v>
      </c>
      <c r="C218" s="4" t="s">
        <v>445</v>
      </c>
      <c r="D218" s="5">
        <v>108</v>
      </c>
      <c r="E218" s="6">
        <v>10.5</v>
      </c>
      <c r="F218" s="6">
        <v>10</v>
      </c>
      <c r="G218" s="6">
        <v>12.5</v>
      </c>
      <c r="H218" s="6">
        <v>14</v>
      </c>
      <c r="I218" s="6">
        <v>26</v>
      </c>
      <c r="J218" s="5"/>
      <c r="K218" s="7">
        <f t="shared" si="0"/>
        <v>73</v>
      </c>
      <c r="L218" s="8" t="str">
        <f>IF(K218="","",IF(I218="","/",IF(OR(I218="",I218&lt;20),"Nije položio",VLOOKUP(K218,Ocene!$A$1:$B$6,2,TRUE))))</f>
        <v>Osam</v>
      </c>
      <c r="M218" s="9"/>
    </row>
    <row r="219" spans="1:13" ht="14.25" customHeight="1">
      <c r="A219" s="3">
        <v>218</v>
      </c>
      <c r="B219" s="4" t="s">
        <v>446</v>
      </c>
      <c r="C219" s="4" t="s">
        <v>260</v>
      </c>
      <c r="D219" s="5">
        <v>108</v>
      </c>
      <c r="E219" s="6">
        <v>11.5</v>
      </c>
      <c r="F219" s="6">
        <v>10</v>
      </c>
      <c r="G219" s="6">
        <v>10</v>
      </c>
      <c r="H219" s="6">
        <v>13.5</v>
      </c>
      <c r="I219" s="6">
        <v>36.5</v>
      </c>
      <c r="J219" s="5"/>
      <c r="K219" s="7">
        <f t="shared" si="0"/>
        <v>81.5</v>
      </c>
      <c r="L219" s="8" t="str">
        <f>IF(K219="","",IF(I219="","/",IF(OR(I219="",I219&lt;20),"Nije položio",VLOOKUP(K219,Ocene!$A$1:$B$6,2,TRUE))))</f>
        <v>Devet</v>
      </c>
      <c r="M219" s="9"/>
    </row>
    <row r="220" spans="1:13" ht="14.25" customHeight="1">
      <c r="A220" s="3">
        <v>219</v>
      </c>
      <c r="B220" s="4" t="s">
        <v>447</v>
      </c>
      <c r="C220" s="4" t="s">
        <v>448</v>
      </c>
      <c r="D220" s="5">
        <v>108</v>
      </c>
      <c r="E220" s="6">
        <v>9.5</v>
      </c>
      <c r="F220" s="6">
        <v>9.5</v>
      </c>
      <c r="G220" s="6"/>
      <c r="H220" s="6" t="s">
        <v>84</v>
      </c>
      <c r="I220" s="6"/>
      <c r="J220" s="5"/>
      <c r="K220" s="7">
        <f t="shared" si="0"/>
        <v>19</v>
      </c>
      <c r="L220" s="8" t="str">
        <f>IF(K220="","",IF(I220="","/",IF(OR(I220="",I220&lt;20),"Nije položio",VLOOKUP(K220,Ocene!$A$1:$B$6,2,TRUE))))</f>
        <v>/</v>
      </c>
      <c r="M220" s="9"/>
    </row>
    <row r="221" spans="1:13" ht="14.25" customHeight="1">
      <c r="A221" s="3">
        <v>220</v>
      </c>
      <c r="B221" s="4" t="s">
        <v>449</v>
      </c>
      <c r="C221" s="4" t="s">
        <v>450</v>
      </c>
      <c r="D221" s="5">
        <v>109</v>
      </c>
      <c r="E221" s="6">
        <v>10</v>
      </c>
      <c r="F221" s="6">
        <v>6.5</v>
      </c>
      <c r="G221" s="6">
        <v>11</v>
      </c>
      <c r="H221" s="6">
        <v>14</v>
      </c>
      <c r="I221" s="6">
        <v>32</v>
      </c>
      <c r="J221" s="5"/>
      <c r="K221" s="7">
        <f t="shared" si="0"/>
        <v>73.5</v>
      </c>
      <c r="L221" s="8" t="str">
        <f>IF(K221="","",IF(I221="","/",IF(OR(I221="",I221&lt;20),"Nije položio",VLOOKUP(K221,Ocene!$A$1:$B$6,2,TRUE))))</f>
        <v>Osam</v>
      </c>
      <c r="M221" s="9"/>
    </row>
    <row r="222" spans="1:13" ht="14.25" customHeight="1">
      <c r="A222" s="3">
        <v>221</v>
      </c>
      <c r="B222" s="4" t="s">
        <v>451</v>
      </c>
      <c r="C222" s="4" t="s">
        <v>452</v>
      </c>
      <c r="D222" s="5">
        <v>109</v>
      </c>
      <c r="E222" s="6">
        <v>10.5</v>
      </c>
      <c r="F222" s="6"/>
      <c r="G222" s="6">
        <v>8.5</v>
      </c>
      <c r="H222" s="6" t="s">
        <v>84</v>
      </c>
      <c r="I222" s="6"/>
      <c r="J222" s="5"/>
      <c r="K222" s="7">
        <f t="shared" si="0"/>
        <v>19</v>
      </c>
      <c r="L222" s="8" t="str">
        <f>IF(K222="","",IF(I222="","/",IF(OR(I222="",I222&lt;20),"Nije položio",VLOOKUP(K222,Ocene!$A$1:$B$6,2,TRUE))))</f>
        <v>/</v>
      </c>
      <c r="M222" s="9"/>
    </row>
    <row r="223" spans="1:13" ht="14.25" customHeight="1">
      <c r="A223" s="3">
        <v>222</v>
      </c>
      <c r="B223" s="4" t="s">
        <v>453</v>
      </c>
      <c r="C223" s="4" t="s">
        <v>454</v>
      </c>
      <c r="D223" s="5">
        <v>109</v>
      </c>
      <c r="E223" s="6">
        <v>11.5</v>
      </c>
      <c r="F223" s="6">
        <v>10</v>
      </c>
      <c r="G223" s="6">
        <v>12</v>
      </c>
      <c r="H223" s="6">
        <v>14</v>
      </c>
      <c r="I223" s="6">
        <v>31.5</v>
      </c>
      <c r="J223" s="5"/>
      <c r="K223" s="7">
        <f t="shared" si="0"/>
        <v>79</v>
      </c>
      <c r="L223" s="8" t="str">
        <f>IF(K223="","",IF(I223="","/",IF(OR(I223="",I223&lt;20),"Nije položio",VLOOKUP(K223,Ocene!$A$1:$B$6,2,TRUE))))</f>
        <v>Osam</v>
      </c>
      <c r="M223" s="9"/>
    </row>
    <row r="224" spans="1:13" ht="14.25" customHeight="1">
      <c r="A224" s="3">
        <v>223</v>
      </c>
      <c r="B224" s="4" t="s">
        <v>455</v>
      </c>
      <c r="C224" s="4" t="s">
        <v>456</v>
      </c>
      <c r="D224" s="5">
        <v>109</v>
      </c>
      <c r="E224" s="6">
        <v>10</v>
      </c>
      <c r="F224" s="6">
        <v>9.5</v>
      </c>
      <c r="G224" s="6"/>
      <c r="H224" s="6" t="s">
        <v>84</v>
      </c>
      <c r="I224" s="6"/>
      <c r="J224" s="5"/>
      <c r="K224" s="7">
        <f t="shared" si="0"/>
        <v>19.5</v>
      </c>
      <c r="L224" s="8" t="str">
        <f>IF(K224="","",IF(I224="","/",IF(OR(I224="",I224&lt;20),"Nije položio",VLOOKUP(K224,Ocene!$A$1:$B$6,2,TRUE))))</f>
        <v>/</v>
      </c>
      <c r="M224" s="9"/>
    </row>
    <row r="225" spans="1:13" ht="14.25" customHeight="1">
      <c r="A225" s="3">
        <v>224</v>
      </c>
      <c r="B225" s="4" t="s">
        <v>457</v>
      </c>
      <c r="C225" s="4" t="s">
        <v>458</v>
      </c>
      <c r="D225" s="5">
        <v>109</v>
      </c>
      <c r="E225" s="6">
        <v>12</v>
      </c>
      <c r="F225" s="6">
        <v>10</v>
      </c>
      <c r="G225" s="6">
        <v>11.5</v>
      </c>
      <c r="H225" s="6">
        <v>14</v>
      </c>
      <c r="I225" s="6">
        <v>47</v>
      </c>
      <c r="J225" s="5"/>
      <c r="K225" s="7">
        <f t="shared" si="0"/>
        <v>94.5</v>
      </c>
      <c r="L225" s="8" t="str">
        <f>IF(K225="","",IF(I225="","/",IF(OR(I225="",I225&lt;20),"Nije položio",VLOOKUP(K225,Ocene!$A$1:$B$6,2,TRUE))))</f>
        <v>Deset</v>
      </c>
      <c r="M225" s="9"/>
    </row>
    <row r="226" spans="1:13" ht="14.25" customHeight="1">
      <c r="A226" s="3">
        <v>225</v>
      </c>
      <c r="B226" s="4" t="s">
        <v>459</v>
      </c>
      <c r="C226" s="4" t="s">
        <v>460</v>
      </c>
      <c r="D226" s="5">
        <v>109</v>
      </c>
      <c r="E226" s="6">
        <v>10.5</v>
      </c>
      <c r="F226" s="6">
        <v>10</v>
      </c>
      <c r="G226" s="6">
        <v>11.5</v>
      </c>
      <c r="H226" s="6">
        <v>12</v>
      </c>
      <c r="I226" s="6">
        <v>33.5</v>
      </c>
      <c r="J226" s="5"/>
      <c r="K226" s="7">
        <f t="shared" si="0"/>
        <v>77.5</v>
      </c>
      <c r="L226" s="8" t="str">
        <f>IF(K226="","",IF(I226="","/",IF(OR(I226="",I226&lt;20),"Nije položio",VLOOKUP(K226,Ocene!$A$1:$B$6,2,TRUE))))</f>
        <v>Osam</v>
      </c>
      <c r="M226" s="9"/>
    </row>
    <row r="227" spans="1:13" ht="14.25" customHeight="1">
      <c r="A227" s="3">
        <v>226</v>
      </c>
      <c r="B227" s="4" t="s">
        <v>461</v>
      </c>
      <c r="C227" s="4" t="s">
        <v>462</v>
      </c>
      <c r="D227" s="5">
        <v>109</v>
      </c>
      <c r="E227" s="6">
        <v>11</v>
      </c>
      <c r="F227" s="6">
        <v>10</v>
      </c>
      <c r="G227" s="6">
        <v>10</v>
      </c>
      <c r="H227" s="6">
        <v>13.5</v>
      </c>
      <c r="I227" s="6">
        <v>20</v>
      </c>
      <c r="J227" s="5"/>
      <c r="K227" s="7">
        <f t="shared" si="0"/>
        <v>64.5</v>
      </c>
      <c r="L227" s="8" t="str">
        <f>IF(K227="","",IF(I227="","/",IF(OR(I227="",I227&lt;20),"Nije položio",VLOOKUP(K227,Ocene!$A$1:$B$6,2,TRUE))))</f>
        <v>Sedam</v>
      </c>
      <c r="M227" s="9"/>
    </row>
    <row r="228" spans="1:13" ht="14.25" customHeight="1">
      <c r="A228" s="3">
        <v>227</v>
      </c>
      <c r="B228" s="4" t="s">
        <v>463</v>
      </c>
      <c r="C228" s="4" t="s">
        <v>464</v>
      </c>
      <c r="D228" s="5">
        <v>109</v>
      </c>
      <c r="E228" s="6">
        <v>11.5</v>
      </c>
      <c r="F228" s="6">
        <v>10</v>
      </c>
      <c r="G228" s="6">
        <v>9.5</v>
      </c>
      <c r="H228" s="6">
        <v>14</v>
      </c>
      <c r="I228" s="6"/>
      <c r="J228" s="5"/>
      <c r="K228" s="7">
        <f t="shared" si="0"/>
        <v>45</v>
      </c>
      <c r="L228" s="8" t="str">
        <f>IF(K228="","",IF(I228="","/",IF(OR(I228="",I228&lt;20),"Nije položio",VLOOKUP(K228,Ocene!$A$1:$B$6,2,TRUE))))</f>
        <v>/</v>
      </c>
      <c r="M228" s="9"/>
    </row>
    <row r="229" spans="1:13" ht="14.25" customHeight="1">
      <c r="A229" s="3">
        <v>228</v>
      </c>
      <c r="B229" s="4" t="s">
        <v>465</v>
      </c>
      <c r="C229" s="4" t="s">
        <v>466</v>
      </c>
      <c r="D229" s="5">
        <v>109</v>
      </c>
      <c r="E229" s="6">
        <v>8.5</v>
      </c>
      <c r="F229" s="6">
        <v>10</v>
      </c>
      <c r="G229" s="6">
        <v>10.5</v>
      </c>
      <c r="H229" s="6">
        <v>12</v>
      </c>
      <c r="I229" s="6">
        <v>46</v>
      </c>
      <c r="J229" s="5"/>
      <c r="K229" s="7">
        <f t="shared" si="0"/>
        <v>87</v>
      </c>
      <c r="L229" s="8" t="str">
        <f>IF(K229="","",IF(I229="","/",IF(OR(I229="",I229&lt;20),"Nije položio",VLOOKUP(K229,Ocene!$A$1:$B$6,2,TRUE))))</f>
        <v>Devet</v>
      </c>
      <c r="M229" s="9"/>
    </row>
    <row r="230" spans="1:13" ht="14.25" customHeight="1">
      <c r="A230" s="3">
        <v>229</v>
      </c>
      <c r="B230" s="4" t="s">
        <v>467</v>
      </c>
      <c r="C230" s="4" t="s">
        <v>468</v>
      </c>
      <c r="D230" s="5">
        <v>109</v>
      </c>
      <c r="E230" s="6">
        <v>11.5</v>
      </c>
      <c r="F230" s="6">
        <v>10</v>
      </c>
      <c r="G230" s="6">
        <v>11</v>
      </c>
      <c r="H230" s="6">
        <v>14</v>
      </c>
      <c r="I230" s="11">
        <v>24.5</v>
      </c>
      <c r="J230" s="5"/>
      <c r="K230" s="7">
        <f t="shared" si="0"/>
        <v>71</v>
      </c>
      <c r="L230" s="8" t="str">
        <f>IF(K230="","",IF(I230="","/",IF(OR(I230="",I230&lt;20),"Nije položio",VLOOKUP(K230,Ocene!$A$1:$B$6,2,TRUE))))</f>
        <v>Osam</v>
      </c>
      <c r="M230" s="9"/>
    </row>
    <row r="231" spans="1:13" ht="14.25" customHeight="1">
      <c r="A231" s="3">
        <v>230</v>
      </c>
      <c r="B231" s="4" t="s">
        <v>469</v>
      </c>
      <c r="C231" s="4" t="s">
        <v>470</v>
      </c>
      <c r="D231" s="5">
        <v>109</v>
      </c>
      <c r="E231" s="6">
        <v>11</v>
      </c>
      <c r="F231" s="6">
        <v>10</v>
      </c>
      <c r="G231" s="6">
        <v>11</v>
      </c>
      <c r="H231" s="6">
        <v>14</v>
      </c>
      <c r="I231" s="11">
        <v>50</v>
      </c>
      <c r="J231" s="5"/>
      <c r="K231" s="7">
        <f t="shared" si="0"/>
        <v>96</v>
      </c>
      <c r="L231" s="8" t="str">
        <f>IF(K231="","",IF(I231="","/",IF(OR(I231="",I231&lt;20),"Nije položio",VLOOKUP(K231,Ocene!$A$1:$B$6,2,TRUE))))</f>
        <v>Deset</v>
      </c>
      <c r="M231" s="9"/>
    </row>
    <row r="232" spans="1:13" ht="14.25" customHeight="1">
      <c r="A232" s="3">
        <v>231</v>
      </c>
      <c r="B232" s="4" t="s">
        <v>471</v>
      </c>
      <c r="C232" s="4" t="s">
        <v>472</v>
      </c>
      <c r="D232" s="5">
        <v>109</v>
      </c>
      <c r="E232" s="6">
        <v>8.5</v>
      </c>
      <c r="F232" s="6">
        <v>9.5</v>
      </c>
      <c r="G232" s="6">
        <v>11</v>
      </c>
      <c r="H232" s="6">
        <v>13.5</v>
      </c>
      <c r="I232" s="6">
        <v>32</v>
      </c>
      <c r="J232" s="5"/>
      <c r="K232" s="7">
        <f t="shared" si="0"/>
        <v>74.5</v>
      </c>
      <c r="L232" s="8" t="str">
        <f>IF(K232="","",IF(I232="","/",IF(OR(I232="",I232&lt;20),"Nije položio",VLOOKUP(K232,Ocene!$A$1:$B$6,2,TRUE))))</f>
        <v>Osam</v>
      </c>
      <c r="M232" s="9"/>
    </row>
    <row r="233" spans="1:13" ht="14.25" customHeight="1">
      <c r="A233" s="3">
        <v>232</v>
      </c>
      <c r="B233" s="4" t="s">
        <v>414</v>
      </c>
      <c r="C233" s="4" t="s">
        <v>473</v>
      </c>
      <c r="D233" s="5">
        <v>109</v>
      </c>
      <c r="E233" s="6">
        <v>8.5</v>
      </c>
      <c r="F233" s="6">
        <v>8.5</v>
      </c>
      <c r="G233" s="6">
        <v>12.5</v>
      </c>
      <c r="H233" s="6">
        <v>9</v>
      </c>
      <c r="I233" s="6"/>
      <c r="J233" s="5"/>
      <c r="K233" s="7">
        <f t="shared" si="0"/>
        <v>38.5</v>
      </c>
      <c r="L233" s="8" t="str">
        <f>IF(K233="","",IF(I233="","/",IF(OR(I233="",I233&lt;20),"Nije položio",VLOOKUP(K233,Ocene!$A$1:$B$6,2,TRUE))))</f>
        <v>/</v>
      </c>
      <c r="M233" s="9"/>
    </row>
    <row r="234" spans="1:13" ht="14.25" customHeight="1">
      <c r="A234" s="3">
        <v>233</v>
      </c>
      <c r="B234" s="4" t="s">
        <v>474</v>
      </c>
      <c r="C234" s="4" t="s">
        <v>475</v>
      </c>
      <c r="D234" s="5">
        <v>109</v>
      </c>
      <c r="E234" s="6">
        <v>10.5</v>
      </c>
      <c r="F234" s="6">
        <v>10</v>
      </c>
      <c r="G234" s="6">
        <v>11</v>
      </c>
      <c r="H234" s="6">
        <v>12</v>
      </c>
      <c r="I234" s="6">
        <v>25</v>
      </c>
      <c r="J234" s="5"/>
      <c r="K234" s="7">
        <f t="shared" si="0"/>
        <v>68.5</v>
      </c>
      <c r="L234" s="8" t="str">
        <f>IF(K234="","",IF(I234="","/",IF(OR(I234="",I234&lt;20),"Nije položio",VLOOKUP(K234,Ocene!$A$1:$B$6,2,TRUE))))</f>
        <v>Sedam</v>
      </c>
      <c r="M234" s="9"/>
    </row>
    <row r="235" spans="1:13" ht="14.25" customHeight="1">
      <c r="A235" s="3">
        <v>234</v>
      </c>
      <c r="B235" s="4" t="s">
        <v>476</v>
      </c>
      <c r="C235" s="4" t="s">
        <v>477</v>
      </c>
      <c r="D235" s="5">
        <v>109</v>
      </c>
      <c r="E235" s="6">
        <v>9.5</v>
      </c>
      <c r="F235" s="6">
        <v>10</v>
      </c>
      <c r="G235" s="6">
        <v>12</v>
      </c>
      <c r="H235" s="6">
        <v>14</v>
      </c>
      <c r="I235" s="6">
        <v>29</v>
      </c>
      <c r="J235" s="5"/>
      <c r="K235" s="7">
        <f t="shared" si="0"/>
        <v>74.5</v>
      </c>
      <c r="L235" s="8" t="str">
        <f>IF(K235="","",IF(I235="","/",IF(OR(I235="",I235&lt;20),"Nije položio",VLOOKUP(K235,Ocene!$A$1:$B$6,2,TRUE))))</f>
        <v>Osam</v>
      </c>
      <c r="M235" s="9"/>
    </row>
    <row r="236" spans="1:13" ht="14.25" customHeight="1">
      <c r="A236" s="3">
        <v>235</v>
      </c>
      <c r="B236" s="4" t="s">
        <v>478</v>
      </c>
      <c r="C236" s="4" t="s">
        <v>479</v>
      </c>
      <c r="D236" s="5">
        <v>109</v>
      </c>
      <c r="E236" s="6">
        <v>11</v>
      </c>
      <c r="F236" s="6">
        <v>10</v>
      </c>
      <c r="G236" s="6">
        <v>11</v>
      </c>
      <c r="H236" s="6">
        <v>12</v>
      </c>
      <c r="I236" s="6">
        <v>44.5</v>
      </c>
      <c r="J236" s="5"/>
      <c r="K236" s="7">
        <f t="shared" si="0"/>
        <v>88.5</v>
      </c>
      <c r="L236" s="8" t="str">
        <f>IF(K236="","",IF(I236="","/",IF(OR(I236="",I236&lt;20),"Nije položio",VLOOKUP(K236,Ocene!$A$1:$B$6,2,TRUE))))</f>
        <v>Devet</v>
      </c>
      <c r="M236" s="9"/>
    </row>
    <row r="237" spans="1:13" ht="14.25" customHeight="1">
      <c r="A237" s="3">
        <v>236</v>
      </c>
      <c r="B237" s="4" t="s">
        <v>480</v>
      </c>
      <c r="C237" s="4" t="s">
        <v>481</v>
      </c>
      <c r="D237" s="5">
        <v>109</v>
      </c>
      <c r="E237" s="6">
        <v>10</v>
      </c>
      <c r="F237" s="6">
        <v>10</v>
      </c>
      <c r="G237" s="6">
        <v>13.5</v>
      </c>
      <c r="H237" s="6">
        <v>14</v>
      </c>
      <c r="I237" s="6">
        <v>20.5</v>
      </c>
      <c r="J237" s="5"/>
      <c r="K237" s="7">
        <f t="shared" si="0"/>
        <v>68</v>
      </c>
      <c r="L237" s="8" t="str">
        <f>IF(K237="","",IF(I237="","/",IF(OR(I237="",I237&lt;20),"Nije položio",VLOOKUP(K237,Ocene!$A$1:$B$6,2,TRUE))))</f>
        <v>Sedam</v>
      </c>
      <c r="M237" s="9"/>
    </row>
    <row r="238" spans="1:13" ht="14.25" customHeight="1">
      <c r="A238" s="3">
        <v>237</v>
      </c>
      <c r="B238" s="4" t="s">
        <v>482</v>
      </c>
      <c r="C238" s="4" t="s">
        <v>483</v>
      </c>
      <c r="D238" s="5">
        <v>109</v>
      </c>
      <c r="E238" s="6">
        <v>7</v>
      </c>
      <c r="F238" s="6">
        <v>10</v>
      </c>
      <c r="G238" s="6">
        <v>10</v>
      </c>
      <c r="H238" s="6">
        <v>12</v>
      </c>
      <c r="I238" s="6">
        <v>29</v>
      </c>
      <c r="J238" s="5"/>
      <c r="K238" s="7">
        <f t="shared" si="0"/>
        <v>68</v>
      </c>
      <c r="L238" s="8" t="str">
        <f>IF(K238="","",IF(I238="","/",IF(OR(I238="",I238&lt;20),"Nije položio",VLOOKUP(K238,Ocene!$A$1:$B$6,2,TRUE))))</f>
        <v>Sedam</v>
      </c>
      <c r="M238" s="9"/>
    </row>
    <row r="239" spans="1:13" ht="14.25" customHeight="1">
      <c r="A239" s="3">
        <v>238</v>
      </c>
      <c r="B239" s="4" t="s">
        <v>484</v>
      </c>
      <c r="C239" s="4" t="s">
        <v>485</v>
      </c>
      <c r="D239" s="5">
        <v>109</v>
      </c>
      <c r="E239" s="6">
        <v>9</v>
      </c>
      <c r="F239" s="6">
        <v>10</v>
      </c>
      <c r="G239" s="6">
        <v>10</v>
      </c>
      <c r="H239" s="6">
        <v>12</v>
      </c>
      <c r="I239" s="6">
        <v>50</v>
      </c>
      <c r="J239" s="5"/>
      <c r="K239" s="7">
        <f t="shared" si="0"/>
        <v>91</v>
      </c>
      <c r="L239" s="8" t="str">
        <f>IF(K239="","",IF(I239="","/",IF(OR(I239="",I239&lt;20),"Nije položio",VLOOKUP(K239,Ocene!$A$1:$B$6,2,TRUE))))</f>
        <v>Deset</v>
      </c>
      <c r="M239" s="9"/>
    </row>
    <row r="240" spans="1:13" ht="14.25" customHeight="1">
      <c r="A240" s="3">
        <v>239</v>
      </c>
      <c r="B240" s="4" t="s">
        <v>486</v>
      </c>
      <c r="C240" s="4" t="s">
        <v>487</v>
      </c>
      <c r="D240" s="5">
        <v>109</v>
      </c>
      <c r="E240" s="6">
        <v>10.5</v>
      </c>
      <c r="F240" s="6">
        <v>10</v>
      </c>
      <c r="G240" s="6">
        <v>11</v>
      </c>
      <c r="H240" s="6">
        <v>13.5</v>
      </c>
      <c r="I240" s="6">
        <v>43.5</v>
      </c>
      <c r="J240" s="5"/>
      <c r="K240" s="7">
        <f t="shared" si="0"/>
        <v>88.5</v>
      </c>
      <c r="L240" s="8" t="str">
        <f>IF(K240="","",IF(I240="","/",IF(OR(I240="",I240&lt;20),"Nije položio",VLOOKUP(K240,Ocene!$A$1:$B$6,2,TRUE))))</f>
        <v>Devet</v>
      </c>
      <c r="M240" s="9"/>
    </row>
    <row r="241" spans="1:13" ht="14.25" customHeight="1">
      <c r="A241" s="3">
        <v>240</v>
      </c>
      <c r="B241" s="4" t="s">
        <v>488</v>
      </c>
      <c r="C241" s="4" t="s">
        <v>489</v>
      </c>
      <c r="D241" s="5">
        <v>109</v>
      </c>
      <c r="E241" s="6">
        <v>12</v>
      </c>
      <c r="F241" s="6">
        <v>9.5</v>
      </c>
      <c r="G241" s="6"/>
      <c r="H241" s="6">
        <v>12</v>
      </c>
      <c r="I241" s="6"/>
      <c r="J241" s="5"/>
      <c r="K241" s="7">
        <f t="shared" si="0"/>
        <v>33.5</v>
      </c>
      <c r="L241" s="8" t="str">
        <f>IF(K241="","",IF(I241="","/",IF(OR(I241="",I241&lt;20),"Nije položio",VLOOKUP(K241,Ocene!$A$1:$B$6,2,TRUE))))</f>
        <v>/</v>
      </c>
      <c r="M241" s="9"/>
    </row>
    <row r="242" spans="1:13" ht="14.25" customHeight="1">
      <c r="A242" s="3">
        <v>241</v>
      </c>
      <c r="B242" s="4" t="s">
        <v>490</v>
      </c>
      <c r="C242" s="4" t="s">
        <v>491</v>
      </c>
      <c r="D242" s="5">
        <v>109</v>
      </c>
      <c r="E242" s="6">
        <v>8</v>
      </c>
      <c r="F242" s="6">
        <v>8.5</v>
      </c>
      <c r="G242" s="6">
        <v>12.5</v>
      </c>
      <c r="H242" s="6">
        <v>12</v>
      </c>
      <c r="I242" s="11">
        <v>28</v>
      </c>
      <c r="J242" s="5"/>
      <c r="K242" s="7">
        <f t="shared" si="0"/>
        <v>69</v>
      </c>
      <c r="L242" s="8" t="str">
        <f>IF(K242="","",IF(I242="","/",IF(OR(I242="",I242&lt;20),"Nije položio",VLOOKUP(K242,Ocene!$A$1:$B$6,2,TRUE))))</f>
        <v>Sedam</v>
      </c>
      <c r="M242" s="9"/>
    </row>
    <row r="243" spans="1:13" ht="14.25" customHeight="1">
      <c r="A243" s="3">
        <v>242</v>
      </c>
      <c r="B243" s="4" t="s">
        <v>492</v>
      </c>
      <c r="C243" s="4" t="s">
        <v>493</v>
      </c>
      <c r="D243" s="5">
        <v>109</v>
      </c>
      <c r="E243" s="6">
        <v>10</v>
      </c>
      <c r="F243" s="6">
        <v>8.5</v>
      </c>
      <c r="G243" s="6">
        <v>12.5</v>
      </c>
      <c r="H243" s="6">
        <v>13.5</v>
      </c>
      <c r="I243" s="11">
        <v>43</v>
      </c>
      <c r="J243" s="5"/>
      <c r="K243" s="7">
        <f t="shared" si="0"/>
        <v>87.5</v>
      </c>
      <c r="L243" s="8" t="str">
        <f>IF(K243="","",IF(I243="","/",IF(OR(I243="",I243&lt;20),"Nije položio",VLOOKUP(K243,Ocene!$A$1:$B$6,2,TRUE))))</f>
        <v>Devet</v>
      </c>
      <c r="M243" s="9"/>
    </row>
    <row r="244" spans="1:13" ht="14.25" customHeight="1">
      <c r="A244" s="3">
        <v>243</v>
      </c>
      <c r="B244" s="4" t="s">
        <v>494</v>
      </c>
      <c r="C244" s="4" t="s">
        <v>495</v>
      </c>
      <c r="D244" s="5">
        <v>109</v>
      </c>
      <c r="E244" s="6">
        <v>9</v>
      </c>
      <c r="F244" s="6"/>
      <c r="G244" s="6">
        <v>10.5</v>
      </c>
      <c r="H244" s="6">
        <v>14</v>
      </c>
      <c r="I244" s="6">
        <v>44</v>
      </c>
      <c r="J244" s="5"/>
      <c r="K244" s="7">
        <f t="shared" si="0"/>
        <v>77.5</v>
      </c>
      <c r="L244" s="8" t="str">
        <f>IF(K244="","",IF(I244="","/",IF(OR(I244="",I244&lt;20),"Nije položio",VLOOKUP(K244,Ocene!$A$1:$B$6,2,TRUE))))</f>
        <v>Osam</v>
      </c>
      <c r="M244" s="9"/>
    </row>
    <row r="245" spans="1:13" ht="14.25" customHeight="1">
      <c r="A245" s="3">
        <v>244</v>
      </c>
      <c r="B245" s="4" t="s">
        <v>496</v>
      </c>
      <c r="C245" s="4" t="s">
        <v>497</v>
      </c>
      <c r="D245" s="5">
        <v>109</v>
      </c>
      <c r="E245" s="6">
        <v>10.5</v>
      </c>
      <c r="F245" s="6">
        <v>10</v>
      </c>
      <c r="G245" s="6">
        <v>13</v>
      </c>
      <c r="H245" s="6">
        <v>14</v>
      </c>
      <c r="I245" s="6">
        <v>27</v>
      </c>
      <c r="J245" s="5"/>
      <c r="K245" s="7">
        <f t="shared" si="0"/>
        <v>74.5</v>
      </c>
      <c r="L245" s="8" t="str">
        <f>IF(K245="","",IF(I245="","/",IF(OR(I245="",I245&lt;20),"Nije položio",VLOOKUP(K245,Ocene!$A$1:$B$6,2,TRUE))))</f>
        <v>Osam</v>
      </c>
      <c r="M245" s="9"/>
    </row>
    <row r="246" spans="1:13" ht="14.25" customHeight="1">
      <c r="A246" s="3">
        <v>245</v>
      </c>
      <c r="B246" s="4" t="s">
        <v>498</v>
      </c>
      <c r="C246" s="4" t="s">
        <v>499</v>
      </c>
      <c r="D246" s="5">
        <v>109</v>
      </c>
      <c r="E246" s="6">
        <v>8.5</v>
      </c>
      <c r="F246" s="6">
        <v>10</v>
      </c>
      <c r="G246" s="6">
        <v>11.5</v>
      </c>
      <c r="H246" s="6" t="s">
        <v>84</v>
      </c>
      <c r="I246" s="6">
        <v>32</v>
      </c>
      <c r="J246" s="5"/>
      <c r="K246" s="7">
        <f t="shared" si="0"/>
        <v>62</v>
      </c>
      <c r="L246" s="8" t="str">
        <f>IF(K246="","",IF(I246="","/",IF(OR(I246="",I246&lt;20),"Nije položio",VLOOKUP(K246,Ocene!$A$1:$B$6,2,TRUE))))</f>
        <v>Sedam</v>
      </c>
      <c r="M246" s="9"/>
    </row>
    <row r="247" spans="1:13" ht="14.25" customHeight="1">
      <c r="A247" s="3">
        <v>246</v>
      </c>
      <c r="B247" s="4" t="s">
        <v>500</v>
      </c>
      <c r="C247" s="4" t="s">
        <v>501</v>
      </c>
      <c r="D247" s="5">
        <v>109</v>
      </c>
      <c r="E247" s="6">
        <v>10</v>
      </c>
      <c r="F247" s="6">
        <v>10</v>
      </c>
      <c r="G247" s="6">
        <v>13</v>
      </c>
      <c r="H247" s="6">
        <v>13</v>
      </c>
      <c r="I247" s="6"/>
      <c r="J247" s="5"/>
      <c r="K247" s="7">
        <f t="shared" si="0"/>
        <v>46</v>
      </c>
      <c r="L247" s="8" t="str">
        <f>IF(K247="","",IF(I247="","/",IF(OR(I247="",I247&lt;20),"Nije položio",VLOOKUP(K247,Ocene!$A$1:$B$6,2,TRUE))))</f>
        <v>/</v>
      </c>
      <c r="M247" s="9"/>
    </row>
    <row r="248" spans="1:13" ht="14.25" customHeight="1">
      <c r="A248" s="3">
        <v>247</v>
      </c>
      <c r="B248" s="4" t="s">
        <v>502</v>
      </c>
      <c r="C248" s="4" t="s">
        <v>503</v>
      </c>
      <c r="D248" s="5">
        <v>109</v>
      </c>
      <c r="E248" s="6">
        <v>11</v>
      </c>
      <c r="F248" s="6">
        <v>10</v>
      </c>
      <c r="G248" s="6">
        <v>12.5</v>
      </c>
      <c r="H248" s="6">
        <v>14</v>
      </c>
      <c r="I248" s="6">
        <v>28</v>
      </c>
      <c r="J248" s="5"/>
      <c r="K248" s="7">
        <f t="shared" si="0"/>
        <v>75.5</v>
      </c>
      <c r="L248" s="8" t="str">
        <f>IF(K248="","",IF(I248="","/",IF(OR(I248="",I248&lt;20),"Nije položio",VLOOKUP(K248,Ocene!$A$1:$B$6,2,TRUE))))</f>
        <v>Osam</v>
      </c>
      <c r="M248" s="9"/>
    </row>
    <row r="249" spans="1:13" ht="14.25" customHeight="1">
      <c r="A249" s="3">
        <v>248</v>
      </c>
      <c r="B249" s="4" t="s">
        <v>504</v>
      </c>
      <c r="C249" s="4" t="s">
        <v>505</v>
      </c>
      <c r="D249" s="5">
        <v>109</v>
      </c>
      <c r="E249" s="6">
        <v>10</v>
      </c>
      <c r="F249" s="6">
        <v>10</v>
      </c>
      <c r="G249" s="6">
        <v>11</v>
      </c>
      <c r="H249" s="6">
        <v>14</v>
      </c>
      <c r="I249" s="6">
        <v>46</v>
      </c>
      <c r="J249" s="5"/>
      <c r="K249" s="7">
        <f t="shared" si="0"/>
        <v>91</v>
      </c>
      <c r="L249" s="8" t="str">
        <f>IF(K249="","",IF(I249="","/",IF(OR(I249="",I249&lt;20),"Nije položio",VLOOKUP(K249,Ocene!$A$1:$B$6,2,TRUE))))</f>
        <v>Deset</v>
      </c>
      <c r="M249" s="9"/>
    </row>
    <row r="250" spans="1:13" ht="14.25" customHeight="1">
      <c r="A250" s="3">
        <v>249</v>
      </c>
      <c r="B250" s="4" t="s">
        <v>506</v>
      </c>
      <c r="C250" s="4" t="s">
        <v>507</v>
      </c>
      <c r="D250" s="5">
        <v>109</v>
      </c>
      <c r="E250" s="6">
        <v>6</v>
      </c>
      <c r="F250" s="6">
        <v>10</v>
      </c>
      <c r="G250" s="6">
        <v>10.5</v>
      </c>
      <c r="H250" s="6">
        <v>12</v>
      </c>
      <c r="I250" s="6">
        <v>20.5</v>
      </c>
      <c r="J250" s="5"/>
      <c r="K250" s="7">
        <f t="shared" si="0"/>
        <v>59</v>
      </c>
      <c r="L250" s="8" t="str">
        <f>IF(K250="","",IF(I250="","/",IF(OR(I250="",I250&lt;20),"Nije položio",VLOOKUP(K250,Ocene!$A$1:$B$6,2,TRUE))))</f>
        <v>Šest</v>
      </c>
      <c r="M250" s="9"/>
    </row>
    <row r="251" spans="1:13" ht="14.25" customHeight="1">
      <c r="A251" s="3">
        <v>250</v>
      </c>
      <c r="B251" s="4" t="s">
        <v>508</v>
      </c>
      <c r="C251" s="4" t="s">
        <v>509</v>
      </c>
      <c r="D251" s="5">
        <v>110</v>
      </c>
      <c r="E251" s="6">
        <v>11.5</v>
      </c>
      <c r="F251" s="6">
        <v>10</v>
      </c>
      <c r="G251" s="6">
        <v>12</v>
      </c>
      <c r="H251" s="6">
        <v>13.5</v>
      </c>
      <c r="I251" s="6">
        <v>45</v>
      </c>
      <c r="J251" s="5"/>
      <c r="K251" s="7">
        <f t="shared" si="0"/>
        <v>92</v>
      </c>
      <c r="L251" s="8" t="str">
        <f>IF(K251="","",IF(I251="","/",IF(OR(I251="",I251&lt;20),"Nije položio",VLOOKUP(K251,Ocene!$A$1:$B$6,2,TRUE))))</f>
        <v>Deset</v>
      </c>
      <c r="M251" s="9"/>
    </row>
    <row r="252" spans="1:13" ht="14.25" customHeight="1">
      <c r="A252" s="3">
        <v>251</v>
      </c>
      <c r="B252" s="4" t="s">
        <v>510</v>
      </c>
      <c r="C252" s="4" t="s">
        <v>511</v>
      </c>
      <c r="D252" s="5">
        <v>110</v>
      </c>
      <c r="E252" s="6">
        <v>10.5</v>
      </c>
      <c r="F252" s="6">
        <v>10</v>
      </c>
      <c r="G252" s="6">
        <v>12.5</v>
      </c>
      <c r="H252" s="6">
        <v>14</v>
      </c>
      <c r="I252" s="6"/>
      <c r="J252" s="5"/>
      <c r="K252" s="7">
        <f t="shared" si="0"/>
        <v>47</v>
      </c>
      <c r="L252" s="8" t="str">
        <f>IF(K252="","",IF(I252="","/",IF(OR(I252="",I252&lt;20),"Nije položio",VLOOKUP(K252,Ocene!$A$1:$B$6,2,TRUE))))</f>
        <v>/</v>
      </c>
      <c r="M252" s="9"/>
    </row>
    <row r="253" spans="1:13" ht="14.25" customHeight="1">
      <c r="A253" s="3">
        <v>252</v>
      </c>
      <c r="B253" s="4" t="s">
        <v>512</v>
      </c>
      <c r="C253" s="4" t="s">
        <v>513</v>
      </c>
      <c r="D253" s="5">
        <v>110</v>
      </c>
      <c r="E253" s="6">
        <v>10.5</v>
      </c>
      <c r="F253" s="6">
        <v>10</v>
      </c>
      <c r="G253" s="6">
        <v>12.5</v>
      </c>
      <c r="H253" s="6">
        <v>13.5</v>
      </c>
      <c r="I253" s="6">
        <v>11.5</v>
      </c>
      <c r="J253" s="5"/>
      <c r="K253" s="7">
        <f t="shared" si="0"/>
        <v>46.5</v>
      </c>
      <c r="L253" s="8" t="str">
        <f>IF(K253="","",IF(I253="","/",IF(OR(I253="",I253&lt;20),"Nije položio",VLOOKUP(K253,Ocene!$A$1:$B$6,2,TRUE))))</f>
        <v>Nije položio</v>
      </c>
      <c r="M253" s="9"/>
    </row>
    <row r="254" spans="1:13" ht="14.25" customHeight="1">
      <c r="A254" s="3">
        <v>253</v>
      </c>
      <c r="B254" s="4" t="s">
        <v>514</v>
      </c>
      <c r="C254" s="4" t="s">
        <v>515</v>
      </c>
      <c r="D254" s="5">
        <v>110</v>
      </c>
      <c r="E254" s="6">
        <v>10</v>
      </c>
      <c r="F254" s="6">
        <v>10</v>
      </c>
      <c r="G254" s="6">
        <v>12</v>
      </c>
      <c r="H254" s="6">
        <v>14</v>
      </c>
      <c r="I254" s="6">
        <v>50</v>
      </c>
      <c r="J254" s="5"/>
      <c r="K254" s="7">
        <f t="shared" si="0"/>
        <v>96</v>
      </c>
      <c r="L254" s="8" t="str">
        <f>IF(K254="","",IF(I254="","/",IF(OR(I254="",I254&lt;20),"Nije položio",VLOOKUP(K254,Ocene!$A$1:$B$6,2,TRUE))))</f>
        <v>Deset</v>
      </c>
      <c r="M254" s="9"/>
    </row>
    <row r="255" spans="1:13" ht="14.25" customHeight="1">
      <c r="A255" s="3">
        <v>254</v>
      </c>
      <c r="B255" s="4" t="s">
        <v>516</v>
      </c>
      <c r="C255" s="4" t="s">
        <v>517</v>
      </c>
      <c r="D255" s="5">
        <v>110</v>
      </c>
      <c r="E255" s="6">
        <v>9.5</v>
      </c>
      <c r="F255" s="6">
        <v>10</v>
      </c>
      <c r="G255" s="6">
        <v>11.5</v>
      </c>
      <c r="H255" s="6">
        <v>14</v>
      </c>
      <c r="I255" s="6">
        <v>48</v>
      </c>
      <c r="J255" s="5"/>
      <c r="K255" s="7">
        <f t="shared" si="0"/>
        <v>93</v>
      </c>
      <c r="L255" s="8" t="str">
        <f>IF(K255="","",IF(I255="","/",IF(OR(I255="",I255&lt;20),"Nije položio",VLOOKUP(K255,Ocene!$A$1:$B$6,2,TRUE))))</f>
        <v>Deset</v>
      </c>
      <c r="M255" s="9"/>
    </row>
    <row r="256" spans="1:13" ht="14.25" customHeight="1">
      <c r="A256" s="3">
        <v>255</v>
      </c>
      <c r="B256" s="4" t="s">
        <v>518</v>
      </c>
      <c r="C256" s="4" t="s">
        <v>519</v>
      </c>
      <c r="D256" s="5">
        <v>110</v>
      </c>
      <c r="E256" s="6">
        <v>9.5</v>
      </c>
      <c r="F256" s="6">
        <v>7</v>
      </c>
      <c r="G256" s="6">
        <v>12.5</v>
      </c>
      <c r="H256" s="6">
        <v>14</v>
      </c>
      <c r="I256" s="6"/>
      <c r="J256" s="5"/>
      <c r="K256" s="7">
        <f t="shared" si="0"/>
        <v>43</v>
      </c>
      <c r="L256" s="8" t="str">
        <f>IF(K256="","",IF(I256="","/",IF(OR(I256="",I256&lt;20),"Nije položio",VLOOKUP(K256,Ocene!$A$1:$B$6,2,TRUE))))</f>
        <v>/</v>
      </c>
      <c r="M256" s="9"/>
    </row>
    <row r="257" spans="1:13" ht="14.25" customHeight="1">
      <c r="A257" s="3">
        <v>256</v>
      </c>
      <c r="B257" s="4" t="s">
        <v>520</v>
      </c>
      <c r="C257" s="4" t="s">
        <v>521</v>
      </c>
      <c r="D257" s="5">
        <v>110</v>
      </c>
      <c r="E257" s="6">
        <v>12</v>
      </c>
      <c r="F257" s="6">
        <v>10</v>
      </c>
      <c r="G257" s="6">
        <v>11</v>
      </c>
      <c r="H257" s="6">
        <v>14</v>
      </c>
      <c r="I257" s="6">
        <v>36.5</v>
      </c>
      <c r="J257" s="5"/>
      <c r="K257" s="7">
        <f t="shared" si="0"/>
        <v>83.5</v>
      </c>
      <c r="L257" s="8" t="str">
        <f>IF(K257="","",IF(I257="","/",IF(OR(I257="",I257&lt;20),"Nije položio",VLOOKUP(K257,Ocene!$A$1:$B$6,2,TRUE))))</f>
        <v>Devet</v>
      </c>
      <c r="M257" s="9"/>
    </row>
    <row r="258" spans="1:13" ht="14.25" customHeight="1">
      <c r="A258" s="3">
        <v>257</v>
      </c>
      <c r="B258" s="4" t="s">
        <v>522</v>
      </c>
      <c r="C258" s="4" t="s">
        <v>523</v>
      </c>
      <c r="D258" s="5">
        <v>110</v>
      </c>
      <c r="E258" s="6">
        <v>8.5</v>
      </c>
      <c r="F258" s="6">
        <v>9.5</v>
      </c>
      <c r="G258" s="6">
        <v>11</v>
      </c>
      <c r="H258" s="6">
        <v>14</v>
      </c>
      <c r="I258" s="11">
        <v>12.5</v>
      </c>
      <c r="J258" s="5"/>
      <c r="K258" s="7">
        <f t="shared" si="0"/>
        <v>43</v>
      </c>
      <c r="L258" s="8" t="str">
        <f>IF(K258="","",IF(I258="","/",IF(OR(I258="",I258&lt;20),"Nije položio",VLOOKUP(K258,Ocene!$A$1:$B$6,2,TRUE))))</f>
        <v>Nije položio</v>
      </c>
      <c r="M258" s="9"/>
    </row>
    <row r="259" spans="1:13" ht="14.25" customHeight="1">
      <c r="A259" s="3">
        <v>258</v>
      </c>
      <c r="B259" s="4" t="s">
        <v>524</v>
      </c>
      <c r="C259" s="4" t="s">
        <v>525</v>
      </c>
      <c r="D259" s="5">
        <v>110</v>
      </c>
      <c r="E259" s="6">
        <v>10.5</v>
      </c>
      <c r="F259" s="6">
        <v>8</v>
      </c>
      <c r="G259" s="6">
        <v>12</v>
      </c>
      <c r="H259" s="6">
        <v>13</v>
      </c>
      <c r="I259" s="6">
        <v>3</v>
      </c>
      <c r="J259" s="5"/>
      <c r="K259" s="7">
        <f t="shared" si="0"/>
        <v>43.5</v>
      </c>
      <c r="L259" s="8" t="str">
        <f>IF(K259="","",IF(I259="","/",IF(OR(I259="",I259&lt;20),"Nije položio",VLOOKUP(K259,Ocene!$A$1:$B$6,2,TRUE))))</f>
        <v>Nije položio</v>
      </c>
      <c r="M259" s="9"/>
    </row>
    <row r="260" spans="1:13" ht="14.25" customHeight="1">
      <c r="A260" s="3">
        <v>259</v>
      </c>
      <c r="B260" s="4" t="s">
        <v>526</v>
      </c>
      <c r="C260" s="4" t="s">
        <v>527</v>
      </c>
      <c r="D260" s="5">
        <v>110</v>
      </c>
      <c r="E260" s="6">
        <v>10.5</v>
      </c>
      <c r="F260" s="6">
        <v>10</v>
      </c>
      <c r="G260" s="6">
        <v>12.5</v>
      </c>
      <c r="H260" s="6" t="s">
        <v>84</v>
      </c>
      <c r="I260" s="6"/>
      <c r="J260" s="5"/>
      <c r="K260" s="7">
        <f t="shared" si="0"/>
        <v>33</v>
      </c>
      <c r="L260" s="8" t="str">
        <f>IF(K260="","",IF(I260="","/",IF(OR(I260="",I260&lt;20),"Nije položio",VLOOKUP(K260,Ocene!$A$1:$B$6,2,TRUE))))</f>
        <v>/</v>
      </c>
      <c r="M260" s="9"/>
    </row>
    <row r="261" spans="1:13" ht="14.25" customHeight="1">
      <c r="A261" s="3">
        <v>260</v>
      </c>
      <c r="B261" s="4" t="s">
        <v>528</v>
      </c>
      <c r="C261" s="4" t="s">
        <v>529</v>
      </c>
      <c r="D261" s="5">
        <v>110</v>
      </c>
      <c r="E261" s="6">
        <v>10</v>
      </c>
      <c r="F261" s="6">
        <v>10</v>
      </c>
      <c r="G261" s="6">
        <v>11</v>
      </c>
      <c r="H261" s="6">
        <v>14</v>
      </c>
      <c r="I261" s="6">
        <v>50</v>
      </c>
      <c r="J261" s="5"/>
      <c r="K261" s="7">
        <f t="shared" si="0"/>
        <v>95</v>
      </c>
      <c r="L261" s="8" t="str">
        <f>IF(K261="","",IF(I261="","/",IF(OR(I261="",I261&lt;20),"Nije položio",VLOOKUP(K261,Ocene!$A$1:$B$6,2,TRUE))))</f>
        <v>Deset</v>
      </c>
      <c r="M261" s="9"/>
    </row>
    <row r="262" spans="1:13" ht="14.25" customHeight="1">
      <c r="A262" s="3">
        <v>261</v>
      </c>
      <c r="B262" s="4" t="s">
        <v>530</v>
      </c>
      <c r="C262" s="4" t="s">
        <v>531</v>
      </c>
      <c r="D262" s="5">
        <v>110</v>
      </c>
      <c r="E262" s="6">
        <v>8</v>
      </c>
      <c r="F262" s="6">
        <v>10</v>
      </c>
      <c r="G262" s="6">
        <v>10.5</v>
      </c>
      <c r="H262" s="6">
        <v>11</v>
      </c>
      <c r="I262" s="6">
        <v>22.5</v>
      </c>
      <c r="J262" s="5"/>
      <c r="K262" s="7">
        <f t="shared" si="0"/>
        <v>62</v>
      </c>
      <c r="L262" s="8" t="str">
        <f>IF(K262="","",IF(I262="","/",IF(OR(I262="",I262&lt;20),"Nije položio",VLOOKUP(K262,Ocene!$A$1:$B$6,2,TRUE))))</f>
        <v>Sedam</v>
      </c>
      <c r="M262" s="9"/>
    </row>
    <row r="263" spans="1:13" ht="14.25" customHeight="1">
      <c r="A263" s="3">
        <v>262</v>
      </c>
      <c r="B263" s="4" t="s">
        <v>532</v>
      </c>
      <c r="C263" s="4" t="s">
        <v>533</v>
      </c>
      <c r="D263" s="5">
        <v>110</v>
      </c>
      <c r="E263" s="6">
        <v>11</v>
      </c>
      <c r="F263" s="6">
        <v>10</v>
      </c>
      <c r="G263" s="6">
        <v>9</v>
      </c>
      <c r="H263" s="6">
        <v>12</v>
      </c>
      <c r="I263" s="6"/>
      <c r="J263" s="5"/>
      <c r="K263" s="7">
        <f t="shared" si="0"/>
        <v>42</v>
      </c>
      <c r="L263" s="8" t="str">
        <f>IF(K263="","",IF(I263="","/",IF(OR(I263="",I263&lt;20),"Nije položio",VLOOKUP(K263,Ocene!$A$1:$B$6,2,TRUE))))</f>
        <v>/</v>
      </c>
      <c r="M263" s="9"/>
    </row>
    <row r="264" spans="1:13" ht="14.25" customHeight="1">
      <c r="A264" s="3">
        <v>263</v>
      </c>
      <c r="B264" s="4" t="s">
        <v>534</v>
      </c>
      <c r="C264" s="4" t="s">
        <v>535</v>
      </c>
      <c r="D264" s="5">
        <v>110</v>
      </c>
      <c r="E264" s="6">
        <v>10.5</v>
      </c>
      <c r="F264" s="6">
        <v>10</v>
      </c>
      <c r="G264" s="6">
        <v>9</v>
      </c>
      <c r="H264" s="6">
        <v>13.5</v>
      </c>
      <c r="I264" s="6">
        <v>20.5</v>
      </c>
      <c r="J264" s="5"/>
      <c r="K264" s="7">
        <f t="shared" si="0"/>
        <v>63.5</v>
      </c>
      <c r="L264" s="8" t="str">
        <f>IF(K264="","",IF(I264="","/",IF(OR(I264="",I264&lt;20),"Nije položio",VLOOKUP(K264,Ocene!$A$1:$B$6,2,TRUE))))</f>
        <v>Sedam</v>
      </c>
      <c r="M264" s="9"/>
    </row>
    <row r="265" spans="1:13" ht="14.25" customHeight="1">
      <c r="A265" s="3">
        <v>264</v>
      </c>
      <c r="B265" s="4" t="s">
        <v>536</v>
      </c>
      <c r="C265" s="4" t="s">
        <v>537</v>
      </c>
      <c r="D265" s="5">
        <v>110</v>
      </c>
      <c r="E265" s="6">
        <v>10.5</v>
      </c>
      <c r="F265" s="6">
        <v>9.5</v>
      </c>
      <c r="G265" s="6">
        <v>11</v>
      </c>
      <c r="H265" s="6">
        <v>11</v>
      </c>
      <c r="I265" s="6">
        <v>9.5</v>
      </c>
      <c r="J265" s="5"/>
      <c r="K265" s="7">
        <f t="shared" si="0"/>
        <v>42</v>
      </c>
      <c r="L265" s="8" t="str">
        <f>IF(K265="","",IF(I265="","/",IF(OR(I265="",I265&lt;20),"Nije položio",VLOOKUP(K265,Ocene!$A$1:$B$6,2,TRUE))))</f>
        <v>Nije položio</v>
      </c>
      <c r="M265" s="9"/>
    </row>
    <row r="266" spans="1:13" ht="14.25" customHeight="1">
      <c r="A266" s="3">
        <v>265</v>
      </c>
      <c r="B266" s="4" t="s">
        <v>538</v>
      </c>
      <c r="C266" s="4" t="s">
        <v>539</v>
      </c>
      <c r="D266" s="5">
        <v>110</v>
      </c>
      <c r="E266" s="6">
        <v>11.5</v>
      </c>
      <c r="F266" s="6">
        <v>10</v>
      </c>
      <c r="G266" s="6">
        <v>11</v>
      </c>
      <c r="H266" s="6">
        <v>13.5</v>
      </c>
      <c r="I266" s="6"/>
      <c r="J266" s="5"/>
      <c r="K266" s="7">
        <f t="shared" si="0"/>
        <v>46</v>
      </c>
      <c r="L266" s="8" t="str">
        <f>IF(K266="","",IF(I266="","/",IF(OR(I266="",I266&lt;20),"Nije položio",VLOOKUP(K266,Ocene!$A$1:$B$6,2,TRUE))))</f>
        <v>/</v>
      </c>
      <c r="M266" s="9"/>
    </row>
    <row r="267" spans="1:13" ht="14.25" customHeight="1">
      <c r="A267" s="3">
        <v>266</v>
      </c>
      <c r="B267" s="4" t="s">
        <v>540</v>
      </c>
      <c r="C267" s="4" t="s">
        <v>541</v>
      </c>
      <c r="D267" s="5">
        <v>110</v>
      </c>
      <c r="E267" s="6">
        <v>10</v>
      </c>
      <c r="F267" s="6">
        <v>10</v>
      </c>
      <c r="G267" s="6">
        <v>12.5</v>
      </c>
      <c r="H267" s="6">
        <v>13.5</v>
      </c>
      <c r="I267" s="6">
        <v>32.5</v>
      </c>
      <c r="J267" s="5"/>
      <c r="K267" s="7">
        <f t="shared" si="0"/>
        <v>78.5</v>
      </c>
      <c r="L267" s="8" t="str">
        <f>IF(K267="","",IF(I267="","/",IF(OR(I267="",I267&lt;20),"Nije položio",VLOOKUP(K267,Ocene!$A$1:$B$6,2,TRUE))))</f>
        <v>Osam</v>
      </c>
      <c r="M267" s="9"/>
    </row>
    <row r="268" spans="1:13" ht="14.25" customHeight="1">
      <c r="A268" s="3">
        <v>267</v>
      </c>
      <c r="B268" s="4" t="s">
        <v>542</v>
      </c>
      <c r="C268" s="4" t="s">
        <v>543</v>
      </c>
      <c r="D268" s="5">
        <v>110</v>
      </c>
      <c r="E268" s="6">
        <v>10.5</v>
      </c>
      <c r="F268" s="6">
        <v>9</v>
      </c>
      <c r="G268" s="6">
        <v>12.5</v>
      </c>
      <c r="H268" s="6">
        <v>14</v>
      </c>
      <c r="I268" s="6">
        <v>33.5</v>
      </c>
      <c r="J268" s="5"/>
      <c r="K268" s="7">
        <f t="shared" si="0"/>
        <v>79.5</v>
      </c>
      <c r="L268" s="8" t="str">
        <f>IF(K268="","",IF(I268="","/",IF(OR(I268="",I268&lt;20),"Nije položio",VLOOKUP(K268,Ocene!$A$1:$B$6,2,TRUE))))</f>
        <v>Osam</v>
      </c>
      <c r="M268" s="9"/>
    </row>
    <row r="269" spans="1:13" ht="14.25" customHeight="1">
      <c r="A269" s="3">
        <v>268</v>
      </c>
      <c r="B269" s="4" t="s">
        <v>544</v>
      </c>
      <c r="C269" s="4" t="s">
        <v>545</v>
      </c>
      <c r="D269" s="5">
        <v>110</v>
      </c>
      <c r="E269" s="6">
        <v>10</v>
      </c>
      <c r="F269" s="6">
        <v>10</v>
      </c>
      <c r="G269" s="6">
        <v>9</v>
      </c>
      <c r="H269" s="6">
        <v>14</v>
      </c>
      <c r="I269" s="11">
        <v>13.5</v>
      </c>
      <c r="J269" s="5"/>
      <c r="K269" s="7">
        <f t="shared" si="0"/>
        <v>43</v>
      </c>
      <c r="L269" s="8" t="str">
        <f>IF(K269="","",IF(I269="","/",IF(OR(I269="",I269&lt;20),"Nije položio",VLOOKUP(K269,Ocene!$A$1:$B$6,2,TRUE))))</f>
        <v>Nije položio</v>
      </c>
      <c r="M269" s="9"/>
    </row>
    <row r="270" spans="1:13" ht="14.25" customHeight="1">
      <c r="A270" s="3">
        <v>269</v>
      </c>
      <c r="B270" s="4" t="s">
        <v>546</v>
      </c>
      <c r="C270" s="12" t="s">
        <v>547</v>
      </c>
      <c r="D270" s="5">
        <v>110</v>
      </c>
      <c r="E270" s="6">
        <v>10.5</v>
      </c>
      <c r="F270" s="6">
        <v>10</v>
      </c>
      <c r="G270" s="6">
        <v>13.5</v>
      </c>
      <c r="H270" s="6">
        <v>14</v>
      </c>
      <c r="I270" s="6">
        <v>35</v>
      </c>
      <c r="J270" s="5"/>
      <c r="K270" s="7">
        <f t="shared" si="0"/>
        <v>83</v>
      </c>
      <c r="L270" s="8" t="str">
        <f>IF(K270="","",IF(I270="","/",IF(OR(I270="",I270&lt;20),"Nije položio",VLOOKUP(K270,Ocene!$A$1:$B$6,2,TRUE))))</f>
        <v>Devet</v>
      </c>
      <c r="M270" s="9"/>
    </row>
    <row r="271" spans="1:13" ht="14.25" customHeight="1">
      <c r="A271" s="3">
        <v>270</v>
      </c>
      <c r="B271" s="4" t="s">
        <v>548</v>
      </c>
      <c r="C271" s="4" t="s">
        <v>549</v>
      </c>
      <c r="D271" s="5">
        <v>110</v>
      </c>
      <c r="E271" s="6">
        <v>10.5</v>
      </c>
      <c r="F271" s="6">
        <v>10</v>
      </c>
      <c r="G271" s="6">
        <v>13.5</v>
      </c>
      <c r="H271" s="6">
        <v>11</v>
      </c>
      <c r="I271" s="6">
        <v>33</v>
      </c>
      <c r="J271" s="5"/>
      <c r="K271" s="7">
        <f t="shared" si="0"/>
        <v>78</v>
      </c>
      <c r="L271" s="8" t="str">
        <f>IF(K271="","",IF(I271="","/",IF(OR(I271="",I271&lt;20),"Nije položio",VLOOKUP(K271,Ocene!$A$1:$B$6,2,TRUE))))</f>
        <v>Osam</v>
      </c>
      <c r="M271" s="9"/>
    </row>
    <row r="272" spans="1:13" ht="14.25" customHeight="1">
      <c r="A272" s="3">
        <v>271</v>
      </c>
      <c r="B272" s="4" t="s">
        <v>550</v>
      </c>
      <c r="C272" s="4" t="s">
        <v>551</v>
      </c>
      <c r="D272" s="5">
        <v>110</v>
      </c>
      <c r="E272" s="6">
        <v>11</v>
      </c>
      <c r="F272" s="6">
        <v>10</v>
      </c>
      <c r="G272" s="6">
        <v>11</v>
      </c>
      <c r="H272" s="6">
        <v>13.5</v>
      </c>
      <c r="I272" s="6">
        <v>48</v>
      </c>
      <c r="J272" s="5"/>
      <c r="K272" s="7">
        <f t="shared" si="0"/>
        <v>93.5</v>
      </c>
      <c r="L272" s="8" t="str">
        <f>IF(K272="","",IF(I272="","/",IF(OR(I272="",I272&lt;20),"Nije položio",VLOOKUP(K272,Ocene!$A$1:$B$6,2,TRUE))))</f>
        <v>Deset</v>
      </c>
      <c r="M272" s="9"/>
    </row>
    <row r="273" spans="1:13" ht="14.25" customHeight="1">
      <c r="A273" s="3">
        <v>272</v>
      </c>
      <c r="B273" s="4" t="s">
        <v>552</v>
      </c>
      <c r="C273" s="4" t="s">
        <v>553</v>
      </c>
      <c r="D273" s="5">
        <v>110</v>
      </c>
      <c r="E273" s="6">
        <v>10.5</v>
      </c>
      <c r="F273" s="6">
        <v>10</v>
      </c>
      <c r="G273" s="6">
        <v>13.5</v>
      </c>
      <c r="H273" s="6">
        <v>14</v>
      </c>
      <c r="I273" s="6">
        <v>45</v>
      </c>
      <c r="J273" s="5"/>
      <c r="K273" s="7">
        <f t="shared" si="0"/>
        <v>93</v>
      </c>
      <c r="L273" s="8" t="str">
        <f>IF(K273="","",IF(I273="","/",IF(OR(I273="",I273&lt;20),"Nije položio",VLOOKUP(K273,Ocene!$A$1:$B$6,2,TRUE))))</f>
        <v>Deset</v>
      </c>
      <c r="M273" s="9"/>
    </row>
    <row r="274" spans="1:13" ht="14.25" customHeight="1">
      <c r="A274" s="3">
        <v>273</v>
      </c>
      <c r="B274" s="4" t="s">
        <v>554</v>
      </c>
      <c r="C274" s="4" t="s">
        <v>555</v>
      </c>
      <c r="D274" s="5">
        <v>110</v>
      </c>
      <c r="E274" s="6">
        <v>10</v>
      </c>
      <c r="F274" s="6">
        <v>10</v>
      </c>
      <c r="G274" s="6">
        <v>9.5</v>
      </c>
      <c r="H274" s="6">
        <v>14</v>
      </c>
      <c r="I274" s="6">
        <v>32.5</v>
      </c>
      <c r="J274" s="5"/>
      <c r="K274" s="7">
        <f t="shared" si="0"/>
        <v>76</v>
      </c>
      <c r="L274" s="8" t="str">
        <f>IF(K274="","",IF(I274="","/",IF(OR(I274="",I274&lt;20),"Nije položio",VLOOKUP(K274,Ocene!$A$1:$B$6,2,TRUE))))</f>
        <v>Osam</v>
      </c>
      <c r="M274" s="9"/>
    </row>
    <row r="275" spans="1:13" ht="14.25" customHeight="1">
      <c r="A275" s="3">
        <v>274</v>
      </c>
      <c r="B275" s="4" t="s">
        <v>556</v>
      </c>
      <c r="C275" s="4" t="s">
        <v>557</v>
      </c>
      <c r="D275" s="5">
        <v>110</v>
      </c>
      <c r="E275" s="6">
        <v>10.5</v>
      </c>
      <c r="F275" s="6">
        <v>10</v>
      </c>
      <c r="G275" s="6">
        <v>11</v>
      </c>
      <c r="H275" s="6">
        <v>14</v>
      </c>
      <c r="I275" s="6">
        <v>25.5</v>
      </c>
      <c r="J275" s="5"/>
      <c r="K275" s="7">
        <f t="shared" si="0"/>
        <v>71</v>
      </c>
      <c r="L275" s="8" t="str">
        <f>IF(K275="","",IF(I275="","/",IF(OR(I275="",I275&lt;20),"Nije položio",VLOOKUP(K275,Ocene!$A$1:$B$6,2,TRUE))))</f>
        <v>Osam</v>
      </c>
      <c r="M275" s="9"/>
    </row>
    <row r="276" spans="1:13" ht="14.25" customHeight="1">
      <c r="A276" s="3">
        <v>275</v>
      </c>
      <c r="B276" s="4" t="s">
        <v>558</v>
      </c>
      <c r="C276" s="4" t="s">
        <v>559</v>
      </c>
      <c r="D276" s="5">
        <v>110</v>
      </c>
      <c r="E276" s="6"/>
      <c r="F276" s="6">
        <v>10</v>
      </c>
      <c r="G276" s="6">
        <v>11</v>
      </c>
      <c r="H276" s="6">
        <v>14</v>
      </c>
      <c r="I276" s="6">
        <v>10</v>
      </c>
      <c r="J276" s="5"/>
      <c r="K276" s="7">
        <f t="shared" si="0"/>
        <v>35</v>
      </c>
      <c r="L276" s="8" t="str">
        <f>IF(K276="","",IF(I276="","/",IF(OR(I276="",I276&lt;20),"Nije položio",VLOOKUP(K276,Ocene!$A$1:$B$6,2,TRUE))))</f>
        <v>Nije položio</v>
      </c>
      <c r="M276" s="9"/>
    </row>
    <row r="277" spans="1:13" ht="14.25" customHeight="1">
      <c r="A277" s="3">
        <v>276</v>
      </c>
      <c r="B277" s="4" t="s">
        <v>560</v>
      </c>
      <c r="C277" s="4" t="s">
        <v>561</v>
      </c>
      <c r="D277" s="5">
        <v>110</v>
      </c>
      <c r="E277" s="6">
        <v>10.5</v>
      </c>
      <c r="F277" s="6">
        <v>10</v>
      </c>
      <c r="G277" s="6">
        <v>11</v>
      </c>
      <c r="H277" s="6">
        <v>14</v>
      </c>
      <c r="I277" s="6">
        <v>31.5</v>
      </c>
      <c r="J277" s="5"/>
      <c r="K277" s="7">
        <f t="shared" si="0"/>
        <v>77</v>
      </c>
      <c r="L277" s="8" t="str">
        <f>IF(K277="","",IF(I277="","/",IF(OR(I277="",I277&lt;20),"Nije položio",VLOOKUP(K277,Ocene!$A$1:$B$6,2,TRUE))))</f>
        <v>Osam</v>
      </c>
      <c r="M277" s="9"/>
    </row>
    <row r="278" spans="1:13" ht="14.25" customHeight="1">
      <c r="A278" s="3">
        <v>277</v>
      </c>
      <c r="B278" s="4" t="s">
        <v>562</v>
      </c>
      <c r="C278" s="4" t="s">
        <v>563</v>
      </c>
      <c r="D278" s="5">
        <v>111</v>
      </c>
      <c r="E278" s="6">
        <v>11</v>
      </c>
      <c r="F278" s="6">
        <v>9</v>
      </c>
      <c r="G278" s="6">
        <v>12</v>
      </c>
      <c r="H278" s="6">
        <v>14</v>
      </c>
      <c r="I278" s="6">
        <v>35</v>
      </c>
      <c r="J278" s="5"/>
      <c r="K278" s="7">
        <f t="shared" si="0"/>
        <v>81</v>
      </c>
      <c r="L278" s="8" t="str">
        <f>IF(K278="","",IF(I278="","/",IF(OR(I278="",I278&lt;20),"Nije položio",VLOOKUP(K278,Ocene!$A$1:$B$6,2,TRUE))))</f>
        <v>Devet</v>
      </c>
      <c r="M278" s="9"/>
    </row>
    <row r="279" spans="1:13" ht="14.25" customHeight="1">
      <c r="A279" s="3">
        <v>278</v>
      </c>
      <c r="B279" s="4" t="s">
        <v>564</v>
      </c>
      <c r="C279" s="4" t="s">
        <v>565</v>
      </c>
      <c r="D279" s="5">
        <v>111</v>
      </c>
      <c r="E279" s="6">
        <v>11</v>
      </c>
      <c r="F279" s="6">
        <v>10</v>
      </c>
      <c r="G279" s="6">
        <v>12.5</v>
      </c>
      <c r="H279" s="6">
        <v>11</v>
      </c>
      <c r="I279" s="6"/>
      <c r="J279" s="5"/>
      <c r="K279" s="7">
        <f t="shared" si="0"/>
        <v>44.5</v>
      </c>
      <c r="L279" s="8" t="str">
        <f>IF(K279="","",IF(I279="","/",IF(OR(I279="",I279&lt;20),"Nije položio",VLOOKUP(K279,Ocene!$A$1:$B$6,2,TRUE))))</f>
        <v>/</v>
      </c>
      <c r="M279" s="9"/>
    </row>
    <row r="280" spans="1:13" ht="14.25" customHeight="1">
      <c r="A280" s="3">
        <v>279</v>
      </c>
      <c r="B280" s="4" t="s">
        <v>566</v>
      </c>
      <c r="C280" s="4" t="s">
        <v>567</v>
      </c>
      <c r="D280" s="5">
        <v>111</v>
      </c>
      <c r="E280" s="6">
        <v>9</v>
      </c>
      <c r="F280" s="6">
        <v>10</v>
      </c>
      <c r="G280" s="6">
        <v>12.5</v>
      </c>
      <c r="H280" s="6">
        <v>13.5</v>
      </c>
      <c r="I280" s="6"/>
      <c r="J280" s="5"/>
      <c r="K280" s="7">
        <f t="shared" si="0"/>
        <v>45</v>
      </c>
      <c r="L280" s="8" t="str">
        <f>IF(K280="","",IF(I280="","/",IF(OR(I280="",I280&lt;20),"Nije položio",VLOOKUP(K280,Ocene!$A$1:$B$6,2,TRUE))))</f>
        <v>/</v>
      </c>
      <c r="M280" s="9"/>
    </row>
    <row r="281" spans="1:13" ht="14.25" customHeight="1">
      <c r="A281" s="3">
        <v>280</v>
      </c>
      <c r="B281" s="4" t="s">
        <v>568</v>
      </c>
      <c r="C281" s="4" t="s">
        <v>569</v>
      </c>
      <c r="D281" s="5">
        <v>111</v>
      </c>
      <c r="E281" s="6">
        <v>9</v>
      </c>
      <c r="F281" s="6">
        <v>10</v>
      </c>
      <c r="G281" s="6">
        <v>12.5</v>
      </c>
      <c r="H281" s="6">
        <v>14</v>
      </c>
      <c r="I281" s="6">
        <v>36</v>
      </c>
      <c r="J281" s="5"/>
      <c r="K281" s="7">
        <f t="shared" si="0"/>
        <v>81.5</v>
      </c>
      <c r="L281" s="8" t="str">
        <f>IF(K281="","",IF(I281="","/",IF(OR(I281="",I281&lt;20),"Nije položio",VLOOKUP(K281,Ocene!$A$1:$B$6,2,TRUE))))</f>
        <v>Devet</v>
      </c>
      <c r="M281" s="9"/>
    </row>
    <row r="282" spans="1:13" ht="14.25" customHeight="1">
      <c r="A282" s="3">
        <v>281</v>
      </c>
      <c r="B282" s="4" t="s">
        <v>570</v>
      </c>
      <c r="C282" s="4" t="s">
        <v>571</v>
      </c>
      <c r="D282" s="5">
        <v>111</v>
      </c>
      <c r="E282" s="6">
        <v>12</v>
      </c>
      <c r="F282" s="6">
        <v>10</v>
      </c>
      <c r="G282" s="6">
        <v>12.5</v>
      </c>
      <c r="H282" s="6">
        <v>14</v>
      </c>
      <c r="I282" s="6">
        <v>42.5</v>
      </c>
      <c r="J282" s="5"/>
      <c r="K282" s="7">
        <f t="shared" si="0"/>
        <v>91</v>
      </c>
      <c r="L282" s="8" t="str">
        <f>IF(K282="","",IF(I282="","/",IF(OR(I282="",I282&lt;20),"Nije položio",VLOOKUP(K282,Ocene!$A$1:$B$6,2,TRUE))))</f>
        <v>Deset</v>
      </c>
      <c r="M282" s="9"/>
    </row>
    <row r="283" spans="1:13" ht="14.25" customHeight="1">
      <c r="A283" s="3">
        <v>282</v>
      </c>
      <c r="B283" s="4" t="s">
        <v>572</v>
      </c>
      <c r="C283" s="4" t="s">
        <v>573</v>
      </c>
      <c r="D283" s="5">
        <v>111</v>
      </c>
      <c r="E283" s="6">
        <v>7.5</v>
      </c>
      <c r="F283" s="6">
        <v>10</v>
      </c>
      <c r="G283" s="6">
        <v>10</v>
      </c>
      <c r="H283" s="6">
        <v>13.5</v>
      </c>
      <c r="I283" s="6">
        <v>50</v>
      </c>
      <c r="J283" s="5"/>
      <c r="K283" s="7">
        <f t="shared" si="0"/>
        <v>91</v>
      </c>
      <c r="L283" s="8" t="str">
        <f>IF(K283="","",IF(I283="","/",IF(OR(I283="",I283&lt;20),"Nije položio",VLOOKUP(K283,Ocene!$A$1:$B$6,2,TRUE))))</f>
        <v>Deset</v>
      </c>
      <c r="M283" s="9"/>
    </row>
    <row r="284" spans="1:13" ht="14.25" customHeight="1">
      <c r="A284" s="3">
        <v>283</v>
      </c>
      <c r="B284" s="4" t="s">
        <v>574</v>
      </c>
      <c r="C284" s="4" t="s">
        <v>575</v>
      </c>
      <c r="D284" s="5">
        <v>111</v>
      </c>
      <c r="E284" s="6">
        <v>6</v>
      </c>
      <c r="F284" s="6">
        <v>10</v>
      </c>
      <c r="G284" s="6">
        <v>11</v>
      </c>
      <c r="H284" s="6">
        <v>13.5</v>
      </c>
      <c r="I284" s="6">
        <v>17</v>
      </c>
      <c r="J284" s="5"/>
      <c r="K284" s="7">
        <f t="shared" si="0"/>
        <v>40.5</v>
      </c>
      <c r="L284" s="8" t="str">
        <f>IF(K284="","",IF(I284="","/",IF(OR(I284="",I284&lt;20),"Nije položio",VLOOKUP(K284,Ocene!$A$1:$B$6,2,TRUE))))</f>
        <v>Nije položio</v>
      </c>
      <c r="M284" s="9"/>
    </row>
    <row r="285" spans="1:13" ht="14.25" customHeight="1">
      <c r="A285" s="3">
        <v>284</v>
      </c>
      <c r="B285" s="4" t="s">
        <v>576</v>
      </c>
      <c r="C285" s="4" t="s">
        <v>577</v>
      </c>
      <c r="D285" s="5">
        <v>111</v>
      </c>
      <c r="E285" s="6">
        <v>7</v>
      </c>
      <c r="F285" s="6">
        <v>9.5</v>
      </c>
      <c r="G285" s="6">
        <v>11</v>
      </c>
      <c r="H285" s="6">
        <v>13</v>
      </c>
      <c r="I285" s="6">
        <v>22.5</v>
      </c>
      <c r="J285" s="5"/>
      <c r="K285" s="7">
        <f t="shared" si="0"/>
        <v>63</v>
      </c>
      <c r="L285" s="8" t="str">
        <f>IF(K285="","",IF(I285="","/",IF(OR(I285="",I285&lt;20),"Nije položio",VLOOKUP(K285,Ocene!$A$1:$B$6,2,TRUE))))</f>
        <v>Sedam</v>
      </c>
      <c r="M285" s="9"/>
    </row>
    <row r="286" spans="1:13" ht="14.25" customHeight="1">
      <c r="A286" s="3">
        <v>285</v>
      </c>
      <c r="B286" s="4" t="s">
        <v>578</v>
      </c>
      <c r="C286" s="4" t="s">
        <v>579</v>
      </c>
      <c r="D286" s="5">
        <v>111</v>
      </c>
      <c r="E286" s="6">
        <v>11</v>
      </c>
      <c r="F286" s="6">
        <v>9.5</v>
      </c>
      <c r="G286" s="6">
        <v>9</v>
      </c>
      <c r="H286" s="6">
        <v>13</v>
      </c>
      <c r="I286" s="6"/>
      <c r="J286" s="5"/>
      <c r="K286" s="7">
        <f t="shared" si="0"/>
        <v>42.5</v>
      </c>
      <c r="L286" s="8" t="str">
        <f>IF(K286="","",IF(I286="","/",IF(OR(I286="",I286&lt;20),"Nije položio",VLOOKUP(K286,Ocene!$A$1:$B$6,2,TRUE))))</f>
        <v>/</v>
      </c>
      <c r="M286" s="9"/>
    </row>
    <row r="287" spans="1:13" ht="14.25" customHeight="1">
      <c r="A287" s="3">
        <v>286</v>
      </c>
      <c r="B287" s="4" t="s">
        <v>580</v>
      </c>
      <c r="C287" s="4" t="s">
        <v>581</v>
      </c>
      <c r="D287" s="5">
        <v>111</v>
      </c>
      <c r="E287" s="6">
        <v>9.5</v>
      </c>
      <c r="F287" s="6">
        <v>10</v>
      </c>
      <c r="G287" s="6">
        <v>11</v>
      </c>
      <c r="H287" s="6">
        <v>11.5</v>
      </c>
      <c r="I287" s="6">
        <v>40</v>
      </c>
      <c r="J287" s="5"/>
      <c r="K287" s="7">
        <f t="shared" si="0"/>
        <v>82</v>
      </c>
      <c r="L287" s="8" t="str">
        <f>IF(K287="","",IF(I287="","/",IF(OR(I287="",I287&lt;20),"Nije položio",VLOOKUP(K287,Ocene!$A$1:$B$6,2,TRUE))))</f>
        <v>Devet</v>
      </c>
      <c r="M287" s="9"/>
    </row>
    <row r="288" spans="1:13" ht="14.25" customHeight="1">
      <c r="A288" s="3">
        <v>287</v>
      </c>
      <c r="B288" s="4" t="s">
        <v>582</v>
      </c>
      <c r="C288" s="4" t="s">
        <v>583</v>
      </c>
      <c r="D288" s="5">
        <v>111</v>
      </c>
      <c r="E288" s="6">
        <v>10</v>
      </c>
      <c r="F288" s="6">
        <v>10</v>
      </c>
      <c r="G288" s="6">
        <v>11</v>
      </c>
      <c r="H288" s="6">
        <v>14</v>
      </c>
      <c r="I288" s="6">
        <v>33.5</v>
      </c>
      <c r="J288" s="5"/>
      <c r="K288" s="7">
        <f t="shared" si="0"/>
        <v>78.5</v>
      </c>
      <c r="L288" s="8" t="str">
        <f>IF(K288="","",IF(I288="","/",IF(OR(I288="",I288&lt;20),"Nije položio",VLOOKUP(K288,Ocene!$A$1:$B$6,2,TRUE))))</f>
        <v>Osam</v>
      </c>
      <c r="M288" s="9"/>
    </row>
    <row r="289" spans="1:13" ht="14.25" customHeight="1">
      <c r="A289" s="3">
        <v>288</v>
      </c>
      <c r="B289" s="4" t="s">
        <v>584</v>
      </c>
      <c r="C289" s="4" t="s">
        <v>585</v>
      </c>
      <c r="D289" s="5">
        <v>111</v>
      </c>
      <c r="E289" s="6">
        <v>8.5</v>
      </c>
      <c r="F289" s="6">
        <v>10</v>
      </c>
      <c r="G289" s="6">
        <v>11</v>
      </c>
      <c r="H289" s="6">
        <v>11.5</v>
      </c>
      <c r="I289" s="6"/>
      <c r="J289" s="5"/>
      <c r="K289" s="7">
        <f t="shared" si="0"/>
        <v>41</v>
      </c>
      <c r="L289" s="8" t="str">
        <f>IF(K289="","",IF(I289="","/",IF(OR(I289="",I289&lt;20),"Nije položio",VLOOKUP(K289,Ocene!$A$1:$B$6,2,TRUE))))</f>
        <v>/</v>
      </c>
      <c r="M289" s="9"/>
    </row>
    <row r="290" spans="1:13" ht="14.25" customHeight="1">
      <c r="A290" s="3">
        <v>289</v>
      </c>
      <c r="B290" s="4" t="s">
        <v>586</v>
      </c>
      <c r="C290" s="4" t="s">
        <v>587</v>
      </c>
      <c r="D290" s="5">
        <v>111</v>
      </c>
      <c r="E290" s="6"/>
      <c r="F290" s="6"/>
      <c r="G290" s="6"/>
      <c r="H290" s="6" t="s">
        <v>84</v>
      </c>
      <c r="I290" s="6"/>
      <c r="J290" s="5"/>
      <c r="K290" s="7" t="str">
        <f t="shared" si="0"/>
        <v/>
      </c>
      <c r="L290" s="8" t="str">
        <f>IF(K290="","",IF(I290="","/",IF(OR(I290="",I290&lt;20),"Nije položio",VLOOKUP(K290,Ocene!$A$1:$B$6,2,TRUE))))</f>
        <v/>
      </c>
      <c r="M290" s="9"/>
    </row>
    <row r="291" spans="1:13" ht="14.25" customHeight="1">
      <c r="A291" s="3">
        <v>290</v>
      </c>
      <c r="B291" s="4" t="s">
        <v>588</v>
      </c>
      <c r="C291" s="4" t="s">
        <v>589</v>
      </c>
      <c r="D291" s="5">
        <v>111</v>
      </c>
      <c r="E291" s="6">
        <v>10.5</v>
      </c>
      <c r="F291" s="6">
        <v>9</v>
      </c>
      <c r="G291" s="6">
        <v>14</v>
      </c>
      <c r="H291" s="6">
        <v>14</v>
      </c>
      <c r="I291" s="6">
        <v>46</v>
      </c>
      <c r="J291" s="5"/>
      <c r="K291" s="7">
        <f t="shared" si="0"/>
        <v>93.5</v>
      </c>
      <c r="L291" s="8" t="str">
        <f>IF(K291="","",IF(I291="","/",IF(OR(I291="",I291&lt;20),"Nije položio",VLOOKUP(K291,Ocene!$A$1:$B$6,2,TRUE))))</f>
        <v>Deset</v>
      </c>
      <c r="M291" s="9"/>
    </row>
    <row r="292" spans="1:13" ht="14.25" customHeight="1">
      <c r="A292" s="3">
        <v>291</v>
      </c>
      <c r="B292" s="4" t="s">
        <v>590</v>
      </c>
      <c r="C292" s="4" t="s">
        <v>591</v>
      </c>
      <c r="D292" s="5">
        <v>111</v>
      </c>
      <c r="E292" s="6">
        <v>10.5</v>
      </c>
      <c r="F292" s="6">
        <v>10</v>
      </c>
      <c r="G292" s="6">
        <v>10.5</v>
      </c>
      <c r="H292" s="6">
        <v>14</v>
      </c>
      <c r="I292" s="6">
        <v>38</v>
      </c>
      <c r="J292" s="5"/>
      <c r="K292" s="7">
        <f t="shared" si="0"/>
        <v>83</v>
      </c>
      <c r="L292" s="8" t="str">
        <f>IF(K292="","",IF(I292="","/",IF(OR(I292="",I292&lt;20),"Nije položio",VLOOKUP(K292,Ocene!$A$1:$B$6,2,TRUE))))</f>
        <v>Devet</v>
      </c>
      <c r="M292" s="9"/>
    </row>
    <row r="293" spans="1:13" ht="14.25" customHeight="1">
      <c r="A293" s="3">
        <v>292</v>
      </c>
      <c r="B293" s="4" t="s">
        <v>592</v>
      </c>
      <c r="C293" s="4" t="s">
        <v>593</v>
      </c>
      <c r="D293" s="5">
        <v>111</v>
      </c>
      <c r="E293" s="6">
        <v>9.5</v>
      </c>
      <c r="F293" s="6">
        <v>10</v>
      </c>
      <c r="G293" s="6">
        <v>10</v>
      </c>
      <c r="H293" s="6">
        <v>13.5</v>
      </c>
      <c r="I293" s="6">
        <v>34</v>
      </c>
      <c r="J293" s="5"/>
      <c r="K293" s="7">
        <f t="shared" si="0"/>
        <v>77</v>
      </c>
      <c r="L293" s="8" t="str">
        <f>IF(K293="","",IF(I293="","/",IF(OR(I293="",I293&lt;20),"Nije položio",VLOOKUP(K293,Ocene!$A$1:$B$6,2,TRUE))))</f>
        <v>Osam</v>
      </c>
      <c r="M293" s="9"/>
    </row>
    <row r="294" spans="1:13" ht="14.25" customHeight="1">
      <c r="A294" s="3">
        <v>293</v>
      </c>
      <c r="B294" s="4" t="s">
        <v>594</v>
      </c>
      <c r="C294" s="4" t="s">
        <v>595</v>
      </c>
      <c r="D294" s="5">
        <v>111</v>
      </c>
      <c r="E294" s="6">
        <v>6.5</v>
      </c>
      <c r="F294" s="6">
        <v>8.5</v>
      </c>
      <c r="G294" s="6">
        <v>9</v>
      </c>
      <c r="H294" s="6">
        <v>11</v>
      </c>
      <c r="I294" s="6">
        <v>21.5</v>
      </c>
      <c r="J294" s="5"/>
      <c r="K294" s="7">
        <f t="shared" si="0"/>
        <v>56.5</v>
      </c>
      <c r="L294" s="8" t="str">
        <f>IF(K294="","",IF(I294="","/",IF(OR(I294="",I294&lt;20),"Nije položio",VLOOKUP(K294,Ocene!$A$1:$B$6,2,TRUE))))</f>
        <v>Šest</v>
      </c>
      <c r="M294" s="9"/>
    </row>
    <row r="295" spans="1:13" ht="14.25" customHeight="1">
      <c r="A295" s="3">
        <v>294</v>
      </c>
      <c r="B295" s="4" t="s">
        <v>596</v>
      </c>
      <c r="C295" s="4" t="s">
        <v>597</v>
      </c>
      <c r="D295" s="5">
        <v>111</v>
      </c>
      <c r="E295" s="6">
        <v>10</v>
      </c>
      <c r="F295" s="6">
        <v>10</v>
      </c>
      <c r="G295" s="6">
        <v>7.5</v>
      </c>
      <c r="H295" s="6">
        <v>12</v>
      </c>
      <c r="I295" s="6">
        <v>36</v>
      </c>
      <c r="J295" s="5"/>
      <c r="K295" s="7">
        <f t="shared" si="0"/>
        <v>75.5</v>
      </c>
      <c r="L295" s="8" t="str">
        <f>IF(K295="","",IF(I295="","/",IF(OR(I295="",I295&lt;20),"Nije položio",VLOOKUP(K295,Ocene!$A$1:$B$6,2,TRUE))))</f>
        <v>Osam</v>
      </c>
      <c r="M295" s="9"/>
    </row>
    <row r="296" spans="1:13" ht="14.25" customHeight="1">
      <c r="A296" s="3">
        <v>295</v>
      </c>
      <c r="B296" s="4" t="s">
        <v>598</v>
      </c>
      <c r="C296" s="4" t="s">
        <v>599</v>
      </c>
      <c r="D296" s="5">
        <v>111</v>
      </c>
      <c r="E296" s="6">
        <v>10</v>
      </c>
      <c r="F296" s="6">
        <v>10</v>
      </c>
      <c r="G296" s="6">
        <v>11.5</v>
      </c>
      <c r="H296" s="6">
        <v>13.5</v>
      </c>
      <c r="I296" s="6">
        <v>23</v>
      </c>
      <c r="J296" s="5"/>
      <c r="K296" s="7">
        <f t="shared" si="0"/>
        <v>68</v>
      </c>
      <c r="L296" s="8" t="str">
        <f>IF(K296="","",IF(I296="","/",IF(OR(I296="",I296&lt;20),"Nije položio",VLOOKUP(K296,Ocene!$A$1:$B$6,2,TRUE))))</f>
        <v>Sedam</v>
      </c>
      <c r="M296" s="9"/>
    </row>
    <row r="297" spans="1:13" ht="14.25" customHeight="1">
      <c r="A297" s="3">
        <v>296</v>
      </c>
      <c r="B297" s="4" t="s">
        <v>600</v>
      </c>
      <c r="C297" s="4" t="s">
        <v>601</v>
      </c>
      <c r="D297" s="5">
        <v>111</v>
      </c>
      <c r="E297" s="6">
        <v>11</v>
      </c>
      <c r="F297" s="6">
        <v>10</v>
      </c>
      <c r="G297" s="6">
        <v>11.5</v>
      </c>
      <c r="H297" s="6">
        <v>8</v>
      </c>
      <c r="I297" s="6"/>
      <c r="J297" s="5"/>
      <c r="K297" s="7">
        <f t="shared" si="0"/>
        <v>40.5</v>
      </c>
      <c r="L297" s="8" t="str">
        <f>IF(K297="","",IF(I297="","/",IF(OR(I297="",I297&lt;20),"Nije položio",VLOOKUP(K297,Ocene!$A$1:$B$6,2,TRUE))))</f>
        <v>/</v>
      </c>
      <c r="M297" s="9"/>
    </row>
    <row r="298" spans="1:13" ht="14.25" customHeight="1">
      <c r="A298" s="3">
        <v>297</v>
      </c>
      <c r="B298" s="4" t="s">
        <v>602</v>
      </c>
      <c r="C298" s="4" t="s">
        <v>603</v>
      </c>
      <c r="D298" s="5">
        <v>111</v>
      </c>
      <c r="E298" s="6">
        <v>9</v>
      </c>
      <c r="F298" s="6">
        <v>10</v>
      </c>
      <c r="G298" s="6">
        <v>12</v>
      </c>
      <c r="H298" s="6">
        <v>13</v>
      </c>
      <c r="I298" s="6">
        <v>21.5</v>
      </c>
      <c r="J298" s="5"/>
      <c r="K298" s="7">
        <f t="shared" si="0"/>
        <v>65.5</v>
      </c>
      <c r="L298" s="8" t="str">
        <f>IF(K298="","",IF(I298="","/",IF(OR(I298="",I298&lt;20),"Nije položio",VLOOKUP(K298,Ocene!$A$1:$B$6,2,TRUE))))</f>
        <v>Sedam</v>
      </c>
      <c r="M298" s="9"/>
    </row>
    <row r="299" spans="1:13" ht="14.25" customHeight="1">
      <c r="A299" s="3">
        <v>298</v>
      </c>
      <c r="B299" s="4" t="s">
        <v>604</v>
      </c>
      <c r="C299" s="4" t="s">
        <v>605</v>
      </c>
      <c r="D299" s="5">
        <v>111</v>
      </c>
      <c r="E299" s="6">
        <v>8.5</v>
      </c>
      <c r="F299" s="6">
        <v>8.5</v>
      </c>
      <c r="G299" s="6">
        <v>12.5</v>
      </c>
      <c r="H299" s="6">
        <v>13.5</v>
      </c>
      <c r="I299" s="6">
        <v>38</v>
      </c>
      <c r="J299" s="5"/>
      <c r="K299" s="7">
        <f t="shared" si="0"/>
        <v>81</v>
      </c>
      <c r="L299" s="8" t="str">
        <f>IF(K299="","",IF(I299="","/",IF(OR(I299="",I299&lt;20),"Nije položio",VLOOKUP(K299,Ocene!$A$1:$B$6,2,TRUE))))</f>
        <v>Devet</v>
      </c>
      <c r="M299" s="9"/>
    </row>
    <row r="300" spans="1:13" ht="14.25" customHeight="1">
      <c r="A300" s="3">
        <v>299</v>
      </c>
      <c r="B300" s="4" t="s">
        <v>606</v>
      </c>
      <c r="C300" s="4" t="s">
        <v>607</v>
      </c>
      <c r="D300" s="5">
        <v>111</v>
      </c>
      <c r="E300" s="6">
        <v>11</v>
      </c>
      <c r="F300" s="6">
        <v>10</v>
      </c>
      <c r="G300" s="6">
        <v>11</v>
      </c>
      <c r="H300" s="6">
        <v>13.5</v>
      </c>
      <c r="I300" s="6"/>
      <c r="J300" s="5"/>
      <c r="K300" s="7">
        <f t="shared" si="0"/>
        <v>45.5</v>
      </c>
      <c r="L300" s="8" t="str">
        <f>IF(K300="","",IF(I300="","/",IF(OR(I300="",I300&lt;20),"Nije položio",VLOOKUP(K300,Ocene!$A$1:$B$6,2,TRUE))))</f>
        <v>/</v>
      </c>
      <c r="M300" s="9"/>
    </row>
    <row r="301" spans="1:13" ht="14.25" customHeight="1">
      <c r="A301" s="3">
        <v>300</v>
      </c>
      <c r="B301" s="4" t="s">
        <v>608</v>
      </c>
      <c r="C301" s="4" t="s">
        <v>609</v>
      </c>
      <c r="D301" s="5">
        <v>111</v>
      </c>
      <c r="E301" s="6">
        <v>11</v>
      </c>
      <c r="F301" s="6">
        <v>10</v>
      </c>
      <c r="G301" s="6">
        <v>11</v>
      </c>
      <c r="H301" s="6">
        <v>14</v>
      </c>
      <c r="I301" s="6">
        <v>35</v>
      </c>
      <c r="J301" s="5"/>
      <c r="K301" s="7">
        <f t="shared" si="0"/>
        <v>81</v>
      </c>
      <c r="L301" s="8" t="str">
        <f>IF(K301="","",IF(I301="","/",IF(OR(I301="",I301&lt;20),"Nije položio",VLOOKUP(K301,Ocene!$A$1:$B$6,2,TRUE))))</f>
        <v>Devet</v>
      </c>
      <c r="M301" s="9"/>
    </row>
    <row r="302" spans="1:13" ht="14.25" customHeight="1">
      <c r="A302" s="3">
        <v>301</v>
      </c>
      <c r="B302" s="4" t="s">
        <v>610</v>
      </c>
      <c r="C302" s="4" t="s">
        <v>611</v>
      </c>
      <c r="D302" s="5">
        <v>111</v>
      </c>
      <c r="E302" s="6">
        <v>10.5</v>
      </c>
      <c r="F302" s="6">
        <v>6.5</v>
      </c>
      <c r="G302" s="6">
        <v>10.5</v>
      </c>
      <c r="H302" s="6">
        <v>14</v>
      </c>
      <c r="I302" s="6">
        <v>20.5</v>
      </c>
      <c r="J302" s="5"/>
      <c r="K302" s="7">
        <f t="shared" si="0"/>
        <v>62</v>
      </c>
      <c r="L302" s="8" t="str">
        <f>IF(K302="","",IF(I302="","/",IF(OR(I302="",I302&lt;20),"Nije položio",VLOOKUP(K302,Ocene!$A$1:$B$6,2,TRUE))))</f>
        <v>Sedam</v>
      </c>
      <c r="M302" s="9"/>
    </row>
    <row r="303" spans="1:13" ht="14.25" customHeight="1">
      <c r="A303" s="3">
        <v>302</v>
      </c>
      <c r="B303" s="4" t="s">
        <v>612</v>
      </c>
      <c r="C303" s="4" t="s">
        <v>613</v>
      </c>
      <c r="D303" s="5">
        <v>111</v>
      </c>
      <c r="E303" s="6">
        <v>10</v>
      </c>
      <c r="F303" s="6">
        <v>10</v>
      </c>
      <c r="G303" s="6">
        <v>12.5</v>
      </c>
      <c r="H303" s="6">
        <v>10.5</v>
      </c>
      <c r="I303" s="6">
        <v>20</v>
      </c>
      <c r="J303" s="5"/>
      <c r="K303" s="7">
        <f t="shared" si="0"/>
        <v>63</v>
      </c>
      <c r="L303" s="8" t="str">
        <f>IF(K303="","",IF(I303="","/",IF(OR(I303="",I303&lt;20),"Nije položio",VLOOKUP(K303,Ocene!$A$1:$B$6,2,TRUE))))</f>
        <v>Sedam</v>
      </c>
      <c r="M303" s="9"/>
    </row>
    <row r="304" spans="1:13" ht="14.25" customHeight="1">
      <c r="A304" s="3">
        <v>303</v>
      </c>
      <c r="B304" s="4" t="s">
        <v>614</v>
      </c>
      <c r="C304" s="4" t="s">
        <v>615</v>
      </c>
      <c r="D304" s="5">
        <v>111</v>
      </c>
      <c r="E304" s="6">
        <v>11</v>
      </c>
      <c r="F304" s="6">
        <v>10</v>
      </c>
      <c r="G304" s="6">
        <v>12.5</v>
      </c>
      <c r="H304" s="6">
        <v>14</v>
      </c>
      <c r="I304" s="6">
        <v>28</v>
      </c>
      <c r="J304" s="5"/>
      <c r="K304" s="7">
        <f t="shared" si="0"/>
        <v>75.5</v>
      </c>
      <c r="L304" s="8" t="str">
        <f>IF(K304="","",IF(I304="","/",IF(OR(I304="",I304&lt;20),"Nije položio",VLOOKUP(K304,Ocene!$A$1:$B$6,2,TRUE))))</f>
        <v>Osam</v>
      </c>
      <c r="M304" s="9"/>
    </row>
    <row r="305" spans="1:14" ht="14.25" customHeight="1">
      <c r="A305" s="3">
        <v>304</v>
      </c>
      <c r="B305" s="4" t="s">
        <v>616</v>
      </c>
      <c r="C305" s="4" t="s">
        <v>617</v>
      </c>
      <c r="D305" s="5">
        <v>111</v>
      </c>
      <c r="E305" s="6">
        <v>11.5</v>
      </c>
      <c r="F305" s="6">
        <v>10</v>
      </c>
      <c r="G305" s="6">
        <v>14</v>
      </c>
      <c r="H305" s="6">
        <v>13.5</v>
      </c>
      <c r="I305" s="6">
        <v>50</v>
      </c>
      <c r="J305" s="5"/>
      <c r="K305" s="7">
        <f t="shared" si="0"/>
        <v>99</v>
      </c>
      <c r="L305" s="8" t="str">
        <f>IF(K305="","",IF(I305="","/",IF(OR(I305="",I305&lt;20),"Nije položio",VLOOKUP(K305,Ocene!$A$1:$B$6,2,TRUE))))</f>
        <v>Deset</v>
      </c>
      <c r="M305" s="9"/>
    </row>
    <row r="306" spans="1:14" ht="14.25" customHeight="1">
      <c r="A306" s="3">
        <v>305</v>
      </c>
      <c r="B306" s="4" t="s">
        <v>618</v>
      </c>
      <c r="C306" s="4" t="s">
        <v>619</v>
      </c>
      <c r="D306" s="5">
        <v>112</v>
      </c>
      <c r="E306" s="6">
        <v>11.5</v>
      </c>
      <c r="F306" s="6">
        <v>9.5</v>
      </c>
      <c r="G306" s="6">
        <v>13</v>
      </c>
      <c r="H306" s="6">
        <v>5</v>
      </c>
      <c r="I306" s="6">
        <v>32</v>
      </c>
      <c r="J306" s="5"/>
      <c r="K306" s="7">
        <f t="shared" si="0"/>
        <v>71</v>
      </c>
      <c r="L306" s="8" t="str">
        <f>IF(K306="","",IF(I306="","/",IF(OR(I306="",I306&lt;20),"Nije položio",VLOOKUP(K306,Ocene!$A$1:$B$6,2,TRUE))))</f>
        <v>Osam</v>
      </c>
      <c r="M306" s="9"/>
    </row>
    <row r="307" spans="1:14" ht="14.25" customHeight="1">
      <c r="A307" s="3">
        <v>306</v>
      </c>
      <c r="B307" s="4" t="s">
        <v>620</v>
      </c>
      <c r="C307" s="4" t="s">
        <v>621</v>
      </c>
      <c r="D307" s="5">
        <v>112</v>
      </c>
      <c r="E307" s="6">
        <v>9</v>
      </c>
      <c r="F307" s="6">
        <v>9.5</v>
      </c>
      <c r="G307" s="6">
        <v>9</v>
      </c>
      <c r="H307" s="6">
        <v>13.5</v>
      </c>
      <c r="I307" s="6"/>
      <c r="J307" s="5"/>
      <c r="K307" s="7">
        <f t="shared" si="0"/>
        <v>41</v>
      </c>
      <c r="L307" s="8" t="str">
        <f>IF(K307="","",IF(I307="","/",IF(OR(I307="",I307&lt;20),"Nije položio",VLOOKUP(K307,Ocene!$A$1:$B$6,2,TRUE))))</f>
        <v>/</v>
      </c>
      <c r="M307" s="9"/>
    </row>
    <row r="308" spans="1:14" ht="14.25" customHeight="1">
      <c r="A308" s="3">
        <v>307</v>
      </c>
      <c r="B308" s="4" t="s">
        <v>622</v>
      </c>
      <c r="C308" s="4" t="s">
        <v>623</v>
      </c>
      <c r="D308" s="5">
        <v>112</v>
      </c>
      <c r="E308" s="6">
        <v>11.5</v>
      </c>
      <c r="F308" s="6">
        <v>10</v>
      </c>
      <c r="G308" s="6">
        <v>9</v>
      </c>
      <c r="H308" s="6">
        <v>14</v>
      </c>
      <c r="I308" s="6">
        <v>28</v>
      </c>
      <c r="J308" s="5"/>
      <c r="K308" s="7">
        <f t="shared" si="0"/>
        <v>72.5</v>
      </c>
      <c r="L308" s="8" t="str">
        <f>IF(K308="","",IF(I308="","/",IF(OR(I308="",I308&lt;20),"Nije položio",VLOOKUP(K308,Ocene!$A$1:$B$6,2,TRUE))))</f>
        <v>Osam</v>
      </c>
      <c r="M308" s="9"/>
    </row>
    <row r="309" spans="1:14" ht="14.25" customHeight="1">
      <c r="A309" s="3">
        <v>308</v>
      </c>
      <c r="B309" s="4" t="s">
        <v>624</v>
      </c>
      <c r="C309" s="4" t="s">
        <v>625</v>
      </c>
      <c r="D309" s="5">
        <v>112</v>
      </c>
      <c r="E309" s="6">
        <v>8.5</v>
      </c>
      <c r="F309" s="6">
        <v>8</v>
      </c>
      <c r="G309" s="6">
        <v>9</v>
      </c>
      <c r="H309" s="6">
        <v>12</v>
      </c>
      <c r="I309" s="6">
        <v>10.5</v>
      </c>
      <c r="J309" s="5"/>
      <c r="K309" s="7">
        <f t="shared" si="0"/>
        <v>37.5</v>
      </c>
      <c r="L309" s="8" t="str">
        <f>IF(K309="","",IF(I309="","/",IF(OR(I309="",I309&lt;20),"Nije položio",VLOOKUP(K309,Ocene!$A$1:$B$6,2,TRUE))))</f>
        <v>Nije položio</v>
      </c>
      <c r="M309" s="9"/>
    </row>
    <row r="310" spans="1:14" ht="14.25" customHeight="1">
      <c r="A310" s="3">
        <v>309</v>
      </c>
      <c r="B310" s="4" t="s">
        <v>626</v>
      </c>
      <c r="C310" s="4" t="s">
        <v>627</v>
      </c>
      <c r="D310" s="5">
        <v>112</v>
      </c>
      <c r="E310" s="6">
        <v>7</v>
      </c>
      <c r="F310" s="6">
        <v>9</v>
      </c>
      <c r="G310" s="6">
        <v>11</v>
      </c>
      <c r="H310" s="6">
        <v>12</v>
      </c>
      <c r="I310" s="6">
        <v>24</v>
      </c>
      <c r="J310" s="5"/>
      <c r="K310" s="7">
        <f t="shared" si="0"/>
        <v>63</v>
      </c>
      <c r="L310" s="8" t="str">
        <f>IF(K310="","",IF(I310="","/",IF(OR(I310="",I310&lt;20),"Nije položio",VLOOKUP(K310,Ocene!$A$1:$B$6,2,TRUE))))</f>
        <v>Sedam</v>
      </c>
      <c r="M310" s="9"/>
    </row>
    <row r="311" spans="1:14" ht="14.25" customHeight="1">
      <c r="A311" s="3">
        <v>310</v>
      </c>
      <c r="B311" s="4" t="s">
        <v>628</v>
      </c>
      <c r="C311" s="4" t="s">
        <v>629</v>
      </c>
      <c r="D311" s="5">
        <v>112</v>
      </c>
      <c r="E311" s="6">
        <v>10</v>
      </c>
      <c r="F311" s="6">
        <v>9.5</v>
      </c>
      <c r="G311" s="6">
        <v>10.5</v>
      </c>
      <c r="H311" s="6">
        <v>10.5</v>
      </c>
      <c r="I311" s="6">
        <v>20.5</v>
      </c>
      <c r="J311" s="5"/>
      <c r="K311" s="7">
        <f t="shared" si="0"/>
        <v>61</v>
      </c>
      <c r="L311" s="8" t="str">
        <f>IF(K311="","",IF(I311="","/",IF(OR(I311="",I311&lt;20),"Nije položio",VLOOKUP(K311,Ocene!$A$1:$B$6,2,TRUE))))</f>
        <v>Sedam</v>
      </c>
      <c r="M311" s="9"/>
    </row>
    <row r="312" spans="1:14" ht="14.25" customHeight="1">
      <c r="A312" s="3">
        <v>311</v>
      </c>
      <c r="B312" s="4" t="s">
        <v>630</v>
      </c>
      <c r="C312" s="4" t="s">
        <v>631</v>
      </c>
      <c r="D312" s="5">
        <v>112</v>
      </c>
      <c r="E312" s="6">
        <v>10.5</v>
      </c>
      <c r="F312" s="6">
        <v>9</v>
      </c>
      <c r="G312" s="6">
        <v>12.5</v>
      </c>
      <c r="H312" s="6">
        <v>13</v>
      </c>
      <c r="I312" s="6"/>
      <c r="J312" s="5"/>
      <c r="K312" s="7">
        <f t="shared" si="0"/>
        <v>45</v>
      </c>
      <c r="L312" s="8" t="str">
        <f>IF(K312="","",IF(I312="","/",IF(OR(I312="",I312&lt;20),"Nije položio",VLOOKUP(K312,Ocene!$A$1:$B$6,2,TRUE))))</f>
        <v>/</v>
      </c>
      <c r="M312" s="9"/>
    </row>
    <row r="313" spans="1:14" ht="14.25" customHeight="1">
      <c r="A313" s="3">
        <v>312</v>
      </c>
      <c r="B313" s="4" t="s">
        <v>632</v>
      </c>
      <c r="C313" s="4" t="s">
        <v>633</v>
      </c>
      <c r="D313" s="5">
        <v>112</v>
      </c>
      <c r="E313" s="6">
        <v>10.5</v>
      </c>
      <c r="F313" s="6">
        <v>10</v>
      </c>
      <c r="G313" s="6">
        <v>9.5</v>
      </c>
      <c r="H313" s="6">
        <v>14</v>
      </c>
      <c r="I313" s="6">
        <v>43</v>
      </c>
      <c r="J313" s="5"/>
      <c r="K313" s="7">
        <f t="shared" si="0"/>
        <v>87</v>
      </c>
      <c r="L313" s="8" t="str">
        <f>IF(K313="","",IF(I313="","/",IF(OR(I313="",I313&lt;20),"Nije položio",VLOOKUP(K313,Ocene!$A$1:$B$6,2,TRUE))))</f>
        <v>Devet</v>
      </c>
      <c r="M313" s="9"/>
    </row>
    <row r="314" spans="1:14" ht="14.25" customHeight="1">
      <c r="A314" s="3">
        <v>313</v>
      </c>
      <c r="B314" s="4" t="s">
        <v>634</v>
      </c>
      <c r="C314" s="4" t="s">
        <v>635</v>
      </c>
      <c r="D314" s="5">
        <v>112</v>
      </c>
      <c r="E314" s="6">
        <v>8</v>
      </c>
      <c r="F314" s="6">
        <v>9.5</v>
      </c>
      <c r="G314" s="6">
        <v>12.5</v>
      </c>
      <c r="H314" s="6">
        <v>13.5</v>
      </c>
      <c r="I314" s="6">
        <v>29</v>
      </c>
      <c r="J314" s="5"/>
      <c r="K314" s="7">
        <f t="shared" si="0"/>
        <v>72.5</v>
      </c>
      <c r="L314" s="8" t="str">
        <f>IF(K314="","",IF(I314="","/",IF(OR(I314="",I314&lt;20),"Nije položio",VLOOKUP(K314,Ocene!$A$1:$B$6,2,TRUE))))</f>
        <v>Osam</v>
      </c>
      <c r="M314" s="9"/>
    </row>
    <row r="315" spans="1:14" ht="14.25" customHeight="1">
      <c r="A315" s="3">
        <v>314</v>
      </c>
      <c r="B315" s="4" t="s">
        <v>636</v>
      </c>
      <c r="C315" s="4" t="s">
        <v>637</v>
      </c>
      <c r="D315" s="5">
        <v>112</v>
      </c>
      <c r="E315" s="6">
        <v>10</v>
      </c>
      <c r="F315" s="6">
        <v>9.5</v>
      </c>
      <c r="G315" s="6">
        <v>13.5</v>
      </c>
      <c r="H315" s="6">
        <v>14</v>
      </c>
      <c r="I315" s="6">
        <v>26</v>
      </c>
      <c r="J315" s="5"/>
      <c r="K315" s="7">
        <f t="shared" si="0"/>
        <v>73</v>
      </c>
      <c r="L315" s="8" t="str">
        <f>IF(K315="","",IF(I315="","/",IF(OR(I315="",I315&lt;20),"Nije položio",VLOOKUP(K315,Ocene!$A$1:$B$6,2,TRUE))))</f>
        <v>Osam</v>
      </c>
      <c r="M315" s="9"/>
    </row>
    <row r="316" spans="1:14" ht="14.25" customHeight="1">
      <c r="A316" s="3">
        <v>315</v>
      </c>
      <c r="B316" s="4" t="s">
        <v>638</v>
      </c>
      <c r="C316" s="4" t="s">
        <v>639</v>
      </c>
      <c r="D316" s="5">
        <v>112</v>
      </c>
      <c r="E316" s="6">
        <v>9</v>
      </c>
      <c r="F316" s="6">
        <v>10</v>
      </c>
      <c r="G316" s="6">
        <v>8.5</v>
      </c>
      <c r="H316" s="6">
        <v>14</v>
      </c>
      <c r="I316" s="6">
        <v>27.5</v>
      </c>
      <c r="J316" s="5"/>
      <c r="K316" s="7">
        <f t="shared" si="0"/>
        <v>69</v>
      </c>
      <c r="L316" s="8" t="str">
        <f>IF(K316="","",IF(I316="","/",IF(OR(I316="",I316&lt;20),"Nije položio",VLOOKUP(K316,Ocene!$A$1:$B$6,2,TRUE))))</f>
        <v>Sedam</v>
      </c>
      <c r="M316" s="9"/>
      <c r="N316" s="13"/>
    </row>
    <row r="317" spans="1:14" ht="14.25" customHeight="1">
      <c r="A317" s="3">
        <v>316</v>
      </c>
      <c r="B317" s="4" t="s">
        <v>640</v>
      </c>
      <c r="C317" s="4" t="s">
        <v>641</v>
      </c>
      <c r="D317" s="5">
        <v>112</v>
      </c>
      <c r="E317" s="6">
        <v>9.5</v>
      </c>
      <c r="F317" s="6">
        <v>7</v>
      </c>
      <c r="G317" s="6">
        <v>8</v>
      </c>
      <c r="H317" s="6">
        <v>10.5</v>
      </c>
      <c r="I317" s="6"/>
      <c r="J317" s="5"/>
      <c r="K317" s="7">
        <f t="shared" si="0"/>
        <v>35</v>
      </c>
      <c r="L317" s="8" t="str">
        <f>IF(K317="","",IF(I317="","/",IF(OR(I317="",I317&lt;20),"Nije položio",VLOOKUP(K317,Ocene!$A$1:$B$6,2,TRUE))))</f>
        <v>/</v>
      </c>
      <c r="M317" s="9"/>
    </row>
    <row r="318" spans="1:14" ht="14.25" customHeight="1">
      <c r="A318" s="3">
        <v>317</v>
      </c>
      <c r="B318" s="4" t="s">
        <v>642</v>
      </c>
      <c r="C318" s="4" t="s">
        <v>643</v>
      </c>
      <c r="D318" s="5">
        <v>112</v>
      </c>
      <c r="E318" s="6">
        <v>9.5</v>
      </c>
      <c r="F318" s="6">
        <v>10</v>
      </c>
      <c r="G318" s="6">
        <v>12.5</v>
      </c>
      <c r="H318" s="6">
        <v>14</v>
      </c>
      <c r="I318" s="6">
        <v>10</v>
      </c>
      <c r="J318" s="5"/>
      <c r="K318" s="7">
        <f t="shared" si="0"/>
        <v>46</v>
      </c>
      <c r="L318" s="8" t="str">
        <f>IF(K318="","",IF(I318="","/",IF(OR(I318="",I318&lt;20),"Nije položio",VLOOKUP(K318,Ocene!$A$1:$B$6,2,TRUE))))</f>
        <v>Nije položio</v>
      </c>
      <c r="M318" s="9"/>
    </row>
    <row r="319" spans="1:14" ht="14.25" customHeight="1">
      <c r="A319" s="3">
        <v>318</v>
      </c>
      <c r="B319" s="4" t="s">
        <v>644</v>
      </c>
      <c r="C319" s="4" t="s">
        <v>645</v>
      </c>
      <c r="D319" s="5">
        <v>112</v>
      </c>
      <c r="E319" s="6">
        <v>10</v>
      </c>
      <c r="F319" s="6">
        <v>10</v>
      </c>
      <c r="G319" s="6"/>
      <c r="H319" s="6">
        <v>14</v>
      </c>
      <c r="I319" s="6"/>
      <c r="J319" s="5"/>
      <c r="K319" s="7">
        <f t="shared" si="0"/>
        <v>34</v>
      </c>
      <c r="L319" s="8" t="str">
        <f>IF(K319="","",IF(I319="","/",IF(OR(I319="",I319&lt;20),"Nije položio",VLOOKUP(K319,Ocene!$A$1:$B$6,2,TRUE))))</f>
        <v>/</v>
      </c>
      <c r="M319" s="9"/>
    </row>
    <row r="320" spans="1:14" ht="14.25" customHeight="1">
      <c r="A320" s="3">
        <v>319</v>
      </c>
      <c r="B320" s="4" t="s">
        <v>646</v>
      </c>
      <c r="C320" s="4" t="s">
        <v>647</v>
      </c>
      <c r="D320" s="5">
        <v>112</v>
      </c>
      <c r="E320" s="6">
        <v>7</v>
      </c>
      <c r="F320" s="6">
        <v>8.5</v>
      </c>
      <c r="G320" s="6">
        <v>13</v>
      </c>
      <c r="H320" s="6">
        <v>13</v>
      </c>
      <c r="I320" s="6">
        <v>20</v>
      </c>
      <c r="J320" s="5"/>
      <c r="K320" s="7">
        <f t="shared" si="0"/>
        <v>61.5</v>
      </c>
      <c r="L320" s="8" t="str">
        <f>IF(K320="","",IF(I320="","/",IF(OR(I320="",I320&lt;20),"Nije položio",VLOOKUP(K320,Ocene!$A$1:$B$6,2,TRUE))))</f>
        <v>Sedam</v>
      </c>
      <c r="M320" s="9"/>
    </row>
    <row r="321" spans="1:13" ht="14.25" customHeight="1">
      <c r="A321" s="3">
        <v>320</v>
      </c>
      <c r="B321" s="4" t="s">
        <v>648</v>
      </c>
      <c r="C321" s="4" t="s">
        <v>649</v>
      </c>
      <c r="D321" s="5">
        <v>112</v>
      </c>
      <c r="E321" s="6">
        <v>9</v>
      </c>
      <c r="F321" s="6">
        <v>10</v>
      </c>
      <c r="G321" s="6">
        <v>9.5</v>
      </c>
      <c r="H321" s="6">
        <v>13</v>
      </c>
      <c r="I321" s="6">
        <v>17</v>
      </c>
      <c r="J321" s="5"/>
      <c r="K321" s="7">
        <f t="shared" si="0"/>
        <v>41.5</v>
      </c>
      <c r="L321" s="8" t="str">
        <f>IF(K321="","",IF(I321="","/",IF(OR(I321="",I321&lt;20),"Nije položio",VLOOKUP(K321,Ocene!$A$1:$B$6,2,TRUE))))</f>
        <v>Nije položio</v>
      </c>
      <c r="M321" s="9"/>
    </row>
    <row r="322" spans="1:13" ht="14.25" customHeight="1">
      <c r="A322" s="3">
        <v>321</v>
      </c>
      <c r="B322" s="4" t="s">
        <v>650</v>
      </c>
      <c r="C322" s="4" t="s">
        <v>651</v>
      </c>
      <c r="D322" s="5">
        <v>112</v>
      </c>
      <c r="E322" s="6">
        <v>10.5</v>
      </c>
      <c r="F322" s="6">
        <v>10</v>
      </c>
      <c r="G322" s="6">
        <v>11.5</v>
      </c>
      <c r="H322" s="6">
        <v>14</v>
      </c>
      <c r="I322" s="6"/>
      <c r="J322" s="5"/>
      <c r="K322" s="7">
        <f t="shared" si="0"/>
        <v>46</v>
      </c>
      <c r="L322" s="8" t="str">
        <f>IF(K322="","",IF(I322="","/",IF(OR(I322="",I322&lt;20),"Nije položio",VLOOKUP(K322,Ocene!$A$1:$B$6,2,TRUE))))</f>
        <v>/</v>
      </c>
      <c r="M322" s="9"/>
    </row>
    <row r="323" spans="1:13" ht="14.25" customHeight="1">
      <c r="A323" s="3">
        <v>322</v>
      </c>
      <c r="B323" s="4" t="s">
        <v>652</v>
      </c>
      <c r="C323" s="4" t="s">
        <v>653</v>
      </c>
      <c r="D323" s="5">
        <v>112</v>
      </c>
      <c r="E323" s="6">
        <v>9.5</v>
      </c>
      <c r="F323" s="6">
        <v>10</v>
      </c>
      <c r="G323" s="6">
        <v>9</v>
      </c>
      <c r="H323" s="6">
        <v>14</v>
      </c>
      <c r="I323" s="6">
        <v>32.5</v>
      </c>
      <c r="J323" s="5"/>
      <c r="K323" s="7">
        <f t="shared" si="0"/>
        <v>75</v>
      </c>
      <c r="L323" s="8" t="str">
        <f>IF(K323="","",IF(I323="","/",IF(OR(I323="",I323&lt;20),"Nije položio",VLOOKUP(K323,Ocene!$A$1:$B$6,2,TRUE))))</f>
        <v>Osam</v>
      </c>
      <c r="M323" s="9"/>
    </row>
    <row r="324" spans="1:13" ht="13.5" customHeight="1">
      <c r="A324" s="3">
        <v>323</v>
      </c>
      <c r="B324" s="4" t="s">
        <v>654</v>
      </c>
      <c r="C324" s="4" t="s">
        <v>655</v>
      </c>
      <c r="D324" s="5">
        <v>112</v>
      </c>
      <c r="E324" s="6">
        <v>10</v>
      </c>
      <c r="F324" s="6">
        <v>10</v>
      </c>
      <c r="G324" s="6">
        <v>12.5</v>
      </c>
      <c r="H324" s="6" t="s">
        <v>84</v>
      </c>
      <c r="I324" s="6"/>
      <c r="J324" s="5"/>
      <c r="K324" s="7">
        <f t="shared" si="0"/>
        <v>32.5</v>
      </c>
      <c r="L324" s="8" t="str">
        <f>IF(K324="","",IF(I324="","/",IF(OR(I324="",I324&lt;20),"Nije položio",VLOOKUP(K324,Ocene!$A$1:$B$6,2,TRUE))))</f>
        <v>/</v>
      </c>
      <c r="M324" s="9"/>
    </row>
    <row r="325" spans="1:13" ht="14.25" customHeight="1">
      <c r="A325" s="3">
        <v>324</v>
      </c>
      <c r="B325" s="4" t="s">
        <v>656</v>
      </c>
      <c r="C325" s="4" t="s">
        <v>657</v>
      </c>
      <c r="D325" s="5">
        <v>112</v>
      </c>
      <c r="E325" s="6">
        <v>10.5</v>
      </c>
      <c r="F325" s="6">
        <v>10</v>
      </c>
      <c r="G325" s="6">
        <v>10</v>
      </c>
      <c r="H325" s="6">
        <v>14</v>
      </c>
      <c r="I325" s="6">
        <v>10</v>
      </c>
      <c r="J325" s="5"/>
      <c r="K325" s="7">
        <f t="shared" si="0"/>
        <v>44.5</v>
      </c>
      <c r="L325" s="8" t="str">
        <f>IF(K325="","",IF(I325="","/",IF(OR(I325="",I325&lt;20),"Nije položio",VLOOKUP(K325,Ocene!$A$1:$B$6,2,TRUE))))</f>
        <v>Nije položio</v>
      </c>
      <c r="M325" s="9"/>
    </row>
    <row r="326" spans="1:13" ht="14.25" customHeight="1">
      <c r="A326" s="3">
        <v>325</v>
      </c>
      <c r="B326" s="4" t="s">
        <v>658</v>
      </c>
      <c r="C326" s="4" t="s">
        <v>659</v>
      </c>
      <c r="D326" s="5">
        <v>112</v>
      </c>
      <c r="E326" s="6">
        <v>11.5</v>
      </c>
      <c r="F326" s="6">
        <v>10</v>
      </c>
      <c r="G326" s="6">
        <v>11.5</v>
      </c>
      <c r="H326" s="6">
        <v>13.5</v>
      </c>
      <c r="I326" s="6">
        <v>50</v>
      </c>
      <c r="J326" s="5"/>
      <c r="K326" s="7">
        <f t="shared" si="0"/>
        <v>96.5</v>
      </c>
      <c r="L326" s="8" t="str">
        <f>IF(K326="","",IF(I326="","/",IF(OR(I326="",I326&lt;20),"Nije položio",VLOOKUP(K326,Ocene!$A$1:$B$6,2,TRUE))))</f>
        <v>Deset</v>
      </c>
      <c r="M326" s="9"/>
    </row>
    <row r="327" spans="1:13" ht="14.25" customHeight="1">
      <c r="A327" s="3">
        <v>326</v>
      </c>
      <c r="B327" s="4" t="s">
        <v>660</v>
      </c>
      <c r="C327" s="4" t="s">
        <v>661</v>
      </c>
      <c r="D327" s="5">
        <v>112</v>
      </c>
      <c r="E327" s="6">
        <v>11.5</v>
      </c>
      <c r="F327" s="6">
        <v>10</v>
      </c>
      <c r="G327" s="6">
        <v>12</v>
      </c>
      <c r="H327" s="6">
        <v>14</v>
      </c>
      <c r="I327" s="6">
        <v>44</v>
      </c>
      <c r="J327" s="5"/>
      <c r="K327" s="7">
        <f t="shared" si="0"/>
        <v>91.5</v>
      </c>
      <c r="L327" s="8" t="str">
        <f>IF(K327="","",IF(I327="","/",IF(OR(I327="",I327&lt;20),"Nije položio",VLOOKUP(K327,Ocene!$A$1:$B$6,2,TRUE))))</f>
        <v>Deset</v>
      </c>
      <c r="M327" s="9"/>
    </row>
    <row r="328" spans="1:13" ht="14.25" customHeight="1">
      <c r="A328" s="3">
        <v>327</v>
      </c>
      <c r="B328" s="4" t="s">
        <v>662</v>
      </c>
      <c r="C328" s="4" t="s">
        <v>663</v>
      </c>
      <c r="D328" s="5">
        <v>112</v>
      </c>
      <c r="E328" s="6">
        <v>9</v>
      </c>
      <c r="F328" s="6">
        <v>10</v>
      </c>
      <c r="G328" s="6">
        <v>10.5</v>
      </c>
      <c r="H328" s="6">
        <v>13.5</v>
      </c>
      <c r="I328" s="6">
        <v>25</v>
      </c>
      <c r="J328" s="5"/>
      <c r="K328" s="7">
        <f t="shared" si="0"/>
        <v>68</v>
      </c>
      <c r="L328" s="8" t="str">
        <f>IF(K328="","",IF(I328="","/",IF(OR(I328="",I328&lt;20),"Nije položio",VLOOKUP(K328,Ocene!$A$1:$B$6,2,TRUE))))</f>
        <v>Sedam</v>
      </c>
      <c r="M328" s="9"/>
    </row>
    <row r="329" spans="1:13" ht="14.25" customHeight="1">
      <c r="A329" s="3">
        <v>328</v>
      </c>
      <c r="B329" s="4" t="s">
        <v>664</v>
      </c>
      <c r="C329" s="4" t="s">
        <v>665</v>
      </c>
      <c r="D329" s="5">
        <v>112</v>
      </c>
      <c r="E329" s="6">
        <v>7.5</v>
      </c>
      <c r="F329" s="6">
        <v>7</v>
      </c>
      <c r="G329" s="6">
        <v>11</v>
      </c>
      <c r="H329" s="6">
        <v>9</v>
      </c>
      <c r="I329" s="6">
        <v>23</v>
      </c>
      <c r="J329" s="5"/>
      <c r="K329" s="7">
        <f t="shared" si="0"/>
        <v>57.5</v>
      </c>
      <c r="L329" s="8" t="str">
        <f>IF(K329="","",IF(I329="","/",IF(OR(I329="",I329&lt;20),"Nije položio",VLOOKUP(K329,Ocene!$A$1:$B$6,2,TRUE))))</f>
        <v>Šest</v>
      </c>
      <c r="M329" s="9"/>
    </row>
    <row r="330" spans="1:13" ht="14.25" customHeight="1">
      <c r="A330" s="3">
        <v>329</v>
      </c>
      <c r="B330" s="4" t="s">
        <v>666</v>
      </c>
      <c r="C330" s="4" t="s">
        <v>667</v>
      </c>
      <c r="D330" s="5">
        <v>112</v>
      </c>
      <c r="E330" s="6">
        <v>11.5</v>
      </c>
      <c r="F330" s="6">
        <v>10</v>
      </c>
      <c r="G330" s="6">
        <v>10</v>
      </c>
      <c r="H330" s="6">
        <v>14</v>
      </c>
      <c r="I330" s="6">
        <v>42</v>
      </c>
      <c r="J330" s="5"/>
      <c r="K330" s="7">
        <f t="shared" si="0"/>
        <v>87.5</v>
      </c>
      <c r="L330" s="8" t="str">
        <f>IF(K330="","",IF(I330="","/",IF(OR(I330="",I330&lt;20),"Nije položio",VLOOKUP(K330,Ocene!$A$1:$B$6,2,TRUE))))</f>
        <v>Devet</v>
      </c>
      <c r="M330" s="9"/>
    </row>
    <row r="331" spans="1:13" ht="14.25" customHeight="1">
      <c r="A331" s="3">
        <v>330</v>
      </c>
      <c r="B331" s="4" t="s">
        <v>668</v>
      </c>
      <c r="C331" s="4" t="s">
        <v>669</v>
      </c>
      <c r="D331" s="5">
        <v>112</v>
      </c>
      <c r="E331" s="6">
        <v>11</v>
      </c>
      <c r="F331" s="6">
        <v>10</v>
      </c>
      <c r="G331" s="6">
        <v>9</v>
      </c>
      <c r="H331" s="6">
        <v>14</v>
      </c>
      <c r="I331" s="6"/>
      <c r="J331" s="5"/>
      <c r="K331" s="7">
        <f t="shared" si="0"/>
        <v>44</v>
      </c>
      <c r="L331" s="8" t="str">
        <f>IF(K331="","",IF(I331="","/",IF(OR(I331="",I331&lt;20),"Nije položio",VLOOKUP(K331,Ocene!$A$1:$B$6,2,TRUE))))</f>
        <v>/</v>
      </c>
      <c r="M331" s="9"/>
    </row>
    <row r="332" spans="1:13" ht="14.25" customHeight="1">
      <c r="A332" s="3">
        <v>331</v>
      </c>
      <c r="B332" s="4" t="s">
        <v>670</v>
      </c>
      <c r="C332" s="4" t="s">
        <v>671</v>
      </c>
      <c r="D332" s="5">
        <v>112</v>
      </c>
      <c r="E332" s="6">
        <v>10</v>
      </c>
      <c r="F332" s="6">
        <v>10</v>
      </c>
      <c r="G332" s="6">
        <v>11.5</v>
      </c>
      <c r="H332" s="6">
        <v>11</v>
      </c>
      <c r="I332" s="6">
        <v>32</v>
      </c>
      <c r="J332" s="5"/>
      <c r="K332" s="7">
        <f t="shared" si="0"/>
        <v>74.5</v>
      </c>
      <c r="L332" s="8" t="str">
        <f>IF(K332="","",IF(I332="","/",IF(OR(I332="",I332&lt;20),"Nije položio",VLOOKUP(K332,Ocene!$A$1:$B$6,2,TRUE))))</f>
        <v>Osam</v>
      </c>
      <c r="M332" s="9"/>
    </row>
    <row r="333" spans="1:13" ht="13.5" customHeight="1">
      <c r="A333" s="3">
        <v>332</v>
      </c>
      <c r="B333" s="4" t="s">
        <v>672</v>
      </c>
      <c r="C333" s="4" t="s">
        <v>673</v>
      </c>
      <c r="D333" s="5">
        <v>112</v>
      </c>
      <c r="E333" s="6">
        <v>11</v>
      </c>
      <c r="F333" s="6">
        <v>10</v>
      </c>
      <c r="G333" s="6">
        <v>12</v>
      </c>
      <c r="H333" s="6">
        <v>14</v>
      </c>
      <c r="I333" s="6">
        <v>29</v>
      </c>
      <c r="J333" s="5"/>
      <c r="K333" s="7">
        <f t="shared" si="0"/>
        <v>76</v>
      </c>
      <c r="L333" s="8" t="str">
        <f>IF(K333="","",IF(I333="","/",IF(OR(I333="",I333&lt;20),"Nije položio",VLOOKUP(K333,Ocene!$A$1:$B$6,2,TRUE))))</f>
        <v>Osam</v>
      </c>
      <c r="M333" s="9"/>
    </row>
    <row r="334" spans="1:13" ht="14.25" customHeight="1">
      <c r="A334" s="3">
        <v>333</v>
      </c>
      <c r="B334" s="4" t="s">
        <v>674</v>
      </c>
      <c r="C334" s="4" t="s">
        <v>675</v>
      </c>
      <c r="D334" s="5">
        <v>113</v>
      </c>
      <c r="E334" s="6">
        <v>12</v>
      </c>
      <c r="F334" s="6">
        <v>10</v>
      </c>
      <c r="G334" s="6">
        <v>11</v>
      </c>
      <c r="H334" s="6">
        <v>13.5</v>
      </c>
      <c r="I334" s="6">
        <v>29</v>
      </c>
      <c r="J334" s="5"/>
      <c r="K334" s="7">
        <f t="shared" si="0"/>
        <v>75.5</v>
      </c>
      <c r="L334" s="8" t="str">
        <f>IF(K334="","",IF(I334="","/",IF(OR(I334="",I334&lt;20),"Nije položio",VLOOKUP(K334,Ocene!$A$1:$B$6,2,TRUE))))</f>
        <v>Osam</v>
      </c>
      <c r="M334" s="9"/>
    </row>
    <row r="335" spans="1:13" ht="14.25" customHeight="1">
      <c r="A335" s="3">
        <v>334</v>
      </c>
      <c r="B335" s="4" t="s">
        <v>676</v>
      </c>
      <c r="C335" s="4" t="s">
        <v>677</v>
      </c>
      <c r="D335" s="5">
        <v>113</v>
      </c>
      <c r="E335" s="6">
        <v>10.5</v>
      </c>
      <c r="F335" s="6">
        <v>9.5</v>
      </c>
      <c r="G335" s="6">
        <v>13.5</v>
      </c>
      <c r="H335" s="6">
        <v>14</v>
      </c>
      <c r="I335" s="6">
        <v>50</v>
      </c>
      <c r="J335" s="5"/>
      <c r="K335" s="7">
        <f t="shared" si="0"/>
        <v>97.5</v>
      </c>
      <c r="L335" s="8" t="str">
        <f>IF(K335="","",IF(I335="","/",IF(OR(I335="",I335&lt;20),"Nije položio",VLOOKUP(K335,Ocene!$A$1:$B$6,2,TRUE))))</f>
        <v>Deset</v>
      </c>
      <c r="M335" s="9"/>
    </row>
    <row r="336" spans="1:13" ht="14.25" customHeight="1">
      <c r="A336" s="3">
        <v>335</v>
      </c>
      <c r="B336" s="4" t="s">
        <v>678</v>
      </c>
      <c r="C336" s="4" t="s">
        <v>679</v>
      </c>
      <c r="D336" s="5">
        <v>113</v>
      </c>
      <c r="E336" s="6">
        <v>9.5</v>
      </c>
      <c r="F336" s="6">
        <v>7</v>
      </c>
      <c r="G336" s="6">
        <v>12.5</v>
      </c>
      <c r="H336" s="6">
        <v>13.5</v>
      </c>
      <c r="I336" s="6">
        <v>28.5</v>
      </c>
      <c r="J336" s="5"/>
      <c r="K336" s="7">
        <f t="shared" si="0"/>
        <v>71</v>
      </c>
      <c r="L336" s="8" t="str">
        <f>IF(K336="","",IF(I336="","/",IF(OR(I336="",I336&lt;20),"Nije položio",VLOOKUP(K336,Ocene!$A$1:$B$6,2,TRUE))))</f>
        <v>Osam</v>
      </c>
      <c r="M336" s="9"/>
    </row>
    <row r="337" spans="1:13" ht="14.25" customHeight="1">
      <c r="A337" s="3">
        <v>336</v>
      </c>
      <c r="B337" s="4" t="s">
        <v>680</v>
      </c>
      <c r="C337" s="4" t="s">
        <v>681</v>
      </c>
      <c r="D337" s="5">
        <v>113</v>
      </c>
      <c r="E337" s="6">
        <v>10</v>
      </c>
      <c r="F337" s="6">
        <v>9.5</v>
      </c>
      <c r="G337" s="6">
        <v>11.5</v>
      </c>
      <c r="H337" s="6">
        <v>14</v>
      </c>
      <c r="I337" s="6">
        <v>39</v>
      </c>
      <c r="J337" s="5"/>
      <c r="K337" s="7">
        <f t="shared" si="0"/>
        <v>84</v>
      </c>
      <c r="L337" s="8" t="str">
        <f>IF(K337="","",IF(I337="","/",IF(OR(I337="",I337&lt;20),"Nije položio",VLOOKUP(K337,Ocene!$A$1:$B$6,2,TRUE))))</f>
        <v>Devet</v>
      </c>
      <c r="M337" s="9"/>
    </row>
    <row r="338" spans="1:13" ht="14.25" customHeight="1">
      <c r="A338" s="3">
        <v>337</v>
      </c>
      <c r="B338" s="4" t="s">
        <v>682</v>
      </c>
      <c r="C338" s="4" t="s">
        <v>683</v>
      </c>
      <c r="D338" s="5">
        <v>113</v>
      </c>
      <c r="E338" s="6">
        <v>9</v>
      </c>
      <c r="F338" s="6">
        <v>10</v>
      </c>
      <c r="G338" s="6">
        <v>10</v>
      </c>
      <c r="H338" s="6">
        <v>12</v>
      </c>
      <c r="I338" s="6">
        <v>17</v>
      </c>
      <c r="J338" s="5"/>
      <c r="K338" s="7">
        <f t="shared" si="0"/>
        <v>41</v>
      </c>
      <c r="L338" s="8" t="str">
        <f>IF(K338="","",IF(I338="","/",IF(OR(I338="",I338&lt;20),"Nije položio",VLOOKUP(K338,Ocene!$A$1:$B$6,2,TRUE))))</f>
        <v>Nije položio</v>
      </c>
      <c r="M338" s="9"/>
    </row>
    <row r="339" spans="1:13" ht="14.25" customHeight="1">
      <c r="A339" s="3">
        <v>338</v>
      </c>
      <c r="B339" s="4" t="s">
        <v>684</v>
      </c>
      <c r="C339" s="4" t="s">
        <v>685</v>
      </c>
      <c r="D339" s="5">
        <v>113</v>
      </c>
      <c r="E339" s="6">
        <v>11</v>
      </c>
      <c r="F339" s="6">
        <v>10</v>
      </c>
      <c r="G339" s="6">
        <v>11.5</v>
      </c>
      <c r="H339" s="6">
        <v>13.5</v>
      </c>
      <c r="I339" s="6">
        <v>39</v>
      </c>
      <c r="J339" s="5"/>
      <c r="K339" s="7">
        <f t="shared" si="0"/>
        <v>85</v>
      </c>
      <c r="L339" s="8" t="str">
        <f>IF(K339="","",IF(I339="","/",IF(OR(I339="",I339&lt;20),"Nije položio",VLOOKUP(K339,Ocene!$A$1:$B$6,2,TRUE))))</f>
        <v>Devet</v>
      </c>
      <c r="M339" s="9"/>
    </row>
    <row r="340" spans="1:13" ht="14.25" customHeight="1">
      <c r="A340" s="3">
        <v>339</v>
      </c>
      <c r="B340" s="4" t="s">
        <v>225</v>
      </c>
      <c r="C340" s="4" t="s">
        <v>686</v>
      </c>
      <c r="D340" s="5">
        <v>113</v>
      </c>
      <c r="E340" s="6">
        <v>10</v>
      </c>
      <c r="F340" s="6">
        <v>9</v>
      </c>
      <c r="G340" s="6">
        <v>14</v>
      </c>
      <c r="H340" s="6">
        <v>13.5</v>
      </c>
      <c r="I340" s="6"/>
      <c r="J340" s="5"/>
      <c r="K340" s="7">
        <f t="shared" si="0"/>
        <v>46.5</v>
      </c>
      <c r="L340" s="8" t="str">
        <f>IF(K340="","",IF(I340="","/",IF(OR(I340="",I340&lt;20),"Nije položio",VLOOKUP(K340,Ocene!$A$1:$B$6,2,TRUE))))</f>
        <v>/</v>
      </c>
      <c r="M340" s="9"/>
    </row>
    <row r="341" spans="1:13" ht="14.25" customHeight="1">
      <c r="A341" s="3">
        <v>340</v>
      </c>
      <c r="B341" s="4" t="s">
        <v>687</v>
      </c>
      <c r="C341" s="4" t="s">
        <v>688</v>
      </c>
      <c r="D341" s="5">
        <v>113</v>
      </c>
      <c r="E341" s="6"/>
      <c r="F341" s="6"/>
      <c r="G341" s="6">
        <v>12</v>
      </c>
      <c r="H341" s="6" t="s">
        <v>84</v>
      </c>
      <c r="I341" s="6"/>
      <c r="J341" s="5"/>
      <c r="K341" s="7">
        <f t="shared" si="0"/>
        <v>12</v>
      </c>
      <c r="L341" s="8" t="str">
        <f>IF(K341="","",IF(I341="","/",IF(OR(I341="",I341&lt;20),"Nije položio",VLOOKUP(K341,Ocene!$A$1:$B$6,2,TRUE))))</f>
        <v>/</v>
      </c>
      <c r="M341" s="9"/>
    </row>
    <row r="342" spans="1:13" ht="13.5" customHeight="1">
      <c r="A342" s="3">
        <v>341</v>
      </c>
      <c r="B342" s="4" t="s">
        <v>689</v>
      </c>
      <c r="C342" s="4" t="s">
        <v>690</v>
      </c>
      <c r="D342" s="5">
        <v>113</v>
      </c>
      <c r="E342" s="6">
        <v>11.5</v>
      </c>
      <c r="F342" s="6">
        <v>10</v>
      </c>
      <c r="G342" s="6">
        <v>11</v>
      </c>
      <c r="H342" s="6">
        <v>14</v>
      </c>
      <c r="I342" s="6">
        <v>28</v>
      </c>
      <c r="J342" s="5"/>
      <c r="K342" s="7">
        <f t="shared" si="0"/>
        <v>74.5</v>
      </c>
      <c r="L342" s="8" t="str">
        <f>IF(K342="","",IF(I342="","/",IF(OR(I342="",I342&lt;20),"Nije položio",VLOOKUP(K342,Ocene!$A$1:$B$6,2,TRUE))))</f>
        <v>Osam</v>
      </c>
      <c r="M342" s="9"/>
    </row>
    <row r="343" spans="1:13" ht="14.25" customHeight="1">
      <c r="A343" s="3">
        <v>342</v>
      </c>
      <c r="B343" s="4" t="s">
        <v>691</v>
      </c>
      <c r="C343" s="4" t="s">
        <v>692</v>
      </c>
      <c r="D343" s="5">
        <v>113</v>
      </c>
      <c r="E343" s="6">
        <v>10.5</v>
      </c>
      <c r="F343" s="6">
        <v>10</v>
      </c>
      <c r="G343" s="6">
        <v>11</v>
      </c>
      <c r="H343" s="6">
        <v>14</v>
      </c>
      <c r="I343" s="6">
        <v>21</v>
      </c>
      <c r="J343" s="5"/>
      <c r="K343" s="7">
        <f t="shared" si="0"/>
        <v>66.5</v>
      </c>
      <c r="L343" s="8" t="str">
        <f>IF(K343="","",IF(I343="","/",IF(OR(I343="",I343&lt;20),"Nije položio",VLOOKUP(K343,Ocene!$A$1:$B$6,2,TRUE))))</f>
        <v>Sedam</v>
      </c>
      <c r="M343" s="9"/>
    </row>
    <row r="344" spans="1:13" ht="14.25" customHeight="1">
      <c r="A344" s="3">
        <v>343</v>
      </c>
      <c r="B344" s="4" t="s">
        <v>693</v>
      </c>
      <c r="C344" s="4" t="s">
        <v>694</v>
      </c>
      <c r="D344" s="5">
        <v>113</v>
      </c>
      <c r="E344" s="6">
        <v>9</v>
      </c>
      <c r="F344" s="6">
        <v>10</v>
      </c>
      <c r="G344" s="6"/>
      <c r="H344" s="6">
        <v>14</v>
      </c>
      <c r="I344" s="6"/>
      <c r="J344" s="5"/>
      <c r="K344" s="7">
        <f t="shared" si="0"/>
        <v>33</v>
      </c>
      <c r="L344" s="8" t="str">
        <f>IF(K344="","",IF(I344="","/",IF(OR(I344="",I344&lt;20),"Nije položio",VLOOKUP(K344,Ocene!$A$1:$B$6,2,TRUE))))</f>
        <v>/</v>
      </c>
      <c r="M344" s="9"/>
    </row>
    <row r="345" spans="1:13" ht="14.25" customHeight="1">
      <c r="A345" s="3">
        <v>344</v>
      </c>
      <c r="B345" s="4" t="s">
        <v>695</v>
      </c>
      <c r="C345" s="4" t="s">
        <v>696</v>
      </c>
      <c r="D345" s="5">
        <v>113</v>
      </c>
      <c r="E345" s="6">
        <v>11</v>
      </c>
      <c r="F345" s="6">
        <v>7.5</v>
      </c>
      <c r="G345" s="6">
        <v>10.5</v>
      </c>
      <c r="H345" s="6">
        <v>8.5</v>
      </c>
      <c r="I345" s="6">
        <v>8.5</v>
      </c>
      <c r="J345" s="5"/>
      <c r="K345" s="7">
        <f t="shared" si="0"/>
        <v>37.5</v>
      </c>
      <c r="L345" s="8" t="str">
        <f>IF(K345="","",IF(I345="","/",IF(OR(I345="",I345&lt;20),"Nije položio",VLOOKUP(K345,Ocene!$A$1:$B$6,2,TRUE))))</f>
        <v>Nije položio</v>
      </c>
      <c r="M345" s="9"/>
    </row>
    <row r="346" spans="1:13" ht="14.25" customHeight="1">
      <c r="A346" s="3">
        <v>345</v>
      </c>
      <c r="B346" s="4" t="s">
        <v>697</v>
      </c>
      <c r="C346" s="4" t="s">
        <v>698</v>
      </c>
      <c r="D346" s="5">
        <v>113</v>
      </c>
      <c r="E346" s="6">
        <v>10</v>
      </c>
      <c r="F346" s="6">
        <v>10</v>
      </c>
      <c r="G346" s="6">
        <v>9</v>
      </c>
      <c r="H346" s="6">
        <v>13.5</v>
      </c>
      <c r="I346" s="6"/>
      <c r="J346" s="5"/>
      <c r="K346" s="7">
        <f t="shared" si="0"/>
        <v>42.5</v>
      </c>
      <c r="L346" s="8" t="str">
        <f>IF(K346="","",IF(I346="","/",IF(OR(I346="",I346&lt;20),"Nije položio",VLOOKUP(K346,Ocene!$A$1:$B$6,2,TRUE))))</f>
        <v>/</v>
      </c>
      <c r="M346" s="9"/>
    </row>
    <row r="347" spans="1:13" ht="14.25" customHeight="1">
      <c r="A347" s="3">
        <v>346</v>
      </c>
      <c r="B347" s="4" t="s">
        <v>699</v>
      </c>
      <c r="C347" s="4" t="s">
        <v>700</v>
      </c>
      <c r="D347" s="5">
        <v>113</v>
      </c>
      <c r="E347" s="6">
        <v>9.5</v>
      </c>
      <c r="F347" s="6"/>
      <c r="G347" s="6"/>
      <c r="H347" s="6" t="s">
        <v>84</v>
      </c>
      <c r="I347" s="6"/>
      <c r="J347" s="5"/>
      <c r="K347" s="7">
        <f t="shared" si="0"/>
        <v>9.5</v>
      </c>
      <c r="L347" s="8" t="str">
        <f>IF(K347="","",IF(I347="","/",IF(OR(I347="",I347&lt;20),"Nije položio",VLOOKUP(K347,Ocene!$A$1:$B$6,2,TRUE))))</f>
        <v>/</v>
      </c>
      <c r="M347" s="9"/>
    </row>
    <row r="348" spans="1:13" ht="14.25" customHeight="1">
      <c r="A348" s="3">
        <v>347</v>
      </c>
      <c r="B348" s="4" t="s">
        <v>480</v>
      </c>
      <c r="C348" s="4" t="s">
        <v>701</v>
      </c>
      <c r="D348" s="5">
        <v>113</v>
      </c>
      <c r="E348" s="6">
        <v>9</v>
      </c>
      <c r="F348" s="6">
        <v>10</v>
      </c>
      <c r="G348" s="6">
        <v>12.5</v>
      </c>
      <c r="H348" s="6">
        <v>12</v>
      </c>
      <c r="I348" s="6">
        <v>23.5</v>
      </c>
      <c r="J348" s="5"/>
      <c r="K348" s="7">
        <f t="shared" si="0"/>
        <v>67</v>
      </c>
      <c r="L348" s="8" t="str">
        <f>IF(K348="","",IF(I348="","/",IF(OR(I348="",I348&lt;20),"Nije položio",VLOOKUP(K348,Ocene!$A$1:$B$6,2,TRUE))))</f>
        <v>Sedam</v>
      </c>
      <c r="M348" s="9"/>
    </row>
    <row r="349" spans="1:13" ht="14.25" customHeight="1">
      <c r="A349" s="3">
        <v>348</v>
      </c>
      <c r="B349" s="4" t="s">
        <v>702</v>
      </c>
      <c r="C349" s="4" t="s">
        <v>703</v>
      </c>
      <c r="D349" s="5">
        <v>113</v>
      </c>
      <c r="E349" s="6"/>
      <c r="F349" s="6"/>
      <c r="G349" s="6"/>
      <c r="H349" s="6" t="s">
        <v>84</v>
      </c>
      <c r="I349" s="6"/>
      <c r="J349" s="5"/>
      <c r="K349" s="7" t="str">
        <f t="shared" si="0"/>
        <v/>
      </c>
      <c r="L349" s="8" t="str">
        <f>IF(K349="","",IF(I349="","/",IF(OR(I349="",I349&lt;20),"Nije položio",VLOOKUP(K349,Ocene!$A$1:$B$6,2,TRUE))))</f>
        <v/>
      </c>
      <c r="M349" s="9"/>
    </row>
    <row r="350" spans="1:13" ht="14.25" customHeight="1">
      <c r="A350" s="3">
        <v>349</v>
      </c>
      <c r="B350" s="4" t="s">
        <v>704</v>
      </c>
      <c r="C350" s="4" t="s">
        <v>705</v>
      </c>
      <c r="D350" s="5">
        <v>113</v>
      </c>
      <c r="E350" s="6">
        <v>4.5</v>
      </c>
      <c r="F350" s="6">
        <v>7</v>
      </c>
      <c r="G350" s="6">
        <v>8</v>
      </c>
      <c r="H350" s="6">
        <v>6</v>
      </c>
      <c r="I350" s="6"/>
      <c r="J350" s="5"/>
      <c r="K350" s="7">
        <f t="shared" si="0"/>
        <v>25.5</v>
      </c>
      <c r="L350" s="8" t="str">
        <f>IF(K350="","",IF(I350="","/",IF(OR(I350="",I350&lt;20),"Nije položio",VLOOKUP(K350,Ocene!$A$1:$B$6,2,TRUE))))</f>
        <v>/</v>
      </c>
      <c r="M350" s="9"/>
    </row>
    <row r="351" spans="1:13" ht="13.5" customHeight="1">
      <c r="A351" s="3">
        <v>350</v>
      </c>
      <c r="B351" s="4" t="s">
        <v>706</v>
      </c>
      <c r="C351" s="12" t="s">
        <v>707</v>
      </c>
      <c r="D351" s="5">
        <v>113</v>
      </c>
      <c r="E351" s="6">
        <v>11.5</v>
      </c>
      <c r="F351" s="6">
        <v>10</v>
      </c>
      <c r="G351" s="6">
        <v>10</v>
      </c>
      <c r="H351" s="6">
        <v>14</v>
      </c>
      <c r="I351" s="6">
        <v>38</v>
      </c>
      <c r="J351" s="5"/>
      <c r="K351" s="7">
        <f t="shared" si="0"/>
        <v>83.5</v>
      </c>
      <c r="L351" s="8" t="str">
        <f>IF(K351="","",IF(I351="","/",IF(OR(I351="",I351&lt;20),"Nije položio",VLOOKUP(K351,Ocene!$A$1:$B$6,2,TRUE))))</f>
        <v>Devet</v>
      </c>
      <c r="M351" s="9"/>
    </row>
    <row r="352" spans="1:13" ht="14.25" customHeight="1">
      <c r="A352" s="3">
        <v>351</v>
      </c>
      <c r="B352" s="4" t="s">
        <v>708</v>
      </c>
      <c r="C352" s="12" t="s">
        <v>709</v>
      </c>
      <c r="D352" s="5">
        <v>113</v>
      </c>
      <c r="E352" s="6">
        <v>7.5</v>
      </c>
      <c r="F352" s="6">
        <v>6.5</v>
      </c>
      <c r="G352" s="6">
        <v>11.5</v>
      </c>
      <c r="H352" s="6">
        <v>10</v>
      </c>
      <c r="I352" s="6"/>
      <c r="J352" s="5"/>
      <c r="K352" s="7">
        <f t="shared" si="0"/>
        <v>35.5</v>
      </c>
      <c r="L352" s="8" t="str">
        <f>IF(K352="","",IF(I352="","/",IF(OR(I352="",I352&lt;20),"Nije položio",VLOOKUP(K352,Ocene!$A$1:$B$6,2,TRUE))))</f>
        <v>/</v>
      </c>
      <c r="M352" s="9"/>
    </row>
    <row r="353" spans="1:26" ht="14.25" customHeight="1">
      <c r="A353" s="3">
        <v>352</v>
      </c>
      <c r="B353" s="4" t="s">
        <v>710</v>
      </c>
      <c r="C353" s="12" t="s">
        <v>711</v>
      </c>
      <c r="D353" s="5">
        <v>113</v>
      </c>
      <c r="E353" s="6">
        <v>9</v>
      </c>
      <c r="F353" s="6">
        <v>10</v>
      </c>
      <c r="G353" s="6">
        <v>8.5</v>
      </c>
      <c r="H353" s="6">
        <v>14</v>
      </c>
      <c r="I353" s="6">
        <v>7</v>
      </c>
      <c r="J353" s="5"/>
      <c r="K353" s="7">
        <f t="shared" si="0"/>
        <v>41.5</v>
      </c>
      <c r="L353" s="8" t="str">
        <f>IF(K353="","",IF(I353="","/",IF(OR(I353="",I353&lt;20),"Nije položio",VLOOKUP(K353,Ocene!$A$1:$B$6,2,TRUE))))</f>
        <v>Nije položio</v>
      </c>
      <c r="M353" s="9"/>
    </row>
    <row r="354" spans="1:26" ht="14.25" customHeight="1">
      <c r="A354" s="3">
        <v>353</v>
      </c>
      <c r="B354" s="4" t="s">
        <v>712</v>
      </c>
      <c r="C354" s="12" t="s">
        <v>713</v>
      </c>
      <c r="D354" s="5">
        <v>113</v>
      </c>
      <c r="E354" s="6">
        <v>6</v>
      </c>
      <c r="F354" s="6">
        <v>9.5</v>
      </c>
      <c r="G354" s="6"/>
      <c r="H354" s="6" t="s">
        <v>84</v>
      </c>
      <c r="I354" s="6">
        <v>5</v>
      </c>
      <c r="J354" s="5"/>
      <c r="K354" s="7">
        <f t="shared" si="0"/>
        <v>15.5</v>
      </c>
      <c r="L354" s="8" t="str">
        <f>IF(K354="","",IF(I354="","/",IF(OR(I354="",I354&lt;20),"Nije položio",VLOOKUP(K354,Ocene!$A$1:$B$6,2,TRUE))))</f>
        <v>Nije položio</v>
      </c>
      <c r="M354" s="9"/>
    </row>
    <row r="355" spans="1:26" ht="14.25" customHeight="1">
      <c r="A355" s="3">
        <v>354</v>
      </c>
      <c r="B355" s="4" t="s">
        <v>714</v>
      </c>
      <c r="C355" s="12" t="s">
        <v>715</v>
      </c>
      <c r="D355" s="5">
        <v>113</v>
      </c>
      <c r="E355" s="6">
        <v>8</v>
      </c>
      <c r="F355" s="6">
        <v>10</v>
      </c>
      <c r="G355" s="6">
        <v>14</v>
      </c>
      <c r="H355" s="6">
        <v>14</v>
      </c>
      <c r="I355" s="6">
        <v>50</v>
      </c>
      <c r="J355" s="5"/>
      <c r="K355" s="7">
        <f t="shared" si="0"/>
        <v>96</v>
      </c>
      <c r="L355" s="8" t="str">
        <f>IF(K355="","",IF(I355="","/",IF(OR(I355="",I355&lt;20),"Nije položio",VLOOKUP(K355,Ocene!$A$1:$B$6,2,TRUE))))</f>
        <v>Deset</v>
      </c>
      <c r="M355" s="9"/>
    </row>
    <row r="356" spans="1:26" ht="14.25" customHeight="1">
      <c r="A356" s="3">
        <v>355</v>
      </c>
      <c r="B356" s="4" t="s">
        <v>716</v>
      </c>
      <c r="C356" s="12" t="s">
        <v>717</v>
      </c>
      <c r="D356" s="5">
        <v>113</v>
      </c>
      <c r="E356" s="6">
        <v>8.5</v>
      </c>
      <c r="F356" s="6">
        <v>10</v>
      </c>
      <c r="G356" s="6">
        <v>10</v>
      </c>
      <c r="H356" s="6">
        <v>14</v>
      </c>
      <c r="I356" s="6"/>
      <c r="J356" s="5"/>
      <c r="K356" s="7">
        <f t="shared" si="0"/>
        <v>42.5</v>
      </c>
      <c r="L356" s="8" t="str">
        <f>IF(K356="","",IF(I356="","/",IF(OR(I356="",I356&lt;20),"Nije položio",VLOOKUP(K356,Ocene!$A$1:$B$6,2,TRUE))))</f>
        <v>/</v>
      </c>
      <c r="M356" s="9"/>
    </row>
    <row r="357" spans="1:26" ht="14.25" customHeight="1">
      <c r="A357" s="3">
        <v>356</v>
      </c>
      <c r="B357" s="4" t="s">
        <v>718</v>
      </c>
      <c r="C357" s="12" t="s">
        <v>719</v>
      </c>
      <c r="D357" s="5">
        <v>113</v>
      </c>
      <c r="E357" s="6"/>
      <c r="F357" s="6"/>
      <c r="G357" s="6"/>
      <c r="H357" s="6" t="s">
        <v>84</v>
      </c>
      <c r="I357" s="6"/>
      <c r="J357" s="5"/>
      <c r="K357" s="7" t="str">
        <f t="shared" si="0"/>
        <v/>
      </c>
      <c r="L357" s="8" t="str">
        <f>IF(K357="","",IF(I357="","/",IF(OR(I357="",I357&lt;20),"Nije položio",VLOOKUP(K357,Ocene!$A$1:$B$6,2,TRUE))))</f>
        <v/>
      </c>
      <c r="M357" s="9"/>
    </row>
    <row r="358" spans="1:26" ht="14.25" customHeight="1">
      <c r="A358" s="3">
        <v>357</v>
      </c>
      <c r="B358" s="4" t="s">
        <v>720</v>
      </c>
      <c r="C358" s="12" t="s">
        <v>721</v>
      </c>
      <c r="D358" s="5">
        <v>113</v>
      </c>
      <c r="E358" s="6">
        <v>11.5</v>
      </c>
      <c r="F358" s="6">
        <v>10</v>
      </c>
      <c r="G358" s="6">
        <v>10.5</v>
      </c>
      <c r="H358" s="6">
        <v>14</v>
      </c>
      <c r="I358" s="6">
        <v>30.5</v>
      </c>
      <c r="J358" s="5"/>
      <c r="K358" s="7">
        <f t="shared" si="0"/>
        <v>76.5</v>
      </c>
      <c r="L358" s="8" t="str">
        <f>IF(K358="","",IF(I358="","/",IF(OR(I358="",I358&lt;20),"Nije položio",VLOOKUP(K358,Ocene!$A$1:$B$6,2,TRUE))))</f>
        <v>Osam</v>
      </c>
      <c r="M358" s="9"/>
    </row>
    <row r="359" spans="1:26" ht="14.25" customHeight="1">
      <c r="A359" s="3">
        <v>358</v>
      </c>
      <c r="B359" s="4" t="s">
        <v>722</v>
      </c>
      <c r="C359" s="12" t="s">
        <v>723</v>
      </c>
      <c r="D359" s="5">
        <v>113</v>
      </c>
      <c r="E359" s="6">
        <v>10.5</v>
      </c>
      <c r="F359" s="6">
        <v>10</v>
      </c>
      <c r="G359" s="6">
        <v>13.5</v>
      </c>
      <c r="H359" s="6">
        <v>14</v>
      </c>
      <c r="I359" s="6">
        <v>50</v>
      </c>
      <c r="J359" s="5"/>
      <c r="K359" s="7">
        <f t="shared" si="0"/>
        <v>98</v>
      </c>
      <c r="L359" s="8" t="str">
        <f>IF(K359="","",IF(I359="","/",IF(OR(I359="",I359&lt;20),"Nije položio",VLOOKUP(K359,Ocene!$A$1:$B$6,2,TRUE))))</f>
        <v>Deset</v>
      </c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customHeight="1">
      <c r="A360" s="3">
        <v>359</v>
      </c>
      <c r="B360" s="4" t="s">
        <v>724</v>
      </c>
      <c r="C360" s="12" t="s">
        <v>725</v>
      </c>
      <c r="D360" s="5"/>
      <c r="E360" s="6">
        <v>8</v>
      </c>
      <c r="F360" s="6">
        <v>10</v>
      </c>
      <c r="G360" s="6"/>
      <c r="H360" s="6">
        <v>13.5</v>
      </c>
      <c r="I360" s="6">
        <v>16</v>
      </c>
      <c r="J360" s="5"/>
      <c r="K360" s="7">
        <f t="shared" si="0"/>
        <v>31.5</v>
      </c>
      <c r="L360" s="8" t="str">
        <f>IF(K360="","",IF(I360="","/",IF(OR(I360="",I360&lt;20),"Nije položio",VLOOKUP(K360,Ocene!$A$1:$B$6,2,TRUE))))</f>
        <v>Nije položio</v>
      </c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customHeight="1">
      <c r="A361" s="3">
        <v>360</v>
      </c>
      <c r="B361" s="4" t="s">
        <v>726</v>
      </c>
      <c r="C361" s="12" t="s">
        <v>727</v>
      </c>
      <c r="D361" s="5"/>
      <c r="E361" s="6">
        <v>7</v>
      </c>
      <c r="F361" s="6">
        <v>9.5</v>
      </c>
      <c r="G361" s="6">
        <v>12</v>
      </c>
      <c r="H361" s="6" t="s">
        <v>84</v>
      </c>
      <c r="I361" s="6"/>
      <c r="J361" s="5"/>
      <c r="K361" s="7">
        <f t="shared" si="0"/>
        <v>28.5</v>
      </c>
      <c r="L361" s="8" t="str">
        <f>IF(K361="","",IF(I361="","/",IF(OR(I361="",I361&lt;20),"Nije položio",VLOOKUP(K361,Ocene!$A$1:$B$6,2,TRUE))))</f>
        <v>/</v>
      </c>
      <c r="M361" s="9"/>
    </row>
    <row r="362" spans="1:26" ht="14.25" customHeight="1">
      <c r="A362" s="3">
        <v>361</v>
      </c>
      <c r="B362" s="4" t="s">
        <v>728</v>
      </c>
      <c r="C362" s="12" t="s">
        <v>729</v>
      </c>
      <c r="D362" s="5"/>
      <c r="E362" s="6">
        <v>10.5</v>
      </c>
      <c r="F362" s="6"/>
      <c r="G362" s="6">
        <v>10</v>
      </c>
      <c r="H362" s="6"/>
      <c r="I362" s="6"/>
      <c r="J362" s="5"/>
      <c r="K362" s="7">
        <f t="shared" si="0"/>
        <v>20.5</v>
      </c>
      <c r="L362" s="8" t="str">
        <f>IF(K362="","",IF(I362="","/",IF(OR(I362="",I362&lt;20),"Nije položio",VLOOKUP(K362,Ocene!$A$1:$B$6,2,TRUE))))</f>
        <v>/</v>
      </c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customHeight="1">
      <c r="A363" s="3">
        <v>362</v>
      </c>
      <c r="B363" s="4" t="s">
        <v>730</v>
      </c>
      <c r="C363" s="12" t="s">
        <v>731</v>
      </c>
      <c r="D363" s="5"/>
      <c r="E363" s="6">
        <v>6.5</v>
      </c>
      <c r="F363" s="6">
        <v>6</v>
      </c>
      <c r="G363" s="6">
        <v>8</v>
      </c>
      <c r="H363" s="6">
        <v>14</v>
      </c>
      <c r="I363" s="6">
        <v>20</v>
      </c>
      <c r="J363" s="5"/>
      <c r="K363" s="7">
        <f t="shared" si="0"/>
        <v>54.5</v>
      </c>
      <c r="L363" s="8" t="str">
        <f>IF(K363="","",IF(I363="","/",IF(OR(I363="",I363&lt;20),"Nije položio",VLOOKUP(K363,Ocene!$A$1:$B$6,2,TRUE))))</f>
        <v>Šest</v>
      </c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customHeight="1">
      <c r="A364" s="3">
        <v>363</v>
      </c>
      <c r="B364" s="4" t="s">
        <v>732</v>
      </c>
      <c r="C364" s="12" t="s">
        <v>733</v>
      </c>
      <c r="D364" s="5"/>
      <c r="E364" s="6">
        <v>9</v>
      </c>
      <c r="F364" s="6"/>
      <c r="G364" s="6"/>
      <c r="H364" s="6" t="s">
        <v>84</v>
      </c>
      <c r="I364" s="6"/>
      <c r="J364" s="5"/>
      <c r="K364" s="7">
        <f t="shared" si="0"/>
        <v>9</v>
      </c>
      <c r="L364" s="8" t="str">
        <f>IF(K364="","",IF(I364="","/",IF(OR(I364="",I364&lt;20),"Nije položio",VLOOKUP(K364,Ocene!$A$1:$B$6,2,TRUE))))</f>
        <v>/</v>
      </c>
      <c r="M364" s="9"/>
    </row>
    <row r="365" spans="1:26" ht="14.5">
      <c r="A365" s="42" t="s">
        <v>818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</row>
    <row r="366" spans="1:26" ht="14.25" customHeight="1">
      <c r="C366" s="14"/>
      <c r="D366" s="15"/>
      <c r="I366" s="14"/>
      <c r="J366" s="14"/>
    </row>
    <row r="367" spans="1:26" ht="14.25" customHeight="1">
      <c r="A367" s="44" t="s">
        <v>734</v>
      </c>
      <c r="B367" s="45"/>
      <c r="C367" s="45"/>
      <c r="D367" s="45"/>
      <c r="E367" s="45"/>
      <c r="F367" s="45"/>
      <c r="G367" s="45"/>
      <c r="H367" s="46"/>
      <c r="I367" s="14"/>
      <c r="J367" s="14"/>
    </row>
    <row r="368" spans="1:26" ht="30" customHeight="1">
      <c r="A368" s="47" t="s">
        <v>3</v>
      </c>
      <c r="B368" s="46"/>
      <c r="C368" s="1" t="s">
        <v>735</v>
      </c>
      <c r="D368" s="2" t="s">
        <v>736</v>
      </c>
      <c r="E368" s="2" t="s">
        <v>737</v>
      </c>
      <c r="F368" s="2" t="s">
        <v>738</v>
      </c>
      <c r="G368" s="2" t="s">
        <v>739</v>
      </c>
      <c r="H368" s="1" t="s">
        <v>740</v>
      </c>
      <c r="J368" s="14"/>
    </row>
    <row r="369" spans="1:10" ht="14.25" customHeight="1">
      <c r="A369" s="48">
        <v>101</v>
      </c>
      <c r="B369" s="46"/>
      <c r="C369" s="16">
        <f t="shared" ref="C369:C381" si="1">IF(SUM(D369:H369)=0,"",SUM(D369:H369))</f>
        <v>88.939075630252091</v>
      </c>
      <c r="D369" s="17">
        <f t="shared" ref="D369:H369" si="2">IFERROR(AVERAGEIF($D$2:$D$364,$A369,E$2:E$364),"")</f>
        <v>10.642857142857142</v>
      </c>
      <c r="E369" s="18">
        <f t="shared" si="2"/>
        <v>9.5952380952380949</v>
      </c>
      <c r="F369" s="18">
        <f t="shared" si="2"/>
        <v>12.617647058823529</v>
      </c>
      <c r="G369" s="18">
        <f t="shared" si="2"/>
        <v>13.5</v>
      </c>
      <c r="H369" s="19">
        <f t="shared" si="2"/>
        <v>42.583333333333336</v>
      </c>
      <c r="I369" s="20"/>
      <c r="J369" s="14"/>
    </row>
    <row r="370" spans="1:10" ht="14.25" customHeight="1">
      <c r="A370" s="48">
        <v>102</v>
      </c>
      <c r="B370" s="46"/>
      <c r="C370" s="16">
        <f t="shared" si="1"/>
        <v>88.264705882352942</v>
      </c>
      <c r="D370" s="17">
        <f t="shared" ref="D370:H370" si="3">IFERROR(AVERAGEIF($D$2:$D$364,$A370,E$2:E$364),"")</f>
        <v>10.576923076923077</v>
      </c>
      <c r="E370" s="18">
        <f t="shared" si="3"/>
        <v>9.8076923076923084</v>
      </c>
      <c r="F370" s="18">
        <f t="shared" si="3"/>
        <v>12.442307692307692</v>
      </c>
      <c r="G370" s="18">
        <f t="shared" si="3"/>
        <v>12.173076923076923</v>
      </c>
      <c r="H370" s="19">
        <f t="shared" si="3"/>
        <v>43.264705882352942</v>
      </c>
      <c r="J370" s="14"/>
    </row>
    <row r="371" spans="1:10" ht="14.25" customHeight="1">
      <c r="A371" s="48">
        <v>103</v>
      </c>
      <c r="B371" s="46"/>
      <c r="C371" s="16">
        <f t="shared" si="1"/>
        <v>92.799580472921434</v>
      </c>
      <c r="D371" s="17">
        <f t="shared" ref="D371:H371" si="4">IFERROR(AVERAGEIF($D$2:$D$364,$A371,E$2:E$364),"")</f>
        <v>10.708333333333334</v>
      </c>
      <c r="E371" s="18">
        <f t="shared" si="4"/>
        <v>9.8478260869565215</v>
      </c>
      <c r="F371" s="18">
        <f t="shared" si="4"/>
        <v>12.291666666666666</v>
      </c>
      <c r="G371" s="18">
        <f t="shared" si="4"/>
        <v>13.583333333333334</v>
      </c>
      <c r="H371" s="19">
        <f t="shared" si="4"/>
        <v>46.368421052631582</v>
      </c>
      <c r="J371" s="14"/>
    </row>
    <row r="372" spans="1:10" ht="14.25" customHeight="1">
      <c r="A372" s="48">
        <v>104</v>
      </c>
      <c r="B372" s="46"/>
      <c r="C372" s="16">
        <f t="shared" si="1"/>
        <v>88.662342287342284</v>
      </c>
      <c r="D372" s="17">
        <f t="shared" ref="D372:H372" si="5">IFERROR(AVERAGEIF($D$2:$D$364,$A372,E$2:E$364),"")</f>
        <v>10.732142857142858</v>
      </c>
      <c r="E372" s="18">
        <f t="shared" si="5"/>
        <v>9.8461538461538467</v>
      </c>
      <c r="F372" s="18">
        <f t="shared" si="5"/>
        <v>12.26923076923077</v>
      </c>
      <c r="G372" s="18">
        <f t="shared" si="5"/>
        <v>13.648148148148149</v>
      </c>
      <c r="H372" s="19">
        <f t="shared" si="5"/>
        <v>42.166666666666664</v>
      </c>
      <c r="J372" s="14"/>
    </row>
    <row r="373" spans="1:10" ht="14.25" customHeight="1">
      <c r="A373" s="48">
        <v>105</v>
      </c>
      <c r="B373" s="46"/>
      <c r="C373" s="16">
        <f t="shared" si="1"/>
        <v>79.725442834138491</v>
      </c>
      <c r="D373" s="17">
        <f t="shared" ref="D373:H373" si="6">IFERROR(AVERAGEIF($D$2:$D$364,$A373,E$2:E$364),"")</f>
        <v>10.444444444444445</v>
      </c>
      <c r="E373" s="18">
        <f t="shared" si="6"/>
        <v>9.6481481481481488</v>
      </c>
      <c r="F373" s="18">
        <f t="shared" si="6"/>
        <v>11.462962962962964</v>
      </c>
      <c r="G373" s="18">
        <f t="shared" si="6"/>
        <v>13.648148148148149</v>
      </c>
      <c r="H373" s="19">
        <f t="shared" si="6"/>
        <v>34.521739130434781</v>
      </c>
      <c r="J373" s="14"/>
    </row>
    <row r="374" spans="1:10" ht="14.25" customHeight="1">
      <c r="A374" s="48">
        <v>106</v>
      </c>
      <c r="B374" s="46"/>
      <c r="C374" s="16">
        <f t="shared" si="1"/>
        <v>86.027777777777771</v>
      </c>
      <c r="D374" s="17">
        <f t="shared" ref="D374:H374" si="7">IFERROR(AVERAGEIF($D$2:$D$364,$A374,E$2:E$364),"")</f>
        <v>10.303571428571429</v>
      </c>
      <c r="E374" s="18">
        <f t="shared" si="7"/>
        <v>9.8035714285714288</v>
      </c>
      <c r="F374" s="18">
        <f t="shared" si="7"/>
        <v>11.839285714285714</v>
      </c>
      <c r="G374" s="18">
        <f t="shared" si="7"/>
        <v>13.803571428571429</v>
      </c>
      <c r="H374" s="19">
        <f t="shared" si="7"/>
        <v>40.277777777777779</v>
      </c>
      <c r="J374" s="14"/>
    </row>
    <row r="375" spans="1:10" ht="14.25" customHeight="1">
      <c r="A375" s="48">
        <v>107</v>
      </c>
      <c r="B375" s="46"/>
      <c r="C375" s="16">
        <f t="shared" si="1"/>
        <v>80.758333333333326</v>
      </c>
      <c r="D375" s="17">
        <f t="shared" ref="D375:H375" si="8">IFERROR(AVERAGEIF($D$2:$D$364,$A375,E$2:E$364),"")</f>
        <v>9.9166666666666661</v>
      </c>
      <c r="E375" s="18">
        <f t="shared" si="8"/>
        <v>9.6666666666666661</v>
      </c>
      <c r="F375" s="18">
        <f t="shared" si="8"/>
        <v>11.6</v>
      </c>
      <c r="G375" s="18">
        <f t="shared" si="8"/>
        <v>13.2</v>
      </c>
      <c r="H375" s="19">
        <f t="shared" si="8"/>
        <v>36.375</v>
      </c>
      <c r="J375" s="14"/>
    </row>
    <row r="376" spans="1:10" ht="14.25" customHeight="1">
      <c r="A376" s="48">
        <v>108</v>
      </c>
      <c r="B376" s="46"/>
      <c r="C376" s="16">
        <f t="shared" si="1"/>
        <v>77.685176651305682</v>
      </c>
      <c r="D376" s="17">
        <f t="shared" ref="D376:H376" si="9">IFERROR(AVERAGEIF($D$2:$D$364,$A376,E$2:E$364),"")</f>
        <v>10</v>
      </c>
      <c r="E376" s="18">
        <f t="shared" si="9"/>
        <v>9.5161290322580641</v>
      </c>
      <c r="F376" s="18">
        <f t="shared" si="9"/>
        <v>11.466666666666667</v>
      </c>
      <c r="G376" s="18">
        <f t="shared" si="9"/>
        <v>13.416666666666666</v>
      </c>
      <c r="H376" s="19">
        <f t="shared" si="9"/>
        <v>33.285714285714285</v>
      </c>
      <c r="J376" s="14"/>
    </row>
    <row r="377" spans="1:10" ht="14.25" customHeight="1">
      <c r="A377" s="48">
        <v>109</v>
      </c>
      <c r="B377" s="46"/>
      <c r="C377" s="16">
        <f t="shared" si="1"/>
        <v>78.31977513227514</v>
      </c>
      <c r="D377" s="17">
        <f t="shared" ref="D377:H377" si="10">IFERROR(AVERAGEIF($D$2:$D$364,$A377,E$2:E$364),"")</f>
        <v>9.9166666666666661</v>
      </c>
      <c r="E377" s="18">
        <f t="shared" si="10"/>
        <v>9.6607142857142865</v>
      </c>
      <c r="F377" s="18">
        <f t="shared" si="10"/>
        <v>11.267857142857142</v>
      </c>
      <c r="G377" s="18">
        <f t="shared" si="10"/>
        <v>13.037037037037036</v>
      </c>
      <c r="H377" s="19">
        <f t="shared" si="10"/>
        <v>34.4375</v>
      </c>
      <c r="J377" s="14"/>
    </row>
    <row r="378" spans="1:10" ht="14.25" customHeight="1">
      <c r="A378" s="48">
        <v>110</v>
      </c>
      <c r="B378" s="46"/>
      <c r="C378" s="16">
        <f t="shared" si="1"/>
        <v>74.43518518518519</v>
      </c>
      <c r="D378" s="17">
        <f t="shared" ref="D378:H378" si="11">IFERROR(AVERAGEIF($D$2:$D$364,$A378,E$2:E$364),"")</f>
        <v>10.326923076923077</v>
      </c>
      <c r="E378" s="18">
        <f t="shared" si="11"/>
        <v>9.7407407407407405</v>
      </c>
      <c r="F378" s="18">
        <f t="shared" si="11"/>
        <v>11.444444444444445</v>
      </c>
      <c r="G378" s="18">
        <f t="shared" si="11"/>
        <v>13.423076923076923</v>
      </c>
      <c r="H378" s="19">
        <f t="shared" si="11"/>
        <v>29.5</v>
      </c>
      <c r="J378" s="14"/>
    </row>
    <row r="379" spans="1:10" ht="14.25" customHeight="1">
      <c r="A379" s="48">
        <v>111</v>
      </c>
      <c r="B379" s="46"/>
      <c r="C379" s="16">
        <f t="shared" si="1"/>
        <v>76.354497354497354</v>
      </c>
      <c r="D379" s="17">
        <f t="shared" ref="D379:H379" si="12">IFERROR(AVERAGEIF($D$2:$D$364,$A379,E$2:E$364),"")</f>
        <v>9.7037037037037042</v>
      </c>
      <c r="E379" s="18">
        <f t="shared" si="12"/>
        <v>9.6481481481481488</v>
      </c>
      <c r="F379" s="18">
        <f t="shared" si="12"/>
        <v>11.333333333333334</v>
      </c>
      <c r="G379" s="18">
        <f t="shared" si="12"/>
        <v>12.907407407407407</v>
      </c>
      <c r="H379" s="19">
        <f t="shared" si="12"/>
        <v>32.761904761904759</v>
      </c>
      <c r="J379" s="14"/>
    </row>
    <row r="380" spans="1:10" ht="14.25" customHeight="1">
      <c r="A380" s="48">
        <v>112</v>
      </c>
      <c r="B380" s="46"/>
      <c r="C380" s="16">
        <f t="shared" si="1"/>
        <v>70.240740740740733</v>
      </c>
      <c r="D380" s="17">
        <f t="shared" ref="D380:H380" si="13">IFERROR(AVERAGEIF($D$2:$D$364,$A380,E$2:E$364),"")</f>
        <v>9.7857142857142865</v>
      </c>
      <c r="E380" s="18">
        <f t="shared" si="13"/>
        <v>9.5</v>
      </c>
      <c r="F380" s="18">
        <f t="shared" si="13"/>
        <v>10.796296296296296</v>
      </c>
      <c r="G380" s="18">
        <f t="shared" si="13"/>
        <v>12.777777777777779</v>
      </c>
      <c r="H380" s="19">
        <f t="shared" si="13"/>
        <v>27.38095238095238</v>
      </c>
      <c r="J380" s="14"/>
    </row>
    <row r="381" spans="1:10" ht="14.25" customHeight="1">
      <c r="A381" s="48">
        <v>113</v>
      </c>
      <c r="B381" s="46"/>
      <c r="C381" s="16">
        <f t="shared" si="1"/>
        <v>71.979625447016758</v>
      </c>
      <c r="D381" s="17">
        <f t="shared" ref="D381:H381" si="14">IFERROR(AVERAGEIF($D$2:$D$364,$A381,E$2:E$364),"")</f>
        <v>9.5434782608695645</v>
      </c>
      <c r="E381" s="18">
        <f t="shared" si="14"/>
        <v>9.3409090909090917</v>
      </c>
      <c r="F381" s="18">
        <f t="shared" si="14"/>
        <v>11.238095238095237</v>
      </c>
      <c r="G381" s="18">
        <f t="shared" si="14"/>
        <v>12.857142857142858</v>
      </c>
      <c r="H381" s="19">
        <f t="shared" si="14"/>
        <v>29</v>
      </c>
      <c r="J381" s="14"/>
    </row>
    <row r="382" spans="1:10" ht="14.25" customHeight="1">
      <c r="A382" s="49" t="s">
        <v>741</v>
      </c>
      <c r="B382" s="46"/>
      <c r="C382" s="21">
        <f>IFERROR(COUNT(E2:I364)/(COUNTA(B2:B364)*IF(COUNT(E2:E364)&gt;0,1+IF(COUNT(H2:H364)&gt;0,1+IF(COUNT(F2:F364)&gt;0,1+IF(COUNT(G2:G364)&gt;0,1+IF(COUNT(I2:I364)&gt;0,1,0),0),0),0),0)),"")</f>
        <v>0.91955922865013773</v>
      </c>
      <c r="D382" s="21">
        <f t="shared" ref="D382:H382" si="15">IF(COUNT(E2:E364)=0,"",COUNT(E2:E364)/COUNTA($B$2:$B$364))</f>
        <v>0.97520661157024791</v>
      </c>
      <c r="E382" s="21">
        <f t="shared" si="15"/>
        <v>0.9559228650137741</v>
      </c>
      <c r="F382" s="21">
        <f t="shared" si="15"/>
        <v>0.93939393939393945</v>
      </c>
      <c r="G382" s="21">
        <f t="shared" si="15"/>
        <v>0.94490358126721763</v>
      </c>
      <c r="H382" s="21">
        <f t="shared" si="15"/>
        <v>0.78236914600550966</v>
      </c>
      <c r="I382" s="22"/>
      <c r="J382" s="23"/>
    </row>
    <row r="383" spans="1:10" ht="14.25" customHeight="1">
      <c r="A383" s="50" t="s">
        <v>735</v>
      </c>
      <c r="B383" s="46"/>
      <c r="C383" s="24">
        <f>SUM(D383:H383)</f>
        <v>80.651665415938126</v>
      </c>
      <c r="D383" s="25">
        <f t="shared" ref="D383:H383" si="16">IFERROR(AVERAGE(E2:E364),"")</f>
        <v>10.159604519774012</v>
      </c>
      <c r="E383" s="25">
        <f t="shared" si="16"/>
        <v>9.6541786743515843</v>
      </c>
      <c r="F383" s="25">
        <f t="shared" si="16"/>
        <v>11.651026392961876</v>
      </c>
      <c r="G383" s="25">
        <f t="shared" si="16"/>
        <v>13.236151603498543</v>
      </c>
      <c r="H383" s="25">
        <f t="shared" si="16"/>
        <v>35.950704225352112</v>
      </c>
      <c r="J383" s="26"/>
    </row>
    <row r="384" spans="1:10" ht="14.25" customHeight="1">
      <c r="A384" s="50" t="s">
        <v>742</v>
      </c>
      <c r="B384" s="46"/>
      <c r="C384" s="21" t="str">
        <f>IFERROR(C383/IF(COUNTBLANK(D383:H383)=4,12,IF(COUNTBLANK(D383:H383)=3,26,IF(COUNTBLANK(D383:H383)=2,36,IF(COUNTBLANK(D383:H383)=1,50,IF(COUNTBLANK(D383:H383)=5,100,0))))),"")</f>
        <v/>
      </c>
      <c r="D384" s="27">
        <f>IFERROR(D383/12,"")</f>
        <v>0.84663370998116771</v>
      </c>
      <c r="E384" s="28">
        <f>IFERROR(E383/10,"")</f>
        <v>0.96541786743515845</v>
      </c>
      <c r="F384" s="28">
        <f t="shared" ref="F384:G384" si="17">IFERROR(F383/14,"")</f>
        <v>0.83221617092584832</v>
      </c>
      <c r="G384" s="28">
        <f t="shared" si="17"/>
        <v>0.94543940024989592</v>
      </c>
      <c r="H384" s="28">
        <f>IFERROR(H383/50,"")</f>
        <v>0.71901408450704229</v>
      </c>
      <c r="J384" s="23"/>
    </row>
    <row r="385" spans="2:16" ht="14.25" customHeight="1">
      <c r="C385" s="14"/>
      <c r="D385" s="15"/>
      <c r="I385" s="14"/>
      <c r="J385" s="14"/>
    </row>
    <row r="386" spans="2:16" ht="14.25" customHeight="1">
      <c r="B386" s="29" t="s">
        <v>743</v>
      </c>
      <c r="C386" s="29" t="s">
        <v>744</v>
      </c>
      <c r="D386" s="1">
        <v>101</v>
      </c>
      <c r="E386" s="1">
        <v>102</v>
      </c>
      <c r="F386" s="1">
        <v>103</v>
      </c>
      <c r="G386" s="1">
        <v>104</v>
      </c>
      <c r="H386" s="1">
        <v>105</v>
      </c>
      <c r="I386" s="1">
        <v>106</v>
      </c>
      <c r="J386" s="1">
        <v>107</v>
      </c>
      <c r="K386" s="1">
        <v>108</v>
      </c>
      <c r="L386" s="1">
        <v>109</v>
      </c>
      <c r="M386" s="1">
        <v>110</v>
      </c>
      <c r="N386" s="1">
        <v>111</v>
      </c>
      <c r="O386" s="1">
        <v>112</v>
      </c>
      <c r="P386" s="1">
        <v>113</v>
      </c>
    </row>
    <row r="387" spans="2:16" ht="14.25" customHeight="1">
      <c r="B387" s="4" t="s">
        <v>745</v>
      </c>
      <c r="C387" s="30">
        <f t="shared" ref="C387:C392" si="18">COUNTIF($L$2:$L$364,B387)</f>
        <v>25</v>
      </c>
      <c r="D387" s="8">
        <f t="shared" ref="D387:P387" si="19">COUNTIFS($L$2:$L$364,$B387,$D$2:$D$364,D$386)</f>
        <v>0</v>
      </c>
      <c r="E387" s="8">
        <f t="shared" si="19"/>
        <v>0</v>
      </c>
      <c r="F387" s="8">
        <f t="shared" si="19"/>
        <v>0</v>
      </c>
      <c r="G387" s="8">
        <f t="shared" si="19"/>
        <v>0</v>
      </c>
      <c r="H387" s="8">
        <f t="shared" si="19"/>
        <v>4</v>
      </c>
      <c r="I387" s="8">
        <f t="shared" si="19"/>
        <v>1</v>
      </c>
      <c r="J387" s="8">
        <f t="shared" si="19"/>
        <v>2</v>
      </c>
      <c r="K387" s="8">
        <f t="shared" si="19"/>
        <v>2</v>
      </c>
      <c r="L387" s="8">
        <f t="shared" si="19"/>
        <v>0</v>
      </c>
      <c r="M387" s="8">
        <f t="shared" si="19"/>
        <v>6</v>
      </c>
      <c r="N387" s="8">
        <f t="shared" si="19"/>
        <v>1</v>
      </c>
      <c r="O387" s="8">
        <f t="shared" si="19"/>
        <v>4</v>
      </c>
      <c r="P387" s="8">
        <f t="shared" si="19"/>
        <v>4</v>
      </c>
    </row>
    <row r="388" spans="2:16" ht="14.25" customHeight="1">
      <c r="B388" s="4" t="s">
        <v>746</v>
      </c>
      <c r="C388" s="30">
        <f t="shared" si="18"/>
        <v>5</v>
      </c>
      <c r="D388" s="8">
        <f t="shared" ref="D388:P388" si="20">COUNTIFS($L$2:$L$364,$B388,$D$2:$D$364,D$386)</f>
        <v>0</v>
      </c>
      <c r="E388" s="8">
        <f t="shared" si="20"/>
        <v>0</v>
      </c>
      <c r="F388" s="8">
        <f t="shared" si="20"/>
        <v>0</v>
      </c>
      <c r="G388" s="8">
        <f t="shared" si="20"/>
        <v>0</v>
      </c>
      <c r="H388" s="8">
        <f t="shared" si="20"/>
        <v>0</v>
      </c>
      <c r="I388" s="8">
        <f t="shared" si="20"/>
        <v>0</v>
      </c>
      <c r="J388" s="8">
        <f t="shared" si="20"/>
        <v>0</v>
      </c>
      <c r="K388" s="8">
        <f t="shared" si="20"/>
        <v>1</v>
      </c>
      <c r="L388" s="8">
        <f t="shared" si="20"/>
        <v>1</v>
      </c>
      <c r="M388" s="8">
        <f t="shared" si="20"/>
        <v>0</v>
      </c>
      <c r="N388" s="8">
        <f t="shared" si="20"/>
        <v>1</v>
      </c>
      <c r="O388" s="8">
        <f t="shared" si="20"/>
        <v>1</v>
      </c>
      <c r="P388" s="8">
        <f t="shared" si="20"/>
        <v>0</v>
      </c>
    </row>
    <row r="389" spans="2:16" ht="14.25" customHeight="1">
      <c r="B389" s="4" t="s">
        <v>747</v>
      </c>
      <c r="C389" s="30">
        <f t="shared" si="18"/>
        <v>37</v>
      </c>
      <c r="D389" s="8">
        <f t="shared" ref="D389:P389" si="21">COUNTIFS($L$2:$L$364,$B389,$D$2:$D$364,D$386)</f>
        <v>0</v>
      </c>
      <c r="E389" s="8">
        <f t="shared" si="21"/>
        <v>2</v>
      </c>
      <c r="F389" s="8">
        <f t="shared" si="21"/>
        <v>1</v>
      </c>
      <c r="G389" s="8">
        <f t="shared" si="21"/>
        <v>1</v>
      </c>
      <c r="H389" s="8">
        <f t="shared" si="21"/>
        <v>2</v>
      </c>
      <c r="I389" s="8">
        <f t="shared" si="21"/>
        <v>2</v>
      </c>
      <c r="J389" s="8">
        <f t="shared" si="21"/>
        <v>5</v>
      </c>
      <c r="K389" s="8">
        <f t="shared" si="21"/>
        <v>4</v>
      </c>
      <c r="L389" s="8">
        <f t="shared" si="21"/>
        <v>6</v>
      </c>
      <c r="M389" s="8">
        <f t="shared" si="21"/>
        <v>2</v>
      </c>
      <c r="N389" s="8">
        <f t="shared" si="21"/>
        <v>5</v>
      </c>
      <c r="O389" s="8">
        <f t="shared" si="21"/>
        <v>5</v>
      </c>
      <c r="P389" s="8">
        <f t="shared" si="21"/>
        <v>2</v>
      </c>
    </row>
    <row r="390" spans="2:16" ht="14.25" customHeight="1">
      <c r="B390" s="4" t="s">
        <v>748</v>
      </c>
      <c r="C390" s="30">
        <f t="shared" si="18"/>
        <v>53</v>
      </c>
      <c r="D390" s="8">
        <f t="shared" ref="D390:P390" si="22">COUNTIFS($L$2:$L$364,$B390,$D$2:$D$364,D$386)</f>
        <v>2</v>
      </c>
      <c r="E390" s="8">
        <f t="shared" si="22"/>
        <v>1</v>
      </c>
      <c r="F390" s="8">
        <f t="shared" si="22"/>
        <v>1</v>
      </c>
      <c r="G390" s="8">
        <f t="shared" si="22"/>
        <v>3</v>
      </c>
      <c r="H390" s="8">
        <f t="shared" si="22"/>
        <v>3</v>
      </c>
      <c r="I390" s="8">
        <f t="shared" si="22"/>
        <v>4</v>
      </c>
      <c r="J390" s="8">
        <f t="shared" si="22"/>
        <v>5</v>
      </c>
      <c r="K390" s="8">
        <f t="shared" si="22"/>
        <v>4</v>
      </c>
      <c r="L390" s="8">
        <f t="shared" si="22"/>
        <v>9</v>
      </c>
      <c r="M390" s="8">
        <f t="shared" si="22"/>
        <v>6</v>
      </c>
      <c r="N390" s="8">
        <f t="shared" si="22"/>
        <v>4</v>
      </c>
      <c r="O390" s="8">
        <f t="shared" si="22"/>
        <v>7</v>
      </c>
      <c r="P390" s="8">
        <f t="shared" si="22"/>
        <v>4</v>
      </c>
    </row>
    <row r="391" spans="2:16" ht="14.25" customHeight="1">
      <c r="B391" s="4" t="s">
        <v>749</v>
      </c>
      <c r="C391" s="30">
        <f t="shared" si="18"/>
        <v>63</v>
      </c>
      <c r="D391" s="8">
        <f t="shared" ref="D391:P391" si="23">COUNTIFS($L$2:$L$364,$B391,$D$2:$D$364,D$386)</f>
        <v>3</v>
      </c>
      <c r="E391" s="8">
        <f t="shared" si="23"/>
        <v>6</v>
      </c>
      <c r="F391" s="8">
        <f t="shared" si="23"/>
        <v>3</v>
      </c>
      <c r="G391" s="8">
        <f t="shared" si="23"/>
        <v>8</v>
      </c>
      <c r="H391" s="8">
        <f t="shared" si="23"/>
        <v>6</v>
      </c>
      <c r="I391" s="8">
        <f t="shared" si="23"/>
        <v>4</v>
      </c>
      <c r="J391" s="8">
        <f t="shared" si="23"/>
        <v>4</v>
      </c>
      <c r="K391" s="8">
        <f t="shared" si="23"/>
        <v>12</v>
      </c>
      <c r="L391" s="8">
        <f t="shared" si="23"/>
        <v>4</v>
      </c>
      <c r="M391" s="8">
        <f t="shared" si="23"/>
        <v>2</v>
      </c>
      <c r="N391" s="8">
        <f t="shared" si="23"/>
        <v>6</v>
      </c>
      <c r="O391" s="8">
        <f t="shared" si="23"/>
        <v>2</v>
      </c>
      <c r="P391" s="8">
        <f t="shared" si="23"/>
        <v>3</v>
      </c>
    </row>
    <row r="392" spans="2:16" ht="15" customHeight="1">
      <c r="B392" s="4" t="s">
        <v>750</v>
      </c>
      <c r="C392" s="30">
        <f t="shared" si="18"/>
        <v>101</v>
      </c>
      <c r="D392" s="8">
        <f t="shared" ref="D392:P392" si="24">COUNTIFS($L$2:$L$364,$B392,$D$2:$D$364,D$386)</f>
        <v>7</v>
      </c>
      <c r="E392" s="8">
        <f t="shared" si="24"/>
        <v>8</v>
      </c>
      <c r="F392" s="8">
        <f t="shared" si="24"/>
        <v>14</v>
      </c>
      <c r="G392" s="8">
        <f t="shared" si="24"/>
        <v>12</v>
      </c>
      <c r="H392" s="8">
        <f t="shared" si="24"/>
        <v>8</v>
      </c>
      <c r="I392" s="8">
        <f t="shared" si="24"/>
        <v>16</v>
      </c>
      <c r="J392" s="8">
        <f t="shared" si="24"/>
        <v>12</v>
      </c>
      <c r="K392" s="8">
        <f t="shared" si="24"/>
        <v>5</v>
      </c>
      <c r="L392" s="8">
        <f t="shared" si="24"/>
        <v>4</v>
      </c>
      <c r="M392" s="8">
        <f t="shared" si="24"/>
        <v>6</v>
      </c>
      <c r="N392" s="8">
        <f t="shared" si="24"/>
        <v>4</v>
      </c>
      <c r="O392" s="8">
        <f t="shared" si="24"/>
        <v>2</v>
      </c>
      <c r="P392" s="8">
        <f t="shared" si="24"/>
        <v>3</v>
      </c>
    </row>
    <row r="393" spans="2:16" ht="14.25" customHeight="1">
      <c r="B393" s="31" t="s">
        <v>751</v>
      </c>
      <c r="C393" s="32">
        <f t="shared" ref="C393:M393" si="25">SUM(C387:C392)</f>
        <v>284</v>
      </c>
      <c r="D393" s="33">
        <f t="shared" si="25"/>
        <v>12</v>
      </c>
      <c r="E393" s="33">
        <f t="shared" si="25"/>
        <v>17</v>
      </c>
      <c r="F393" s="33">
        <f t="shared" si="25"/>
        <v>19</v>
      </c>
      <c r="G393" s="33">
        <f t="shared" si="25"/>
        <v>24</v>
      </c>
      <c r="H393" s="33">
        <f t="shared" si="25"/>
        <v>23</v>
      </c>
      <c r="I393" s="33">
        <f t="shared" si="25"/>
        <v>27</v>
      </c>
      <c r="J393" s="33">
        <f t="shared" si="25"/>
        <v>28</v>
      </c>
      <c r="K393" s="33">
        <f t="shared" si="25"/>
        <v>28</v>
      </c>
      <c r="L393" s="33">
        <f t="shared" si="25"/>
        <v>24</v>
      </c>
      <c r="M393" s="33">
        <f t="shared" si="25"/>
        <v>22</v>
      </c>
      <c r="N393" s="33">
        <f t="shared" ref="N393:P393" si="26">SUM(N387:N392)</f>
        <v>21</v>
      </c>
      <c r="O393" s="33">
        <f t="shared" si="26"/>
        <v>21</v>
      </c>
      <c r="P393" s="33">
        <f t="shared" si="26"/>
        <v>16</v>
      </c>
    </row>
    <row r="394" spans="2:16" ht="14.25" customHeight="1">
      <c r="B394" s="31" t="s">
        <v>752</v>
      </c>
      <c r="C394" s="34">
        <f t="shared" ref="C394:M394" si="27">IFERROR(ROUND((5*C387+6*C388+7*C389+8*C390+9*C391+10*C392)/C393,2),"")</f>
        <v>8.5</v>
      </c>
      <c r="D394" s="35">
        <f t="shared" si="27"/>
        <v>9.42</v>
      </c>
      <c r="E394" s="35">
        <f t="shared" si="27"/>
        <v>9.18</v>
      </c>
      <c r="F394" s="35">
        <f t="shared" si="27"/>
        <v>9.58</v>
      </c>
      <c r="G394" s="35">
        <f t="shared" si="27"/>
        <v>9.2899999999999991</v>
      </c>
      <c r="H394" s="35">
        <f t="shared" si="27"/>
        <v>8.35</v>
      </c>
      <c r="I394" s="35">
        <f t="shared" si="27"/>
        <v>9.15</v>
      </c>
      <c r="J394" s="35">
        <f t="shared" si="27"/>
        <v>8.61</v>
      </c>
      <c r="K394" s="35">
        <f t="shared" si="27"/>
        <v>8.36</v>
      </c>
      <c r="L394" s="35">
        <f t="shared" si="27"/>
        <v>8.17</v>
      </c>
      <c r="M394" s="35">
        <f t="shared" si="27"/>
        <v>7.73</v>
      </c>
      <c r="N394" s="35">
        <f t="shared" ref="N394:P394" si="28">IFERROR(ROUND((5*N387+6*N388+7*N389+8*N390+9*N391+10*N392)/N393,2),"")</f>
        <v>8.19</v>
      </c>
      <c r="O394" s="35">
        <f t="shared" si="28"/>
        <v>7.38</v>
      </c>
      <c r="P394" s="35">
        <f t="shared" si="28"/>
        <v>7.69</v>
      </c>
    </row>
    <row r="395" spans="2:16" ht="14.25" customHeight="1">
      <c r="C395" s="14"/>
      <c r="D395" s="15"/>
      <c r="I395" s="14"/>
      <c r="J395" s="14"/>
    </row>
    <row r="396" spans="2:16" ht="14.25" customHeight="1">
      <c r="C396" s="14"/>
      <c r="D396" s="15"/>
      <c r="I396" s="14"/>
      <c r="J396" s="14"/>
    </row>
    <row r="397" spans="2:16" ht="14.25" customHeight="1">
      <c r="C397" s="14"/>
      <c r="D397" s="15"/>
      <c r="I397" s="14"/>
      <c r="J397" s="14"/>
    </row>
    <row r="398" spans="2:16" ht="14.25" customHeight="1">
      <c r="C398" s="14"/>
      <c r="D398" s="15"/>
      <c r="I398" s="14"/>
      <c r="J398" s="14"/>
    </row>
    <row r="399" spans="2:16" ht="14.25" customHeight="1">
      <c r="C399" s="14"/>
      <c r="D399" s="15"/>
      <c r="I399" s="14"/>
      <c r="J399" s="14"/>
    </row>
    <row r="400" spans="2:16" ht="14.25" customHeight="1">
      <c r="C400" s="14"/>
      <c r="D400" s="15"/>
      <c r="I400" s="14"/>
      <c r="J400" s="14"/>
    </row>
    <row r="401" spans="3:10" ht="14.25" customHeight="1">
      <c r="C401" s="14"/>
      <c r="D401" s="15"/>
      <c r="I401" s="14"/>
      <c r="J401" s="14"/>
    </row>
    <row r="402" spans="3:10" ht="14.25" customHeight="1">
      <c r="C402" s="14"/>
      <c r="D402" s="15"/>
      <c r="I402" s="14"/>
      <c r="J402" s="14"/>
    </row>
    <row r="403" spans="3:10" ht="14.25" customHeight="1">
      <c r="C403" s="14"/>
      <c r="D403" s="15"/>
      <c r="I403" s="14"/>
      <c r="J403" s="14"/>
    </row>
    <row r="404" spans="3:10" ht="14.25" customHeight="1">
      <c r="C404" s="14"/>
      <c r="D404" s="15"/>
      <c r="I404" s="14"/>
      <c r="J404" s="14"/>
    </row>
    <row r="405" spans="3:10" ht="14.25" customHeight="1">
      <c r="C405" s="14"/>
      <c r="D405" s="15"/>
      <c r="I405" s="14"/>
      <c r="J405" s="14"/>
    </row>
    <row r="406" spans="3:10" ht="14.25" customHeight="1">
      <c r="C406" s="14"/>
      <c r="D406" s="15"/>
      <c r="I406" s="14"/>
      <c r="J406" s="14"/>
    </row>
    <row r="407" spans="3:10" ht="14.25" customHeight="1">
      <c r="C407" s="14"/>
      <c r="D407" s="15"/>
      <c r="I407" s="14"/>
      <c r="J407" s="14"/>
    </row>
    <row r="408" spans="3:10" ht="14.25" customHeight="1">
      <c r="C408" s="14"/>
      <c r="D408" s="15"/>
      <c r="I408" s="14"/>
      <c r="J408" s="14"/>
    </row>
    <row r="409" spans="3:10" ht="14.25" customHeight="1">
      <c r="C409" s="14"/>
      <c r="D409" s="15"/>
      <c r="I409" s="14"/>
      <c r="J409" s="14"/>
    </row>
    <row r="410" spans="3:10" ht="14.25" customHeight="1">
      <c r="C410" s="14"/>
      <c r="D410" s="15"/>
      <c r="I410" s="14"/>
      <c r="J410" s="14"/>
    </row>
    <row r="411" spans="3:10" ht="14.25" customHeight="1">
      <c r="C411" s="14"/>
      <c r="D411" s="15"/>
      <c r="I411" s="14"/>
      <c r="J411" s="14"/>
    </row>
    <row r="412" spans="3:10" ht="14.25" customHeight="1">
      <c r="C412" s="14"/>
      <c r="D412" s="15"/>
      <c r="I412" s="14"/>
      <c r="J412" s="14"/>
    </row>
    <row r="413" spans="3:10" ht="14.25" customHeight="1">
      <c r="C413" s="14"/>
      <c r="D413" s="15"/>
      <c r="I413" s="14"/>
      <c r="J413" s="14"/>
    </row>
    <row r="414" spans="3:10" ht="14.25" customHeight="1">
      <c r="C414" s="14"/>
      <c r="D414" s="15"/>
      <c r="I414" s="14"/>
      <c r="J414" s="14"/>
    </row>
    <row r="415" spans="3:10" ht="14.25" customHeight="1">
      <c r="C415" s="14"/>
      <c r="D415" s="15"/>
      <c r="I415" s="14"/>
      <c r="J415" s="14"/>
    </row>
    <row r="416" spans="3:10" ht="14.25" customHeight="1">
      <c r="C416" s="14"/>
      <c r="D416" s="15"/>
      <c r="I416" s="14"/>
      <c r="J416" s="14"/>
    </row>
    <row r="417" spans="3:10" ht="14.25" customHeight="1">
      <c r="C417" s="14"/>
      <c r="D417" s="15"/>
      <c r="I417" s="14"/>
      <c r="J417" s="14"/>
    </row>
    <row r="418" spans="3:10" ht="14.25" customHeight="1">
      <c r="C418" s="14"/>
      <c r="D418" s="15"/>
      <c r="I418" s="14"/>
      <c r="J418" s="14"/>
    </row>
    <row r="419" spans="3:10" ht="14.25" customHeight="1">
      <c r="C419" s="14"/>
      <c r="D419" s="15"/>
      <c r="I419" s="14"/>
      <c r="J419" s="14"/>
    </row>
    <row r="420" spans="3:10" ht="14.25" customHeight="1">
      <c r="C420" s="14"/>
      <c r="D420" s="15"/>
      <c r="I420" s="14"/>
      <c r="J420" s="14"/>
    </row>
    <row r="421" spans="3:10" ht="14.25" customHeight="1">
      <c r="C421" s="14"/>
      <c r="D421" s="15"/>
      <c r="I421" s="14"/>
      <c r="J421" s="14"/>
    </row>
    <row r="422" spans="3:10" ht="14.25" customHeight="1">
      <c r="C422" s="14"/>
      <c r="D422" s="15"/>
      <c r="I422" s="14"/>
      <c r="J422" s="14"/>
    </row>
    <row r="423" spans="3:10" ht="14.25" customHeight="1">
      <c r="C423" s="14"/>
      <c r="D423" s="15"/>
      <c r="I423" s="14"/>
      <c r="J423" s="14"/>
    </row>
    <row r="424" spans="3:10" ht="14.25" customHeight="1">
      <c r="C424" s="14"/>
      <c r="D424" s="15"/>
      <c r="I424" s="14"/>
      <c r="J424" s="14"/>
    </row>
    <row r="425" spans="3:10" ht="14.25" customHeight="1">
      <c r="C425" s="14"/>
      <c r="D425" s="15"/>
      <c r="I425" s="14"/>
      <c r="J425" s="14"/>
    </row>
    <row r="426" spans="3:10" ht="14.25" customHeight="1">
      <c r="C426" s="14"/>
      <c r="D426" s="15"/>
      <c r="I426" s="14"/>
      <c r="J426" s="14"/>
    </row>
    <row r="427" spans="3:10" ht="14.25" customHeight="1">
      <c r="C427" s="14"/>
      <c r="D427" s="15"/>
      <c r="I427" s="14"/>
      <c r="J427" s="14"/>
    </row>
    <row r="428" spans="3:10" ht="14.25" customHeight="1">
      <c r="C428" s="14"/>
      <c r="D428" s="15"/>
      <c r="I428" s="14"/>
      <c r="J428" s="14"/>
    </row>
    <row r="429" spans="3:10" ht="14.25" customHeight="1">
      <c r="C429" s="14"/>
      <c r="D429" s="15"/>
      <c r="I429" s="14"/>
      <c r="J429" s="14"/>
    </row>
    <row r="430" spans="3:10" ht="14.25" customHeight="1">
      <c r="C430" s="14"/>
      <c r="D430" s="15"/>
      <c r="I430" s="14"/>
      <c r="J430" s="14"/>
    </row>
    <row r="431" spans="3:10" ht="14.25" customHeight="1">
      <c r="C431" s="14"/>
      <c r="D431" s="15"/>
      <c r="I431" s="14"/>
      <c r="J431" s="14"/>
    </row>
    <row r="432" spans="3:10" ht="14.25" customHeight="1">
      <c r="C432" s="14"/>
      <c r="D432" s="15"/>
      <c r="I432" s="14"/>
      <c r="J432" s="14"/>
    </row>
    <row r="433" spans="3:10" ht="14.25" customHeight="1">
      <c r="C433" s="14"/>
      <c r="D433" s="15"/>
      <c r="I433" s="14"/>
      <c r="J433" s="14"/>
    </row>
    <row r="434" spans="3:10" ht="14.25" customHeight="1">
      <c r="C434" s="14"/>
      <c r="D434" s="15"/>
      <c r="I434" s="14"/>
      <c r="J434" s="14"/>
    </row>
    <row r="435" spans="3:10" ht="14.25" customHeight="1">
      <c r="C435" s="14"/>
      <c r="D435" s="15"/>
      <c r="I435" s="14"/>
      <c r="J435" s="14"/>
    </row>
    <row r="436" spans="3:10" ht="14.25" customHeight="1">
      <c r="C436" s="14"/>
      <c r="D436" s="15"/>
      <c r="I436" s="14"/>
      <c r="J436" s="14"/>
    </row>
    <row r="437" spans="3:10" ht="14.25" customHeight="1">
      <c r="C437" s="14"/>
      <c r="D437" s="15"/>
      <c r="I437" s="14"/>
      <c r="J437" s="14"/>
    </row>
    <row r="438" spans="3:10" ht="14.25" customHeight="1">
      <c r="C438" s="14"/>
      <c r="D438" s="15"/>
      <c r="I438" s="14"/>
      <c r="J438" s="14"/>
    </row>
    <row r="439" spans="3:10" ht="14.25" customHeight="1">
      <c r="C439" s="14"/>
      <c r="D439" s="15"/>
      <c r="I439" s="14"/>
      <c r="J439" s="14"/>
    </row>
    <row r="440" spans="3:10" ht="14.25" customHeight="1">
      <c r="C440" s="14"/>
      <c r="D440" s="15"/>
      <c r="I440" s="14"/>
      <c r="J440" s="14"/>
    </row>
    <row r="441" spans="3:10" ht="14.25" customHeight="1">
      <c r="C441" s="14"/>
      <c r="D441" s="15"/>
      <c r="I441" s="14"/>
      <c r="J441" s="14"/>
    </row>
    <row r="442" spans="3:10" ht="14.25" customHeight="1">
      <c r="C442" s="14"/>
      <c r="D442" s="15"/>
      <c r="I442" s="14"/>
      <c r="J442" s="14"/>
    </row>
    <row r="443" spans="3:10" ht="14.25" customHeight="1">
      <c r="C443" s="14"/>
      <c r="D443" s="15"/>
      <c r="I443" s="14"/>
      <c r="J443" s="14"/>
    </row>
    <row r="444" spans="3:10" ht="14.25" customHeight="1">
      <c r="C444" s="14"/>
      <c r="D444" s="15"/>
      <c r="I444" s="14"/>
      <c r="J444" s="14"/>
    </row>
    <row r="445" spans="3:10" ht="14.25" customHeight="1">
      <c r="C445" s="14"/>
      <c r="D445" s="15"/>
      <c r="I445" s="14"/>
      <c r="J445" s="14"/>
    </row>
    <row r="446" spans="3:10" ht="14.25" customHeight="1">
      <c r="C446" s="14"/>
      <c r="D446" s="15"/>
      <c r="I446" s="14"/>
      <c r="J446" s="14"/>
    </row>
    <row r="447" spans="3:10" ht="14.25" customHeight="1">
      <c r="C447" s="14"/>
      <c r="D447" s="15"/>
      <c r="I447" s="14"/>
      <c r="J447" s="14"/>
    </row>
    <row r="448" spans="3:10" ht="14.25" customHeight="1">
      <c r="C448" s="14"/>
      <c r="D448" s="15"/>
      <c r="I448" s="14"/>
      <c r="J448" s="14"/>
    </row>
    <row r="449" spans="3:10" ht="14.25" customHeight="1">
      <c r="C449" s="14"/>
      <c r="D449" s="15"/>
      <c r="I449" s="14"/>
      <c r="J449" s="14"/>
    </row>
    <row r="450" spans="3:10" ht="14.25" customHeight="1">
      <c r="C450" s="14"/>
      <c r="D450" s="15"/>
      <c r="I450" s="14"/>
      <c r="J450" s="14"/>
    </row>
    <row r="451" spans="3:10" ht="14.25" customHeight="1">
      <c r="C451" s="14"/>
      <c r="D451" s="15"/>
      <c r="I451" s="14"/>
      <c r="J451" s="14"/>
    </row>
    <row r="452" spans="3:10" ht="14.25" customHeight="1">
      <c r="C452" s="14"/>
      <c r="D452" s="15"/>
      <c r="I452" s="14"/>
      <c r="J452" s="14"/>
    </row>
    <row r="453" spans="3:10" ht="14.25" customHeight="1">
      <c r="C453" s="14"/>
      <c r="D453" s="15"/>
      <c r="I453" s="14"/>
      <c r="J453" s="14"/>
    </row>
    <row r="454" spans="3:10" ht="14.25" customHeight="1">
      <c r="C454" s="14"/>
      <c r="D454" s="15"/>
      <c r="I454" s="14"/>
      <c r="J454" s="14"/>
    </row>
    <row r="455" spans="3:10" ht="14.25" customHeight="1">
      <c r="C455" s="14"/>
      <c r="D455" s="15"/>
      <c r="I455" s="14"/>
      <c r="J455" s="14"/>
    </row>
    <row r="456" spans="3:10" ht="14.25" customHeight="1">
      <c r="C456" s="14"/>
      <c r="D456" s="15"/>
      <c r="I456" s="14"/>
      <c r="J456" s="14"/>
    </row>
    <row r="457" spans="3:10" ht="14.25" customHeight="1">
      <c r="C457" s="14"/>
      <c r="D457" s="15"/>
      <c r="I457" s="14"/>
      <c r="J457" s="14"/>
    </row>
    <row r="458" spans="3:10" ht="14.25" customHeight="1">
      <c r="C458" s="14"/>
      <c r="D458" s="15"/>
      <c r="I458" s="14"/>
      <c r="J458" s="14"/>
    </row>
    <row r="459" spans="3:10" ht="14.25" customHeight="1">
      <c r="C459" s="14"/>
      <c r="D459" s="15"/>
      <c r="I459" s="14"/>
      <c r="J459" s="14"/>
    </row>
    <row r="460" spans="3:10" ht="14.25" customHeight="1">
      <c r="C460" s="14"/>
      <c r="D460" s="15"/>
      <c r="I460" s="14"/>
      <c r="J460" s="14"/>
    </row>
    <row r="461" spans="3:10" ht="14.25" customHeight="1">
      <c r="C461" s="14"/>
      <c r="D461" s="15"/>
      <c r="I461" s="14"/>
      <c r="J461" s="14"/>
    </row>
    <row r="462" spans="3:10" ht="14.25" customHeight="1">
      <c r="C462" s="14"/>
      <c r="D462" s="15"/>
      <c r="I462" s="14"/>
      <c r="J462" s="14"/>
    </row>
    <row r="463" spans="3:10" ht="14.25" customHeight="1">
      <c r="C463" s="14"/>
      <c r="D463" s="15"/>
      <c r="I463" s="14"/>
      <c r="J463" s="14"/>
    </row>
    <row r="464" spans="3:10" ht="14.25" customHeight="1">
      <c r="C464" s="14"/>
      <c r="D464" s="15"/>
      <c r="I464" s="14"/>
      <c r="J464" s="14"/>
    </row>
    <row r="465" spans="3:10" ht="14.25" customHeight="1">
      <c r="C465" s="14"/>
      <c r="D465" s="15"/>
      <c r="I465" s="14"/>
      <c r="J465" s="14"/>
    </row>
    <row r="466" spans="3:10" ht="14.25" customHeight="1">
      <c r="C466" s="14"/>
      <c r="D466" s="15"/>
      <c r="I466" s="14"/>
      <c r="J466" s="14"/>
    </row>
    <row r="467" spans="3:10" ht="14.25" customHeight="1">
      <c r="C467" s="14"/>
      <c r="D467" s="15"/>
      <c r="I467" s="14"/>
      <c r="J467" s="14"/>
    </row>
    <row r="468" spans="3:10" ht="14.25" customHeight="1">
      <c r="C468" s="14"/>
      <c r="D468" s="15"/>
      <c r="I468" s="14"/>
      <c r="J468" s="14"/>
    </row>
    <row r="469" spans="3:10" ht="14.25" customHeight="1">
      <c r="C469" s="14"/>
      <c r="D469" s="15"/>
      <c r="I469" s="14"/>
      <c r="J469" s="14"/>
    </row>
    <row r="470" spans="3:10" ht="14.25" customHeight="1">
      <c r="C470" s="14"/>
      <c r="D470" s="15"/>
      <c r="I470" s="14"/>
      <c r="J470" s="14"/>
    </row>
    <row r="471" spans="3:10" ht="14.25" customHeight="1">
      <c r="C471" s="14"/>
      <c r="D471" s="15"/>
      <c r="I471" s="14"/>
      <c r="J471" s="14"/>
    </row>
    <row r="472" spans="3:10" ht="14.25" customHeight="1">
      <c r="C472" s="14"/>
      <c r="D472" s="15"/>
      <c r="I472" s="14"/>
      <c r="J472" s="14"/>
    </row>
    <row r="473" spans="3:10" ht="14.25" customHeight="1">
      <c r="C473" s="14"/>
      <c r="D473" s="15"/>
      <c r="I473" s="14"/>
      <c r="J473" s="14"/>
    </row>
    <row r="474" spans="3:10" ht="14.25" customHeight="1">
      <c r="C474" s="14"/>
      <c r="D474" s="15"/>
      <c r="I474" s="14"/>
      <c r="J474" s="14"/>
    </row>
    <row r="475" spans="3:10" ht="14.25" customHeight="1">
      <c r="C475" s="14"/>
      <c r="D475" s="15"/>
      <c r="I475" s="14"/>
      <c r="J475" s="14"/>
    </row>
    <row r="476" spans="3:10" ht="14.25" customHeight="1">
      <c r="C476" s="14"/>
      <c r="D476" s="15"/>
      <c r="I476" s="14"/>
      <c r="J476" s="14"/>
    </row>
    <row r="477" spans="3:10" ht="14.25" customHeight="1">
      <c r="C477" s="14"/>
      <c r="D477" s="15"/>
      <c r="I477" s="14"/>
      <c r="J477" s="14"/>
    </row>
    <row r="478" spans="3:10" ht="14.25" customHeight="1">
      <c r="C478" s="14"/>
      <c r="D478" s="15"/>
      <c r="I478" s="14"/>
      <c r="J478" s="14"/>
    </row>
    <row r="479" spans="3:10" ht="14.25" customHeight="1">
      <c r="C479" s="14"/>
      <c r="D479" s="15"/>
      <c r="I479" s="14"/>
      <c r="J479" s="14"/>
    </row>
    <row r="480" spans="3:10" ht="14.25" customHeight="1">
      <c r="C480" s="14"/>
      <c r="D480" s="15"/>
      <c r="I480" s="14"/>
      <c r="J480" s="14"/>
    </row>
    <row r="481" spans="3:10" ht="14.25" customHeight="1">
      <c r="C481" s="14"/>
      <c r="D481" s="15"/>
      <c r="I481" s="14"/>
      <c r="J481" s="14"/>
    </row>
    <row r="482" spans="3:10" ht="14.25" customHeight="1">
      <c r="C482" s="14"/>
      <c r="D482" s="15"/>
      <c r="I482" s="14"/>
      <c r="J482" s="14"/>
    </row>
    <row r="483" spans="3:10" ht="14.25" customHeight="1">
      <c r="C483" s="14"/>
      <c r="D483" s="15"/>
      <c r="I483" s="14"/>
      <c r="J483" s="14"/>
    </row>
    <row r="484" spans="3:10" ht="14.25" customHeight="1">
      <c r="C484" s="14"/>
      <c r="D484" s="15"/>
      <c r="I484" s="14"/>
      <c r="J484" s="14"/>
    </row>
    <row r="485" spans="3:10" ht="14.25" customHeight="1">
      <c r="C485" s="14"/>
      <c r="D485" s="15"/>
      <c r="I485" s="14"/>
      <c r="J485" s="14"/>
    </row>
    <row r="486" spans="3:10" ht="14.25" customHeight="1">
      <c r="C486" s="14"/>
      <c r="D486" s="15"/>
      <c r="I486" s="14"/>
      <c r="J486" s="14"/>
    </row>
    <row r="487" spans="3:10" ht="14.25" customHeight="1">
      <c r="C487" s="14"/>
      <c r="D487" s="15"/>
      <c r="I487" s="14"/>
      <c r="J487" s="14"/>
    </row>
    <row r="488" spans="3:10" ht="14.25" customHeight="1">
      <c r="C488" s="14"/>
      <c r="D488" s="15"/>
      <c r="I488" s="14"/>
      <c r="J488" s="14"/>
    </row>
    <row r="489" spans="3:10" ht="14.25" customHeight="1">
      <c r="C489" s="14"/>
      <c r="D489" s="15"/>
      <c r="I489" s="14"/>
      <c r="J489" s="14"/>
    </row>
    <row r="490" spans="3:10" ht="14.25" customHeight="1">
      <c r="C490" s="14"/>
      <c r="D490" s="15"/>
      <c r="I490" s="14"/>
      <c r="J490" s="14"/>
    </row>
    <row r="491" spans="3:10" ht="14.25" customHeight="1">
      <c r="C491" s="14"/>
      <c r="D491" s="15"/>
      <c r="I491" s="14"/>
      <c r="J491" s="14"/>
    </row>
    <row r="492" spans="3:10" ht="14.25" customHeight="1">
      <c r="C492" s="14"/>
      <c r="D492" s="15"/>
      <c r="I492" s="14"/>
      <c r="J492" s="14"/>
    </row>
    <row r="493" spans="3:10" ht="14.25" customHeight="1">
      <c r="C493" s="14"/>
      <c r="D493" s="15"/>
      <c r="I493" s="14"/>
      <c r="J493" s="14"/>
    </row>
    <row r="494" spans="3:10" ht="14.25" customHeight="1">
      <c r="C494" s="14"/>
      <c r="D494" s="15"/>
      <c r="I494" s="14"/>
      <c r="J494" s="14"/>
    </row>
    <row r="495" spans="3:10" ht="14.25" customHeight="1">
      <c r="C495" s="14"/>
      <c r="D495" s="15"/>
      <c r="I495" s="14"/>
      <c r="J495" s="14"/>
    </row>
    <row r="496" spans="3:10" ht="14.25" customHeight="1">
      <c r="C496" s="14"/>
      <c r="D496" s="15"/>
      <c r="I496" s="14"/>
      <c r="J496" s="14"/>
    </row>
    <row r="497" spans="3:10" ht="14.25" customHeight="1">
      <c r="C497" s="14"/>
      <c r="D497" s="15"/>
      <c r="I497" s="14"/>
      <c r="J497" s="14"/>
    </row>
    <row r="498" spans="3:10" ht="14.25" customHeight="1">
      <c r="C498" s="14"/>
      <c r="D498" s="15"/>
      <c r="I498" s="14"/>
      <c r="J498" s="14"/>
    </row>
    <row r="499" spans="3:10" ht="14.25" customHeight="1">
      <c r="C499" s="14"/>
      <c r="D499" s="15"/>
      <c r="I499" s="14"/>
      <c r="J499" s="14"/>
    </row>
    <row r="500" spans="3:10" ht="14.25" customHeight="1">
      <c r="C500" s="14"/>
      <c r="D500" s="15"/>
      <c r="I500" s="14"/>
      <c r="J500" s="14"/>
    </row>
    <row r="501" spans="3:10" ht="14.25" customHeight="1">
      <c r="C501" s="14"/>
      <c r="D501" s="15"/>
      <c r="I501" s="14"/>
      <c r="J501" s="14"/>
    </row>
    <row r="502" spans="3:10" ht="14.25" customHeight="1">
      <c r="C502" s="14"/>
      <c r="D502" s="15"/>
      <c r="I502" s="14"/>
      <c r="J502" s="14"/>
    </row>
    <row r="503" spans="3:10" ht="14.25" customHeight="1">
      <c r="C503" s="14"/>
      <c r="D503" s="15"/>
      <c r="I503" s="14"/>
      <c r="J503" s="14"/>
    </row>
    <row r="504" spans="3:10" ht="14.25" customHeight="1">
      <c r="C504" s="14"/>
      <c r="D504" s="15"/>
      <c r="I504" s="14"/>
      <c r="J504" s="14"/>
    </row>
    <row r="505" spans="3:10" ht="14.25" customHeight="1">
      <c r="C505" s="14"/>
      <c r="D505" s="15"/>
      <c r="I505" s="14"/>
      <c r="J505" s="14"/>
    </row>
    <row r="506" spans="3:10" ht="14.25" customHeight="1">
      <c r="C506" s="14"/>
      <c r="D506" s="15"/>
      <c r="I506" s="14"/>
      <c r="J506" s="14"/>
    </row>
    <row r="507" spans="3:10" ht="14.25" customHeight="1">
      <c r="C507" s="14"/>
      <c r="D507" s="15"/>
      <c r="I507" s="14"/>
      <c r="J507" s="14"/>
    </row>
    <row r="508" spans="3:10" ht="14.25" customHeight="1">
      <c r="C508" s="14"/>
      <c r="D508" s="15"/>
      <c r="I508" s="14"/>
      <c r="J508" s="14"/>
    </row>
    <row r="509" spans="3:10" ht="14.25" customHeight="1">
      <c r="C509" s="14"/>
      <c r="D509" s="15"/>
      <c r="I509" s="14"/>
      <c r="J509" s="14"/>
    </row>
    <row r="510" spans="3:10" ht="14.25" customHeight="1">
      <c r="C510" s="14"/>
      <c r="D510" s="15"/>
      <c r="I510" s="14"/>
      <c r="J510" s="14"/>
    </row>
    <row r="511" spans="3:10" ht="14.25" customHeight="1">
      <c r="C511" s="14"/>
      <c r="D511" s="15"/>
      <c r="I511" s="14"/>
      <c r="J511" s="14"/>
    </row>
    <row r="512" spans="3:10" ht="14.25" customHeight="1">
      <c r="C512" s="14"/>
      <c r="D512" s="15"/>
      <c r="I512" s="14"/>
      <c r="J512" s="14"/>
    </row>
    <row r="513" spans="3:10" ht="14.25" customHeight="1">
      <c r="C513" s="14"/>
      <c r="D513" s="15"/>
      <c r="I513" s="14"/>
      <c r="J513" s="14"/>
    </row>
    <row r="514" spans="3:10" ht="14.25" customHeight="1">
      <c r="C514" s="14"/>
      <c r="D514" s="15"/>
      <c r="I514" s="14"/>
      <c r="J514" s="14"/>
    </row>
    <row r="515" spans="3:10" ht="14.25" customHeight="1">
      <c r="C515" s="14"/>
      <c r="D515" s="15"/>
      <c r="I515" s="14"/>
      <c r="J515" s="14"/>
    </row>
    <row r="516" spans="3:10" ht="14.25" customHeight="1">
      <c r="C516" s="14"/>
      <c r="D516" s="15"/>
      <c r="I516" s="14"/>
      <c r="J516" s="14"/>
    </row>
    <row r="517" spans="3:10" ht="14.25" customHeight="1">
      <c r="C517" s="14"/>
      <c r="D517" s="15"/>
      <c r="I517" s="14"/>
      <c r="J517" s="14"/>
    </row>
    <row r="518" spans="3:10" ht="14.25" customHeight="1">
      <c r="C518" s="14"/>
      <c r="D518" s="15"/>
      <c r="I518" s="14"/>
      <c r="J518" s="14"/>
    </row>
    <row r="519" spans="3:10" ht="14.25" customHeight="1">
      <c r="C519" s="14"/>
      <c r="D519" s="15"/>
      <c r="I519" s="14"/>
      <c r="J519" s="14"/>
    </row>
    <row r="520" spans="3:10" ht="14.25" customHeight="1">
      <c r="C520" s="14"/>
      <c r="D520" s="15"/>
      <c r="I520" s="14"/>
      <c r="J520" s="14"/>
    </row>
    <row r="521" spans="3:10" ht="14.25" customHeight="1">
      <c r="C521" s="14"/>
      <c r="D521" s="15"/>
      <c r="I521" s="14"/>
      <c r="J521" s="14"/>
    </row>
    <row r="522" spans="3:10" ht="14.25" customHeight="1">
      <c r="C522" s="14"/>
      <c r="D522" s="15"/>
      <c r="I522" s="14"/>
      <c r="J522" s="14"/>
    </row>
    <row r="523" spans="3:10" ht="14.25" customHeight="1">
      <c r="C523" s="14"/>
      <c r="D523" s="15"/>
      <c r="I523" s="14"/>
      <c r="J523" s="14"/>
    </row>
    <row r="524" spans="3:10" ht="14.25" customHeight="1">
      <c r="C524" s="14"/>
      <c r="D524" s="15"/>
      <c r="I524" s="14"/>
      <c r="J524" s="14"/>
    </row>
    <row r="525" spans="3:10" ht="14.25" customHeight="1">
      <c r="C525" s="14"/>
      <c r="D525" s="15"/>
      <c r="I525" s="14"/>
      <c r="J525" s="14"/>
    </row>
    <row r="526" spans="3:10" ht="14.25" customHeight="1">
      <c r="C526" s="14"/>
      <c r="D526" s="15"/>
      <c r="I526" s="14"/>
      <c r="J526" s="14"/>
    </row>
    <row r="527" spans="3:10" ht="14.25" customHeight="1">
      <c r="C527" s="14"/>
      <c r="D527" s="15"/>
      <c r="I527" s="14"/>
      <c r="J527" s="14"/>
    </row>
    <row r="528" spans="3:10" ht="14.25" customHeight="1">
      <c r="C528" s="14"/>
      <c r="D528" s="15"/>
      <c r="I528" s="14"/>
      <c r="J528" s="14"/>
    </row>
    <row r="529" spans="3:10" ht="14.25" customHeight="1">
      <c r="C529" s="14"/>
      <c r="D529" s="15"/>
      <c r="I529" s="14"/>
      <c r="J529" s="14"/>
    </row>
    <row r="530" spans="3:10" ht="14.25" customHeight="1">
      <c r="C530" s="14"/>
      <c r="D530" s="15"/>
      <c r="I530" s="14"/>
      <c r="J530" s="14"/>
    </row>
    <row r="531" spans="3:10" ht="14.25" customHeight="1">
      <c r="C531" s="14"/>
      <c r="D531" s="15"/>
      <c r="I531" s="14"/>
      <c r="J531" s="14"/>
    </row>
    <row r="532" spans="3:10" ht="14.25" customHeight="1">
      <c r="C532" s="14"/>
      <c r="D532" s="15"/>
      <c r="I532" s="14"/>
      <c r="J532" s="14"/>
    </row>
    <row r="533" spans="3:10" ht="14.25" customHeight="1">
      <c r="C533" s="14"/>
      <c r="D533" s="15"/>
      <c r="I533" s="14"/>
      <c r="J533" s="14"/>
    </row>
    <row r="534" spans="3:10" ht="14.25" customHeight="1">
      <c r="C534" s="14"/>
      <c r="D534" s="15"/>
      <c r="I534" s="14"/>
      <c r="J534" s="14"/>
    </row>
    <row r="535" spans="3:10" ht="14.25" customHeight="1">
      <c r="C535" s="14"/>
      <c r="D535" s="15"/>
      <c r="I535" s="14"/>
      <c r="J535" s="14"/>
    </row>
    <row r="536" spans="3:10" ht="14.25" customHeight="1">
      <c r="C536" s="14"/>
      <c r="D536" s="15"/>
      <c r="I536" s="14"/>
      <c r="J536" s="14"/>
    </row>
    <row r="537" spans="3:10" ht="14.25" customHeight="1">
      <c r="C537" s="14"/>
      <c r="D537" s="15"/>
      <c r="I537" s="14"/>
      <c r="J537" s="14"/>
    </row>
    <row r="538" spans="3:10" ht="14.25" customHeight="1">
      <c r="C538" s="14"/>
      <c r="D538" s="15"/>
      <c r="I538" s="14"/>
      <c r="J538" s="14"/>
    </row>
    <row r="539" spans="3:10" ht="14.25" customHeight="1">
      <c r="C539" s="14"/>
      <c r="D539" s="15"/>
      <c r="I539" s="14"/>
      <c r="J539" s="14"/>
    </row>
    <row r="540" spans="3:10" ht="14.25" customHeight="1">
      <c r="C540" s="14"/>
      <c r="D540" s="15"/>
      <c r="I540" s="14"/>
      <c r="J540" s="14"/>
    </row>
    <row r="541" spans="3:10" ht="14.25" customHeight="1">
      <c r="C541" s="14"/>
      <c r="D541" s="15"/>
      <c r="I541" s="14"/>
      <c r="J541" s="14"/>
    </row>
    <row r="542" spans="3:10" ht="14.25" customHeight="1">
      <c r="C542" s="14"/>
      <c r="D542" s="15"/>
      <c r="I542" s="14"/>
      <c r="J542" s="14"/>
    </row>
    <row r="543" spans="3:10" ht="14.25" customHeight="1">
      <c r="C543" s="14"/>
      <c r="D543" s="15"/>
      <c r="I543" s="14"/>
      <c r="J543" s="14"/>
    </row>
    <row r="544" spans="3:10" ht="14.25" customHeight="1">
      <c r="C544" s="14"/>
      <c r="D544" s="15"/>
      <c r="I544" s="14"/>
      <c r="J544" s="14"/>
    </row>
    <row r="545" spans="3:10" ht="14.25" customHeight="1">
      <c r="C545" s="14"/>
      <c r="D545" s="15"/>
      <c r="I545" s="14"/>
      <c r="J545" s="14"/>
    </row>
    <row r="546" spans="3:10" ht="14.25" customHeight="1">
      <c r="C546" s="14"/>
      <c r="D546" s="15"/>
      <c r="I546" s="14"/>
      <c r="J546" s="14"/>
    </row>
    <row r="547" spans="3:10" ht="14.25" customHeight="1">
      <c r="C547" s="14"/>
      <c r="D547" s="15"/>
      <c r="I547" s="14"/>
      <c r="J547" s="14"/>
    </row>
    <row r="548" spans="3:10" ht="14.25" customHeight="1">
      <c r="C548" s="14"/>
      <c r="D548" s="15"/>
      <c r="I548" s="14"/>
      <c r="J548" s="14"/>
    </row>
    <row r="549" spans="3:10" ht="14.25" customHeight="1">
      <c r="C549" s="14"/>
      <c r="D549" s="15"/>
      <c r="I549" s="14"/>
      <c r="J549" s="14"/>
    </row>
    <row r="550" spans="3:10" ht="14.25" customHeight="1">
      <c r="C550" s="14"/>
      <c r="D550" s="15"/>
      <c r="I550" s="14"/>
      <c r="J550" s="14"/>
    </row>
    <row r="551" spans="3:10" ht="14.25" customHeight="1">
      <c r="C551" s="14"/>
      <c r="D551" s="15"/>
      <c r="I551" s="14"/>
      <c r="J551" s="14"/>
    </row>
    <row r="552" spans="3:10" ht="14.25" customHeight="1">
      <c r="C552" s="14"/>
      <c r="D552" s="15"/>
      <c r="I552" s="14"/>
      <c r="J552" s="14"/>
    </row>
    <row r="553" spans="3:10" ht="14.25" customHeight="1">
      <c r="C553" s="14"/>
      <c r="D553" s="15"/>
      <c r="I553" s="14"/>
      <c r="J553" s="14"/>
    </row>
    <row r="554" spans="3:10" ht="14.25" customHeight="1">
      <c r="C554" s="14"/>
      <c r="D554" s="15"/>
      <c r="I554" s="14"/>
      <c r="J554" s="14"/>
    </row>
    <row r="555" spans="3:10" ht="14.25" customHeight="1">
      <c r="C555" s="14"/>
      <c r="D555" s="15"/>
      <c r="I555" s="14"/>
      <c r="J555" s="14"/>
    </row>
    <row r="556" spans="3:10" ht="14.25" customHeight="1">
      <c r="C556" s="14"/>
      <c r="D556" s="15"/>
      <c r="I556" s="14"/>
      <c r="J556" s="14"/>
    </row>
    <row r="557" spans="3:10" ht="14.25" customHeight="1">
      <c r="C557" s="14"/>
      <c r="D557" s="15"/>
      <c r="I557" s="14"/>
      <c r="J557" s="14"/>
    </row>
    <row r="558" spans="3:10" ht="14.25" customHeight="1">
      <c r="C558" s="14"/>
      <c r="D558" s="15"/>
      <c r="I558" s="14"/>
      <c r="J558" s="14"/>
    </row>
    <row r="559" spans="3:10" ht="14.25" customHeight="1">
      <c r="C559" s="14"/>
      <c r="D559" s="15"/>
      <c r="I559" s="14"/>
      <c r="J559" s="14"/>
    </row>
    <row r="560" spans="3:10" ht="14.25" customHeight="1">
      <c r="C560" s="14"/>
      <c r="D560" s="15"/>
      <c r="I560" s="14"/>
      <c r="J560" s="14"/>
    </row>
    <row r="561" spans="3:10" ht="14.25" customHeight="1">
      <c r="C561" s="14"/>
      <c r="D561" s="15"/>
      <c r="I561" s="14"/>
      <c r="J561" s="14"/>
    </row>
    <row r="562" spans="3:10" ht="14.25" customHeight="1">
      <c r="C562" s="14"/>
      <c r="D562" s="15"/>
      <c r="I562" s="14"/>
      <c r="J562" s="14"/>
    </row>
    <row r="563" spans="3:10" ht="14.25" customHeight="1">
      <c r="C563" s="14"/>
      <c r="D563" s="15"/>
      <c r="I563" s="14"/>
      <c r="J563" s="14"/>
    </row>
    <row r="564" spans="3:10" ht="14.25" customHeight="1">
      <c r="C564" s="14"/>
      <c r="D564" s="15"/>
      <c r="I564" s="14"/>
      <c r="J564" s="14"/>
    </row>
    <row r="565" spans="3:10" ht="14.25" customHeight="1">
      <c r="C565" s="14"/>
      <c r="D565" s="15"/>
      <c r="I565" s="14"/>
      <c r="J565" s="14"/>
    </row>
    <row r="566" spans="3:10" ht="14.25" customHeight="1">
      <c r="C566" s="14"/>
      <c r="D566" s="15"/>
      <c r="I566" s="14"/>
      <c r="J566" s="14"/>
    </row>
    <row r="567" spans="3:10" ht="14.25" customHeight="1">
      <c r="C567" s="14"/>
      <c r="D567" s="15"/>
      <c r="I567" s="14"/>
      <c r="J567" s="14"/>
    </row>
    <row r="568" spans="3:10" ht="14.25" customHeight="1">
      <c r="C568" s="14"/>
      <c r="D568" s="15"/>
      <c r="I568" s="14"/>
      <c r="J568" s="14"/>
    </row>
    <row r="569" spans="3:10" ht="14.25" customHeight="1">
      <c r="C569" s="14"/>
      <c r="D569" s="15"/>
      <c r="I569" s="14"/>
      <c r="J569" s="14"/>
    </row>
    <row r="570" spans="3:10" ht="14.25" customHeight="1">
      <c r="C570" s="14"/>
      <c r="D570" s="15"/>
      <c r="I570" s="14"/>
      <c r="J570" s="14"/>
    </row>
    <row r="571" spans="3:10" ht="14.25" customHeight="1">
      <c r="C571" s="14"/>
      <c r="D571" s="15"/>
      <c r="I571" s="14"/>
      <c r="J571" s="14"/>
    </row>
    <row r="572" spans="3:10" ht="14.25" customHeight="1">
      <c r="C572" s="14"/>
      <c r="D572" s="15"/>
      <c r="I572" s="14"/>
      <c r="J572" s="14"/>
    </row>
    <row r="573" spans="3:10" ht="14.25" customHeight="1">
      <c r="C573" s="14"/>
      <c r="D573" s="15"/>
      <c r="I573" s="14"/>
      <c r="J573" s="14"/>
    </row>
    <row r="574" spans="3:10" ht="14.25" customHeight="1">
      <c r="C574" s="14"/>
      <c r="D574" s="15"/>
      <c r="I574" s="14"/>
      <c r="J574" s="14"/>
    </row>
    <row r="575" spans="3:10" ht="14.25" customHeight="1">
      <c r="C575" s="14"/>
      <c r="D575" s="15"/>
      <c r="I575" s="14"/>
      <c r="J575" s="14"/>
    </row>
    <row r="576" spans="3:10" ht="14.25" customHeight="1">
      <c r="C576" s="14"/>
      <c r="D576" s="15"/>
      <c r="I576" s="14"/>
      <c r="J576" s="14"/>
    </row>
    <row r="577" spans="3:10" ht="14.25" customHeight="1">
      <c r="C577" s="14"/>
      <c r="D577" s="15"/>
      <c r="I577" s="14"/>
      <c r="J577" s="14"/>
    </row>
    <row r="578" spans="3:10" ht="14.25" customHeight="1">
      <c r="C578" s="14"/>
      <c r="D578" s="15"/>
      <c r="I578" s="14"/>
      <c r="J578" s="14"/>
    </row>
    <row r="579" spans="3:10" ht="14.25" customHeight="1">
      <c r="C579" s="14"/>
      <c r="D579" s="15"/>
      <c r="I579" s="14"/>
      <c r="J579" s="14"/>
    </row>
    <row r="580" spans="3:10" ht="14.25" customHeight="1">
      <c r="C580" s="14"/>
      <c r="D580" s="15"/>
      <c r="I580" s="14"/>
      <c r="J580" s="14"/>
    </row>
    <row r="581" spans="3:10" ht="14.25" customHeight="1">
      <c r="C581" s="14"/>
      <c r="D581" s="15"/>
      <c r="I581" s="14"/>
      <c r="J581" s="14"/>
    </row>
    <row r="582" spans="3:10" ht="14.25" customHeight="1">
      <c r="C582" s="14"/>
      <c r="D582" s="15"/>
      <c r="I582" s="14"/>
      <c r="J582" s="14"/>
    </row>
    <row r="583" spans="3:10" ht="14.25" customHeight="1">
      <c r="C583" s="14"/>
      <c r="D583" s="15"/>
      <c r="I583" s="14"/>
      <c r="J583" s="14"/>
    </row>
    <row r="584" spans="3:10" ht="14.25" customHeight="1">
      <c r="C584" s="14"/>
      <c r="D584" s="15"/>
      <c r="I584" s="14"/>
      <c r="J584" s="14"/>
    </row>
    <row r="585" spans="3:10" ht="14.25" customHeight="1">
      <c r="C585" s="14"/>
      <c r="D585" s="15"/>
      <c r="I585" s="14"/>
      <c r="J585" s="14"/>
    </row>
    <row r="586" spans="3:10" ht="14.25" customHeight="1">
      <c r="C586" s="14"/>
      <c r="D586" s="15"/>
      <c r="I586" s="14"/>
      <c r="J586" s="14"/>
    </row>
    <row r="587" spans="3:10" ht="14.25" customHeight="1">
      <c r="C587" s="14"/>
      <c r="D587" s="15"/>
      <c r="I587" s="14"/>
      <c r="J587" s="14"/>
    </row>
    <row r="588" spans="3:10" ht="14.25" customHeight="1">
      <c r="C588" s="14"/>
      <c r="D588" s="15"/>
      <c r="I588" s="14"/>
      <c r="J588" s="14"/>
    </row>
    <row r="589" spans="3:10" ht="14.25" customHeight="1">
      <c r="C589" s="14"/>
      <c r="D589" s="15"/>
      <c r="I589" s="14"/>
      <c r="J589" s="14"/>
    </row>
    <row r="590" spans="3:10" ht="14.25" customHeight="1">
      <c r="C590" s="14"/>
      <c r="D590" s="15"/>
      <c r="I590" s="14"/>
      <c r="J590" s="14"/>
    </row>
    <row r="591" spans="3:10" ht="14.25" customHeight="1">
      <c r="C591" s="14"/>
      <c r="D591" s="15"/>
      <c r="I591" s="14"/>
      <c r="J591" s="14"/>
    </row>
    <row r="592" spans="3:10" ht="14.25" customHeight="1">
      <c r="C592" s="14"/>
      <c r="D592" s="15"/>
      <c r="I592" s="14"/>
      <c r="J592" s="14"/>
    </row>
    <row r="593" spans="3:10" ht="14.25" customHeight="1">
      <c r="C593" s="14"/>
      <c r="D593" s="15"/>
      <c r="I593" s="14"/>
      <c r="J593" s="14"/>
    </row>
    <row r="594" spans="3:10" ht="14.25" customHeight="1">
      <c r="C594" s="14"/>
      <c r="D594" s="15"/>
      <c r="I594" s="14"/>
      <c r="J594" s="14"/>
    </row>
    <row r="595" spans="3:10" ht="14.25" customHeight="1">
      <c r="C595" s="14"/>
      <c r="D595" s="15"/>
      <c r="I595" s="14"/>
      <c r="J595" s="14"/>
    </row>
    <row r="596" spans="3:10" ht="14.25" customHeight="1">
      <c r="C596" s="14"/>
      <c r="D596" s="15"/>
      <c r="I596" s="14"/>
      <c r="J596" s="14"/>
    </row>
    <row r="597" spans="3:10" ht="14.25" customHeight="1">
      <c r="C597" s="14"/>
      <c r="D597" s="15"/>
      <c r="I597" s="14"/>
      <c r="J597" s="14"/>
    </row>
    <row r="598" spans="3:10" ht="14.25" customHeight="1">
      <c r="C598" s="14"/>
      <c r="D598" s="15"/>
      <c r="I598" s="14"/>
      <c r="J598" s="14"/>
    </row>
    <row r="599" spans="3:10" ht="14.25" customHeight="1">
      <c r="C599" s="14"/>
      <c r="D599" s="15"/>
      <c r="I599" s="14"/>
      <c r="J599" s="14"/>
    </row>
    <row r="600" spans="3:10" ht="14.25" customHeight="1">
      <c r="C600" s="14"/>
      <c r="D600" s="15"/>
      <c r="I600" s="14"/>
      <c r="J600" s="14"/>
    </row>
    <row r="601" spans="3:10" ht="14.25" customHeight="1">
      <c r="C601" s="14"/>
      <c r="D601" s="15"/>
      <c r="I601" s="14"/>
      <c r="J601" s="14"/>
    </row>
    <row r="602" spans="3:10" ht="14.25" customHeight="1">
      <c r="C602" s="14"/>
      <c r="D602" s="15"/>
      <c r="I602" s="14"/>
      <c r="J602" s="14"/>
    </row>
    <row r="603" spans="3:10" ht="14.25" customHeight="1">
      <c r="C603" s="14"/>
      <c r="D603" s="15"/>
      <c r="I603" s="14"/>
      <c r="J603" s="14"/>
    </row>
    <row r="604" spans="3:10" ht="14.25" customHeight="1">
      <c r="C604" s="14"/>
      <c r="D604" s="15"/>
      <c r="I604" s="14"/>
      <c r="J604" s="14"/>
    </row>
    <row r="605" spans="3:10" ht="14.25" customHeight="1">
      <c r="C605" s="14"/>
      <c r="D605" s="15"/>
      <c r="I605" s="14"/>
      <c r="J605" s="14"/>
    </row>
    <row r="606" spans="3:10" ht="14.25" customHeight="1">
      <c r="C606" s="14"/>
      <c r="D606" s="15"/>
      <c r="I606" s="14"/>
      <c r="J606" s="14"/>
    </row>
    <row r="607" spans="3:10" ht="14.25" customHeight="1">
      <c r="C607" s="14"/>
      <c r="D607" s="15"/>
      <c r="I607" s="14"/>
      <c r="J607" s="14"/>
    </row>
    <row r="608" spans="3:10" ht="14.25" customHeight="1">
      <c r="C608" s="14"/>
      <c r="D608" s="15"/>
      <c r="I608" s="14"/>
      <c r="J608" s="14"/>
    </row>
    <row r="609" spans="3:10" ht="14.25" customHeight="1">
      <c r="C609" s="14"/>
      <c r="D609" s="15"/>
      <c r="I609" s="14"/>
      <c r="J609" s="14"/>
    </row>
    <row r="610" spans="3:10" ht="14.25" customHeight="1">
      <c r="C610" s="14"/>
      <c r="D610" s="15"/>
      <c r="I610" s="14"/>
      <c r="J610" s="14"/>
    </row>
    <row r="611" spans="3:10" ht="14.25" customHeight="1">
      <c r="C611" s="14"/>
      <c r="D611" s="15"/>
      <c r="I611" s="14"/>
      <c r="J611" s="14"/>
    </row>
    <row r="612" spans="3:10" ht="14.25" customHeight="1">
      <c r="C612" s="14"/>
      <c r="D612" s="15"/>
      <c r="I612" s="14"/>
      <c r="J612" s="14"/>
    </row>
    <row r="613" spans="3:10" ht="14.25" customHeight="1">
      <c r="C613" s="14"/>
      <c r="D613" s="15"/>
      <c r="I613" s="14"/>
      <c r="J613" s="14"/>
    </row>
    <row r="614" spans="3:10" ht="14.25" customHeight="1">
      <c r="C614" s="14"/>
      <c r="D614" s="15"/>
      <c r="I614" s="14"/>
      <c r="J614" s="14"/>
    </row>
    <row r="615" spans="3:10" ht="14.25" customHeight="1">
      <c r="C615" s="14"/>
      <c r="D615" s="15"/>
      <c r="I615" s="14"/>
      <c r="J615" s="14"/>
    </row>
    <row r="616" spans="3:10" ht="14.25" customHeight="1">
      <c r="C616" s="14"/>
      <c r="D616" s="15"/>
      <c r="I616" s="14"/>
      <c r="J616" s="14"/>
    </row>
    <row r="617" spans="3:10" ht="14.25" customHeight="1">
      <c r="C617" s="14"/>
      <c r="D617" s="15"/>
      <c r="I617" s="14"/>
      <c r="J617" s="14"/>
    </row>
    <row r="618" spans="3:10" ht="14.25" customHeight="1">
      <c r="C618" s="14"/>
      <c r="D618" s="15"/>
      <c r="I618" s="14"/>
      <c r="J618" s="14"/>
    </row>
    <row r="619" spans="3:10" ht="14.25" customHeight="1">
      <c r="C619" s="14"/>
      <c r="D619" s="15"/>
      <c r="I619" s="14"/>
      <c r="J619" s="14"/>
    </row>
    <row r="620" spans="3:10" ht="14.25" customHeight="1">
      <c r="C620" s="14"/>
      <c r="D620" s="15"/>
      <c r="I620" s="14"/>
      <c r="J620" s="14"/>
    </row>
    <row r="621" spans="3:10" ht="14.25" customHeight="1">
      <c r="C621" s="14"/>
      <c r="D621" s="15"/>
      <c r="I621" s="14"/>
      <c r="J621" s="14"/>
    </row>
    <row r="622" spans="3:10" ht="14.25" customHeight="1">
      <c r="C622" s="14"/>
      <c r="D622" s="15"/>
      <c r="I622" s="14"/>
      <c r="J622" s="14"/>
    </row>
    <row r="623" spans="3:10" ht="14.25" customHeight="1">
      <c r="C623" s="14"/>
      <c r="D623" s="15"/>
      <c r="I623" s="14"/>
      <c r="J623" s="14"/>
    </row>
    <row r="624" spans="3:10" ht="14.25" customHeight="1">
      <c r="C624" s="14"/>
      <c r="D624" s="15"/>
      <c r="I624" s="14"/>
      <c r="J624" s="14"/>
    </row>
    <row r="625" spans="3:10" ht="14.25" customHeight="1">
      <c r="C625" s="14"/>
      <c r="D625" s="15"/>
      <c r="I625" s="14"/>
      <c r="J625" s="14"/>
    </row>
    <row r="626" spans="3:10" ht="14.25" customHeight="1">
      <c r="C626" s="14"/>
      <c r="D626" s="15"/>
      <c r="I626" s="14"/>
      <c r="J626" s="14"/>
    </row>
    <row r="627" spans="3:10" ht="14.25" customHeight="1">
      <c r="C627" s="14"/>
      <c r="D627" s="15"/>
      <c r="I627" s="14"/>
      <c r="J627" s="14"/>
    </row>
    <row r="628" spans="3:10" ht="14.25" customHeight="1">
      <c r="C628" s="14"/>
      <c r="D628" s="15"/>
      <c r="I628" s="14"/>
      <c r="J628" s="14"/>
    </row>
    <row r="629" spans="3:10" ht="14.25" customHeight="1">
      <c r="C629" s="14"/>
      <c r="D629" s="15"/>
      <c r="I629" s="14"/>
      <c r="J629" s="14"/>
    </row>
    <row r="630" spans="3:10" ht="14.25" customHeight="1">
      <c r="C630" s="14"/>
      <c r="D630" s="15"/>
      <c r="I630" s="14"/>
      <c r="J630" s="14"/>
    </row>
    <row r="631" spans="3:10" ht="14.25" customHeight="1">
      <c r="C631" s="14"/>
      <c r="D631" s="15"/>
      <c r="I631" s="14"/>
      <c r="J631" s="14"/>
    </row>
    <row r="632" spans="3:10" ht="14.25" customHeight="1">
      <c r="C632" s="14"/>
      <c r="D632" s="15"/>
      <c r="I632" s="14"/>
      <c r="J632" s="14"/>
    </row>
    <row r="633" spans="3:10" ht="14.25" customHeight="1">
      <c r="C633" s="14"/>
      <c r="D633" s="15"/>
      <c r="I633" s="14"/>
      <c r="J633" s="14"/>
    </row>
    <row r="634" spans="3:10" ht="14.25" customHeight="1">
      <c r="C634" s="14"/>
      <c r="D634" s="15"/>
      <c r="I634" s="14"/>
      <c r="J634" s="14"/>
    </row>
    <row r="635" spans="3:10" ht="14.25" customHeight="1">
      <c r="C635" s="14"/>
      <c r="D635" s="15"/>
      <c r="I635" s="14"/>
      <c r="J635" s="14"/>
    </row>
    <row r="636" spans="3:10" ht="14.25" customHeight="1">
      <c r="C636" s="14"/>
      <c r="D636" s="15"/>
      <c r="I636" s="14"/>
      <c r="J636" s="14"/>
    </row>
    <row r="637" spans="3:10" ht="14.25" customHeight="1">
      <c r="C637" s="14"/>
      <c r="D637" s="15"/>
      <c r="I637" s="14"/>
      <c r="J637" s="14"/>
    </row>
    <row r="638" spans="3:10" ht="14.25" customHeight="1">
      <c r="C638" s="14"/>
      <c r="D638" s="15"/>
      <c r="I638" s="14"/>
      <c r="J638" s="14"/>
    </row>
    <row r="639" spans="3:10" ht="14.25" customHeight="1">
      <c r="C639" s="14"/>
      <c r="D639" s="15"/>
      <c r="I639" s="14"/>
      <c r="J639" s="14"/>
    </row>
    <row r="640" spans="3:10" ht="14.25" customHeight="1">
      <c r="C640" s="14"/>
      <c r="D640" s="15"/>
      <c r="I640" s="14"/>
      <c r="J640" s="14"/>
    </row>
    <row r="641" spans="3:10" ht="14.25" customHeight="1">
      <c r="C641" s="14"/>
      <c r="D641" s="15"/>
      <c r="I641" s="14"/>
      <c r="J641" s="14"/>
    </row>
    <row r="642" spans="3:10" ht="14.25" customHeight="1">
      <c r="C642" s="14"/>
      <c r="D642" s="15"/>
      <c r="I642" s="14"/>
      <c r="J642" s="14"/>
    </row>
    <row r="643" spans="3:10" ht="14.25" customHeight="1">
      <c r="C643" s="14"/>
      <c r="D643" s="15"/>
      <c r="I643" s="14"/>
      <c r="J643" s="14"/>
    </row>
    <row r="644" spans="3:10" ht="14.25" customHeight="1">
      <c r="C644" s="14"/>
      <c r="D644" s="15"/>
      <c r="I644" s="14"/>
      <c r="J644" s="14"/>
    </row>
    <row r="645" spans="3:10" ht="14.25" customHeight="1">
      <c r="C645" s="14"/>
      <c r="D645" s="15"/>
      <c r="I645" s="14"/>
      <c r="J645" s="14"/>
    </row>
    <row r="646" spans="3:10" ht="14.25" customHeight="1">
      <c r="C646" s="14"/>
      <c r="D646" s="15"/>
      <c r="I646" s="14"/>
      <c r="J646" s="14"/>
    </row>
    <row r="647" spans="3:10" ht="14.25" customHeight="1">
      <c r="C647" s="14"/>
      <c r="D647" s="15"/>
      <c r="I647" s="14"/>
      <c r="J647" s="14"/>
    </row>
    <row r="648" spans="3:10" ht="14.25" customHeight="1">
      <c r="C648" s="14"/>
      <c r="D648" s="15"/>
      <c r="I648" s="14"/>
      <c r="J648" s="14"/>
    </row>
    <row r="649" spans="3:10" ht="14.25" customHeight="1">
      <c r="C649" s="14"/>
      <c r="D649" s="15"/>
      <c r="I649" s="14"/>
      <c r="J649" s="14"/>
    </row>
    <row r="650" spans="3:10" ht="14.25" customHeight="1">
      <c r="C650" s="14"/>
      <c r="D650" s="15"/>
      <c r="I650" s="14"/>
      <c r="J650" s="14"/>
    </row>
    <row r="651" spans="3:10" ht="14.25" customHeight="1">
      <c r="C651" s="14"/>
      <c r="D651" s="15"/>
      <c r="I651" s="14"/>
      <c r="J651" s="14"/>
    </row>
    <row r="652" spans="3:10" ht="14.25" customHeight="1">
      <c r="C652" s="14"/>
      <c r="D652" s="15"/>
      <c r="I652" s="14"/>
      <c r="J652" s="14"/>
    </row>
    <row r="653" spans="3:10" ht="14.25" customHeight="1">
      <c r="C653" s="14"/>
      <c r="D653" s="15"/>
      <c r="I653" s="14"/>
      <c r="J653" s="14"/>
    </row>
    <row r="654" spans="3:10" ht="14.25" customHeight="1">
      <c r="C654" s="14"/>
      <c r="D654" s="15"/>
      <c r="I654" s="14"/>
      <c r="J654" s="14"/>
    </row>
    <row r="655" spans="3:10" ht="14.25" customHeight="1">
      <c r="C655" s="14"/>
      <c r="D655" s="15"/>
      <c r="I655" s="14"/>
      <c r="J655" s="14"/>
    </row>
    <row r="656" spans="3:10" ht="14.25" customHeight="1">
      <c r="C656" s="14"/>
      <c r="D656" s="15"/>
      <c r="I656" s="14"/>
      <c r="J656" s="14"/>
    </row>
    <row r="657" spans="3:10" ht="14.25" customHeight="1">
      <c r="C657" s="14"/>
      <c r="D657" s="15"/>
      <c r="I657" s="14"/>
      <c r="J657" s="14"/>
    </row>
    <row r="658" spans="3:10" ht="14.25" customHeight="1">
      <c r="C658" s="14"/>
      <c r="D658" s="15"/>
      <c r="I658" s="14"/>
      <c r="J658" s="14"/>
    </row>
    <row r="659" spans="3:10" ht="14.25" customHeight="1">
      <c r="C659" s="14"/>
      <c r="D659" s="15"/>
      <c r="I659" s="14"/>
      <c r="J659" s="14"/>
    </row>
    <row r="660" spans="3:10" ht="14.25" customHeight="1">
      <c r="C660" s="14"/>
      <c r="D660" s="15"/>
      <c r="I660" s="14"/>
      <c r="J660" s="14"/>
    </row>
    <row r="661" spans="3:10" ht="14.25" customHeight="1">
      <c r="C661" s="14"/>
      <c r="D661" s="15"/>
      <c r="I661" s="14"/>
      <c r="J661" s="14"/>
    </row>
    <row r="662" spans="3:10" ht="14.25" customHeight="1">
      <c r="C662" s="14"/>
      <c r="D662" s="15"/>
      <c r="I662" s="14"/>
      <c r="J662" s="14"/>
    </row>
    <row r="663" spans="3:10" ht="14.25" customHeight="1">
      <c r="C663" s="14"/>
      <c r="D663" s="15"/>
      <c r="I663" s="14"/>
      <c r="J663" s="14"/>
    </row>
    <row r="664" spans="3:10" ht="14.25" customHeight="1">
      <c r="C664" s="14"/>
      <c r="D664" s="15"/>
      <c r="I664" s="14"/>
      <c r="J664" s="14"/>
    </row>
    <row r="665" spans="3:10" ht="14.25" customHeight="1">
      <c r="C665" s="14"/>
      <c r="D665" s="15"/>
      <c r="I665" s="14"/>
      <c r="J665" s="14"/>
    </row>
    <row r="666" spans="3:10" ht="14.25" customHeight="1">
      <c r="C666" s="14"/>
      <c r="D666" s="15"/>
      <c r="I666" s="14"/>
      <c r="J666" s="14"/>
    </row>
    <row r="667" spans="3:10" ht="14.25" customHeight="1">
      <c r="C667" s="14"/>
      <c r="D667" s="15"/>
      <c r="I667" s="14"/>
      <c r="J667" s="14"/>
    </row>
    <row r="668" spans="3:10" ht="14.25" customHeight="1">
      <c r="C668" s="14"/>
      <c r="D668" s="15"/>
      <c r="I668" s="14"/>
      <c r="J668" s="14"/>
    </row>
    <row r="669" spans="3:10" ht="14.25" customHeight="1">
      <c r="C669" s="14"/>
      <c r="D669" s="15"/>
      <c r="I669" s="14"/>
      <c r="J669" s="14"/>
    </row>
    <row r="670" spans="3:10" ht="14.25" customHeight="1">
      <c r="C670" s="14"/>
      <c r="D670" s="15"/>
      <c r="I670" s="14"/>
      <c r="J670" s="14"/>
    </row>
    <row r="671" spans="3:10" ht="14.25" customHeight="1">
      <c r="C671" s="14"/>
      <c r="D671" s="15"/>
      <c r="I671" s="14"/>
      <c r="J671" s="14"/>
    </row>
    <row r="672" spans="3:10" ht="14.25" customHeight="1">
      <c r="C672" s="14"/>
      <c r="D672" s="15"/>
      <c r="I672" s="14"/>
      <c r="J672" s="14"/>
    </row>
    <row r="673" spans="3:10" ht="14.25" customHeight="1">
      <c r="C673" s="14"/>
      <c r="D673" s="15"/>
      <c r="I673" s="14"/>
      <c r="J673" s="14"/>
    </row>
    <row r="674" spans="3:10" ht="14.25" customHeight="1">
      <c r="C674" s="14"/>
      <c r="D674" s="15"/>
      <c r="I674" s="14"/>
      <c r="J674" s="14"/>
    </row>
    <row r="675" spans="3:10" ht="14.25" customHeight="1">
      <c r="C675" s="14"/>
      <c r="D675" s="15"/>
      <c r="I675" s="14"/>
      <c r="J675" s="14"/>
    </row>
    <row r="676" spans="3:10" ht="14.25" customHeight="1">
      <c r="C676" s="14"/>
      <c r="D676" s="15"/>
      <c r="I676" s="14"/>
      <c r="J676" s="14"/>
    </row>
    <row r="677" spans="3:10" ht="14.25" customHeight="1">
      <c r="C677" s="14"/>
      <c r="D677" s="15"/>
      <c r="I677" s="14"/>
      <c r="J677" s="14"/>
    </row>
    <row r="678" spans="3:10" ht="14.25" customHeight="1">
      <c r="C678" s="14"/>
      <c r="D678" s="15"/>
      <c r="I678" s="14"/>
      <c r="J678" s="14"/>
    </row>
    <row r="679" spans="3:10" ht="14.25" customHeight="1">
      <c r="C679" s="14"/>
      <c r="D679" s="15"/>
      <c r="I679" s="14"/>
      <c r="J679" s="14"/>
    </row>
    <row r="680" spans="3:10" ht="14.25" customHeight="1">
      <c r="C680" s="14"/>
      <c r="D680" s="15"/>
      <c r="I680" s="14"/>
      <c r="J680" s="14"/>
    </row>
    <row r="681" spans="3:10" ht="14.25" customHeight="1">
      <c r="C681" s="14"/>
      <c r="D681" s="15"/>
      <c r="I681" s="14"/>
      <c r="J681" s="14"/>
    </row>
    <row r="682" spans="3:10" ht="14.25" customHeight="1">
      <c r="C682" s="14"/>
      <c r="D682" s="15"/>
      <c r="I682" s="14"/>
      <c r="J682" s="14"/>
    </row>
    <row r="683" spans="3:10" ht="14.25" customHeight="1">
      <c r="C683" s="14"/>
      <c r="D683" s="15"/>
      <c r="I683" s="14"/>
      <c r="J683" s="14"/>
    </row>
    <row r="684" spans="3:10" ht="14.25" customHeight="1">
      <c r="C684" s="14"/>
      <c r="D684" s="15"/>
      <c r="I684" s="14"/>
      <c r="J684" s="14"/>
    </row>
    <row r="685" spans="3:10" ht="14.25" customHeight="1">
      <c r="C685" s="14"/>
      <c r="D685" s="15"/>
      <c r="I685" s="14"/>
      <c r="J685" s="14"/>
    </row>
    <row r="686" spans="3:10" ht="14.25" customHeight="1">
      <c r="C686" s="14"/>
      <c r="D686" s="15"/>
      <c r="I686" s="14"/>
      <c r="J686" s="14"/>
    </row>
    <row r="687" spans="3:10" ht="14.25" customHeight="1">
      <c r="C687" s="14"/>
      <c r="D687" s="15"/>
      <c r="I687" s="14"/>
      <c r="J687" s="14"/>
    </row>
    <row r="688" spans="3:10" ht="14.25" customHeight="1">
      <c r="C688" s="14"/>
      <c r="D688" s="15"/>
      <c r="I688" s="14"/>
      <c r="J688" s="14"/>
    </row>
    <row r="689" spans="3:10" ht="14.25" customHeight="1">
      <c r="C689" s="14"/>
      <c r="D689" s="15"/>
      <c r="I689" s="14"/>
      <c r="J689" s="14"/>
    </row>
    <row r="690" spans="3:10" ht="14.25" customHeight="1">
      <c r="C690" s="14"/>
      <c r="D690" s="15"/>
      <c r="I690" s="14"/>
      <c r="J690" s="14"/>
    </row>
    <row r="691" spans="3:10" ht="14.25" customHeight="1">
      <c r="C691" s="14"/>
      <c r="D691" s="15"/>
      <c r="I691" s="14"/>
      <c r="J691" s="14"/>
    </row>
    <row r="692" spans="3:10" ht="14.25" customHeight="1">
      <c r="C692" s="14"/>
      <c r="D692" s="15"/>
      <c r="I692" s="14"/>
      <c r="J692" s="14"/>
    </row>
    <row r="693" spans="3:10" ht="14.25" customHeight="1">
      <c r="C693" s="14"/>
      <c r="D693" s="15"/>
      <c r="I693" s="14"/>
      <c r="J693" s="14"/>
    </row>
    <row r="694" spans="3:10" ht="14.25" customHeight="1">
      <c r="C694" s="14"/>
      <c r="D694" s="15"/>
      <c r="I694" s="14"/>
      <c r="J694" s="14"/>
    </row>
    <row r="695" spans="3:10" ht="14.25" customHeight="1">
      <c r="C695" s="14"/>
      <c r="D695" s="15"/>
      <c r="I695" s="14"/>
      <c r="J695" s="14"/>
    </row>
    <row r="696" spans="3:10" ht="14.25" customHeight="1">
      <c r="C696" s="14"/>
      <c r="D696" s="15"/>
      <c r="I696" s="14"/>
      <c r="J696" s="14"/>
    </row>
    <row r="697" spans="3:10" ht="14.25" customHeight="1">
      <c r="C697" s="14"/>
      <c r="D697" s="15"/>
      <c r="I697" s="14"/>
      <c r="J697" s="14"/>
    </row>
    <row r="698" spans="3:10" ht="14.25" customHeight="1">
      <c r="C698" s="14"/>
      <c r="D698" s="15"/>
      <c r="I698" s="14"/>
      <c r="J698" s="14"/>
    </row>
    <row r="699" spans="3:10" ht="14.25" customHeight="1">
      <c r="C699" s="14"/>
      <c r="D699" s="15"/>
      <c r="I699" s="14"/>
      <c r="J699" s="14"/>
    </row>
    <row r="700" spans="3:10" ht="14.25" customHeight="1">
      <c r="C700" s="14"/>
      <c r="D700" s="15"/>
      <c r="I700" s="14"/>
      <c r="J700" s="14"/>
    </row>
    <row r="701" spans="3:10" ht="14.25" customHeight="1">
      <c r="C701" s="14"/>
      <c r="D701" s="15"/>
      <c r="I701" s="14"/>
      <c r="J701" s="14"/>
    </row>
    <row r="702" spans="3:10" ht="14.25" customHeight="1">
      <c r="C702" s="14"/>
      <c r="D702" s="15"/>
      <c r="I702" s="14"/>
      <c r="J702" s="14"/>
    </row>
    <row r="703" spans="3:10" ht="14.25" customHeight="1">
      <c r="C703" s="14"/>
      <c r="D703" s="15"/>
      <c r="I703" s="14"/>
      <c r="J703" s="14"/>
    </row>
    <row r="704" spans="3:10" ht="14.25" customHeight="1">
      <c r="C704" s="14"/>
      <c r="D704" s="15"/>
      <c r="I704" s="14"/>
      <c r="J704" s="14"/>
    </row>
    <row r="705" spans="3:10" ht="14.25" customHeight="1">
      <c r="C705" s="14"/>
      <c r="D705" s="15"/>
      <c r="I705" s="14"/>
      <c r="J705" s="14"/>
    </row>
    <row r="706" spans="3:10" ht="14.25" customHeight="1">
      <c r="C706" s="14"/>
      <c r="D706" s="15"/>
      <c r="I706" s="14"/>
      <c r="J706" s="14"/>
    </row>
    <row r="707" spans="3:10" ht="14.25" customHeight="1">
      <c r="C707" s="14"/>
      <c r="D707" s="15"/>
      <c r="I707" s="14"/>
      <c r="J707" s="14"/>
    </row>
    <row r="708" spans="3:10" ht="14.25" customHeight="1">
      <c r="C708" s="14"/>
      <c r="D708" s="15"/>
      <c r="I708" s="14"/>
      <c r="J708" s="14"/>
    </row>
    <row r="709" spans="3:10" ht="14.25" customHeight="1">
      <c r="C709" s="14"/>
      <c r="D709" s="15"/>
      <c r="I709" s="14"/>
      <c r="J709" s="14"/>
    </row>
    <row r="710" spans="3:10" ht="14.25" customHeight="1">
      <c r="C710" s="14"/>
      <c r="D710" s="15"/>
      <c r="I710" s="14"/>
      <c r="J710" s="14"/>
    </row>
    <row r="711" spans="3:10" ht="14.25" customHeight="1">
      <c r="C711" s="14"/>
      <c r="D711" s="15"/>
      <c r="I711" s="14"/>
      <c r="J711" s="14"/>
    </row>
    <row r="712" spans="3:10" ht="14.25" customHeight="1">
      <c r="C712" s="14"/>
      <c r="D712" s="15"/>
      <c r="I712" s="14"/>
      <c r="J712" s="14"/>
    </row>
    <row r="713" spans="3:10" ht="14.25" customHeight="1">
      <c r="C713" s="14"/>
      <c r="D713" s="15"/>
      <c r="I713" s="14"/>
      <c r="J713" s="14"/>
    </row>
    <row r="714" spans="3:10" ht="14.25" customHeight="1">
      <c r="C714" s="14"/>
      <c r="D714" s="15"/>
      <c r="I714" s="14"/>
      <c r="J714" s="14"/>
    </row>
    <row r="715" spans="3:10" ht="14.25" customHeight="1">
      <c r="C715" s="14"/>
      <c r="D715" s="15"/>
      <c r="I715" s="14"/>
      <c r="J715" s="14"/>
    </row>
    <row r="716" spans="3:10" ht="14.25" customHeight="1">
      <c r="C716" s="14"/>
      <c r="D716" s="15"/>
      <c r="I716" s="14"/>
      <c r="J716" s="14"/>
    </row>
    <row r="717" spans="3:10" ht="14.25" customHeight="1">
      <c r="C717" s="14"/>
      <c r="D717" s="15"/>
      <c r="I717" s="14"/>
      <c r="J717" s="14"/>
    </row>
    <row r="718" spans="3:10" ht="14.25" customHeight="1">
      <c r="C718" s="14"/>
      <c r="D718" s="15"/>
      <c r="I718" s="14"/>
      <c r="J718" s="14"/>
    </row>
    <row r="719" spans="3:10" ht="14.25" customHeight="1">
      <c r="C719" s="14"/>
      <c r="D719" s="15"/>
      <c r="I719" s="14"/>
      <c r="J719" s="14"/>
    </row>
    <row r="720" spans="3:10" ht="14.25" customHeight="1">
      <c r="C720" s="14"/>
      <c r="D720" s="15"/>
      <c r="I720" s="14"/>
      <c r="J720" s="14"/>
    </row>
    <row r="721" spans="3:10" ht="14.25" customHeight="1">
      <c r="C721" s="14"/>
      <c r="D721" s="15"/>
      <c r="I721" s="14"/>
      <c r="J721" s="14"/>
    </row>
    <row r="722" spans="3:10" ht="14.25" customHeight="1">
      <c r="C722" s="14"/>
      <c r="D722" s="15"/>
      <c r="I722" s="14"/>
      <c r="J722" s="14"/>
    </row>
    <row r="723" spans="3:10" ht="14.25" customHeight="1">
      <c r="C723" s="14"/>
      <c r="D723" s="15"/>
      <c r="I723" s="14"/>
      <c r="J723" s="14"/>
    </row>
    <row r="724" spans="3:10" ht="14.25" customHeight="1">
      <c r="C724" s="14"/>
      <c r="D724" s="15"/>
      <c r="I724" s="14"/>
      <c r="J724" s="14"/>
    </row>
    <row r="725" spans="3:10" ht="14.25" customHeight="1">
      <c r="C725" s="14"/>
      <c r="D725" s="15"/>
      <c r="I725" s="14"/>
      <c r="J725" s="14"/>
    </row>
    <row r="726" spans="3:10" ht="14.25" customHeight="1">
      <c r="C726" s="14"/>
      <c r="D726" s="15"/>
      <c r="I726" s="14"/>
      <c r="J726" s="14"/>
    </row>
    <row r="727" spans="3:10" ht="14.25" customHeight="1">
      <c r="C727" s="14"/>
      <c r="D727" s="15"/>
      <c r="I727" s="14"/>
      <c r="J727" s="14"/>
    </row>
    <row r="728" spans="3:10" ht="14.25" customHeight="1">
      <c r="C728" s="14"/>
      <c r="D728" s="15"/>
      <c r="I728" s="14"/>
      <c r="J728" s="14"/>
    </row>
    <row r="729" spans="3:10" ht="14.25" customHeight="1">
      <c r="C729" s="14"/>
      <c r="D729" s="15"/>
      <c r="I729" s="14"/>
      <c r="J729" s="14"/>
    </row>
    <row r="730" spans="3:10" ht="14.25" customHeight="1">
      <c r="C730" s="14"/>
      <c r="D730" s="15"/>
      <c r="I730" s="14"/>
      <c r="J730" s="14"/>
    </row>
    <row r="731" spans="3:10" ht="14.25" customHeight="1">
      <c r="C731" s="14"/>
      <c r="D731" s="15"/>
      <c r="I731" s="14"/>
      <c r="J731" s="14"/>
    </row>
    <row r="732" spans="3:10" ht="14.25" customHeight="1">
      <c r="C732" s="14"/>
      <c r="D732" s="15"/>
      <c r="I732" s="14"/>
      <c r="J732" s="14"/>
    </row>
    <row r="733" spans="3:10" ht="14.25" customHeight="1">
      <c r="C733" s="14"/>
      <c r="D733" s="15"/>
      <c r="I733" s="14"/>
      <c r="J733" s="14"/>
    </row>
    <row r="734" spans="3:10" ht="14.25" customHeight="1">
      <c r="C734" s="14"/>
      <c r="D734" s="15"/>
      <c r="I734" s="14"/>
      <c r="J734" s="14"/>
    </row>
    <row r="735" spans="3:10" ht="14.25" customHeight="1">
      <c r="C735" s="14"/>
      <c r="D735" s="15"/>
      <c r="I735" s="14"/>
      <c r="J735" s="14"/>
    </row>
    <row r="736" spans="3:10" ht="14.25" customHeight="1">
      <c r="C736" s="14"/>
      <c r="D736" s="15"/>
      <c r="I736" s="14"/>
      <c r="J736" s="14"/>
    </row>
    <row r="737" spans="3:10" ht="14.25" customHeight="1">
      <c r="C737" s="14"/>
      <c r="D737" s="15"/>
      <c r="I737" s="14"/>
      <c r="J737" s="14"/>
    </row>
    <row r="738" spans="3:10" ht="14.25" customHeight="1">
      <c r="C738" s="14"/>
      <c r="D738" s="15"/>
      <c r="I738" s="14"/>
      <c r="J738" s="14"/>
    </row>
    <row r="739" spans="3:10" ht="14.25" customHeight="1">
      <c r="C739" s="14"/>
      <c r="D739" s="15"/>
      <c r="I739" s="14"/>
      <c r="J739" s="14"/>
    </row>
    <row r="740" spans="3:10" ht="14.25" customHeight="1">
      <c r="C740" s="14"/>
      <c r="D740" s="15"/>
      <c r="I740" s="14"/>
      <c r="J740" s="14"/>
    </row>
    <row r="741" spans="3:10" ht="14.25" customHeight="1">
      <c r="C741" s="14"/>
      <c r="D741" s="15"/>
      <c r="I741" s="14"/>
      <c r="J741" s="14"/>
    </row>
    <row r="742" spans="3:10" ht="14.25" customHeight="1">
      <c r="C742" s="14"/>
      <c r="D742" s="15"/>
      <c r="I742" s="14"/>
      <c r="J742" s="14"/>
    </row>
    <row r="743" spans="3:10" ht="14.25" customHeight="1">
      <c r="C743" s="14"/>
      <c r="D743" s="15"/>
      <c r="I743" s="14"/>
      <c r="J743" s="14"/>
    </row>
    <row r="744" spans="3:10" ht="14.25" customHeight="1">
      <c r="C744" s="14"/>
      <c r="D744" s="15"/>
      <c r="I744" s="14"/>
      <c r="J744" s="14"/>
    </row>
    <row r="745" spans="3:10" ht="14.25" customHeight="1">
      <c r="C745" s="14"/>
      <c r="D745" s="15"/>
      <c r="I745" s="14"/>
      <c r="J745" s="14"/>
    </row>
    <row r="746" spans="3:10" ht="14.25" customHeight="1">
      <c r="C746" s="14"/>
      <c r="D746" s="15"/>
      <c r="I746" s="14"/>
      <c r="J746" s="14"/>
    </row>
    <row r="747" spans="3:10" ht="14.25" customHeight="1">
      <c r="C747" s="14"/>
      <c r="D747" s="15"/>
      <c r="I747" s="14"/>
      <c r="J747" s="14"/>
    </row>
    <row r="748" spans="3:10" ht="14.25" customHeight="1">
      <c r="C748" s="14"/>
      <c r="D748" s="15"/>
      <c r="I748" s="14"/>
      <c r="J748" s="14"/>
    </row>
    <row r="749" spans="3:10" ht="14.25" customHeight="1">
      <c r="C749" s="14"/>
      <c r="D749" s="15"/>
      <c r="I749" s="14"/>
      <c r="J749" s="14"/>
    </row>
    <row r="750" spans="3:10" ht="14.25" customHeight="1">
      <c r="C750" s="14"/>
      <c r="D750" s="15"/>
      <c r="I750" s="14"/>
      <c r="J750" s="14"/>
    </row>
    <row r="751" spans="3:10" ht="14.25" customHeight="1">
      <c r="C751" s="14"/>
      <c r="D751" s="15"/>
      <c r="I751" s="14"/>
      <c r="J751" s="14"/>
    </row>
    <row r="752" spans="3:10" ht="14.25" customHeight="1">
      <c r="C752" s="14"/>
      <c r="D752" s="15"/>
      <c r="I752" s="14"/>
      <c r="J752" s="14"/>
    </row>
    <row r="753" spans="3:10" ht="14.25" customHeight="1">
      <c r="C753" s="14"/>
      <c r="D753" s="15"/>
      <c r="I753" s="14"/>
      <c r="J753" s="14"/>
    </row>
    <row r="754" spans="3:10" ht="14.25" customHeight="1">
      <c r="C754" s="14"/>
      <c r="D754" s="15"/>
      <c r="I754" s="14"/>
      <c r="J754" s="14"/>
    </row>
    <row r="755" spans="3:10" ht="14.25" customHeight="1">
      <c r="C755" s="14"/>
      <c r="D755" s="15"/>
      <c r="I755" s="14"/>
      <c r="J755" s="14"/>
    </row>
    <row r="756" spans="3:10" ht="14.25" customHeight="1">
      <c r="C756" s="14"/>
      <c r="D756" s="15"/>
      <c r="I756" s="14"/>
      <c r="J756" s="14"/>
    </row>
    <row r="757" spans="3:10" ht="14.25" customHeight="1">
      <c r="C757" s="14"/>
      <c r="D757" s="15"/>
      <c r="I757" s="14"/>
      <c r="J757" s="14"/>
    </row>
    <row r="758" spans="3:10" ht="14.25" customHeight="1">
      <c r="C758" s="14"/>
      <c r="D758" s="15"/>
      <c r="I758" s="14"/>
      <c r="J758" s="14"/>
    </row>
    <row r="759" spans="3:10" ht="14.25" customHeight="1">
      <c r="C759" s="14"/>
      <c r="D759" s="15"/>
      <c r="I759" s="14"/>
      <c r="J759" s="14"/>
    </row>
    <row r="760" spans="3:10" ht="14.25" customHeight="1">
      <c r="C760" s="14"/>
      <c r="D760" s="15"/>
      <c r="I760" s="14"/>
      <c r="J760" s="14"/>
    </row>
    <row r="761" spans="3:10" ht="14.25" customHeight="1">
      <c r="C761" s="14"/>
      <c r="D761" s="15"/>
      <c r="I761" s="14"/>
      <c r="J761" s="14"/>
    </row>
    <row r="762" spans="3:10" ht="14.25" customHeight="1">
      <c r="C762" s="14"/>
      <c r="D762" s="15"/>
      <c r="I762" s="14"/>
      <c r="J762" s="14"/>
    </row>
    <row r="763" spans="3:10" ht="14.25" customHeight="1">
      <c r="C763" s="14"/>
      <c r="D763" s="15"/>
      <c r="I763" s="14"/>
      <c r="J763" s="14"/>
    </row>
    <row r="764" spans="3:10" ht="14.25" customHeight="1">
      <c r="C764" s="14"/>
      <c r="D764" s="15"/>
      <c r="I764" s="14"/>
      <c r="J764" s="14"/>
    </row>
    <row r="765" spans="3:10" ht="14.25" customHeight="1">
      <c r="C765" s="14"/>
      <c r="D765" s="15"/>
      <c r="I765" s="14"/>
      <c r="J765" s="14"/>
    </row>
    <row r="766" spans="3:10" ht="14.25" customHeight="1">
      <c r="C766" s="14"/>
      <c r="D766" s="15"/>
      <c r="I766" s="14"/>
      <c r="J766" s="14"/>
    </row>
    <row r="767" spans="3:10" ht="14.25" customHeight="1">
      <c r="C767" s="14"/>
      <c r="D767" s="15"/>
      <c r="I767" s="14"/>
      <c r="J767" s="14"/>
    </row>
    <row r="768" spans="3:10" ht="14.25" customHeight="1">
      <c r="C768" s="14"/>
      <c r="D768" s="15"/>
      <c r="I768" s="14"/>
      <c r="J768" s="14"/>
    </row>
    <row r="769" spans="3:10" ht="14.25" customHeight="1">
      <c r="C769" s="14"/>
      <c r="D769" s="15"/>
      <c r="I769" s="14"/>
      <c r="J769" s="14"/>
    </row>
    <row r="770" spans="3:10" ht="14.25" customHeight="1">
      <c r="C770" s="14"/>
      <c r="D770" s="15"/>
      <c r="I770" s="14"/>
      <c r="J770" s="14"/>
    </row>
    <row r="771" spans="3:10" ht="14.25" customHeight="1">
      <c r="C771" s="14"/>
      <c r="D771" s="15"/>
      <c r="I771" s="14"/>
      <c r="J771" s="14"/>
    </row>
    <row r="772" spans="3:10" ht="14.25" customHeight="1">
      <c r="C772" s="14"/>
      <c r="D772" s="15"/>
      <c r="I772" s="14"/>
      <c r="J772" s="14"/>
    </row>
    <row r="773" spans="3:10" ht="14.25" customHeight="1">
      <c r="C773" s="14"/>
      <c r="D773" s="15"/>
      <c r="I773" s="14"/>
      <c r="J773" s="14"/>
    </row>
    <row r="774" spans="3:10" ht="14.25" customHeight="1">
      <c r="C774" s="14"/>
      <c r="D774" s="15"/>
      <c r="I774" s="14"/>
      <c r="J774" s="14"/>
    </row>
    <row r="775" spans="3:10" ht="14.25" customHeight="1">
      <c r="C775" s="14"/>
      <c r="D775" s="15"/>
      <c r="I775" s="14"/>
      <c r="J775" s="14"/>
    </row>
    <row r="776" spans="3:10" ht="14.25" customHeight="1">
      <c r="C776" s="14"/>
      <c r="D776" s="15"/>
      <c r="I776" s="14"/>
      <c r="J776" s="14"/>
    </row>
    <row r="777" spans="3:10" ht="14.25" customHeight="1">
      <c r="C777" s="14"/>
      <c r="D777" s="15"/>
      <c r="I777" s="14"/>
      <c r="J777" s="14"/>
    </row>
    <row r="778" spans="3:10" ht="14.25" customHeight="1">
      <c r="C778" s="14"/>
      <c r="D778" s="15"/>
      <c r="I778" s="14"/>
      <c r="J778" s="14"/>
    </row>
    <row r="779" spans="3:10" ht="14.25" customHeight="1">
      <c r="C779" s="14"/>
      <c r="D779" s="15"/>
      <c r="I779" s="14"/>
      <c r="J779" s="14"/>
    </row>
    <row r="780" spans="3:10" ht="14.25" customHeight="1">
      <c r="C780" s="14"/>
      <c r="D780" s="15"/>
      <c r="I780" s="14"/>
      <c r="J780" s="14"/>
    </row>
    <row r="781" spans="3:10" ht="14.25" customHeight="1">
      <c r="C781" s="14"/>
      <c r="D781" s="15"/>
      <c r="I781" s="14"/>
      <c r="J781" s="14"/>
    </row>
    <row r="782" spans="3:10" ht="14.25" customHeight="1">
      <c r="C782" s="14"/>
      <c r="D782" s="15"/>
      <c r="I782" s="14"/>
      <c r="J782" s="14"/>
    </row>
    <row r="783" spans="3:10" ht="14.25" customHeight="1">
      <c r="C783" s="14"/>
      <c r="D783" s="15"/>
      <c r="I783" s="14"/>
      <c r="J783" s="14"/>
    </row>
    <row r="784" spans="3:10" ht="14.25" customHeight="1">
      <c r="C784" s="14"/>
      <c r="D784" s="15"/>
      <c r="I784" s="14"/>
      <c r="J784" s="14"/>
    </row>
    <row r="785" spans="3:10" ht="14.25" customHeight="1">
      <c r="C785" s="14"/>
      <c r="D785" s="15"/>
      <c r="I785" s="14"/>
      <c r="J785" s="14"/>
    </row>
    <row r="786" spans="3:10" ht="14.25" customHeight="1">
      <c r="C786" s="14"/>
      <c r="D786" s="15"/>
      <c r="I786" s="14"/>
      <c r="J786" s="14"/>
    </row>
    <row r="787" spans="3:10" ht="14.25" customHeight="1">
      <c r="C787" s="14"/>
      <c r="D787" s="15"/>
      <c r="I787" s="14"/>
      <c r="J787" s="14"/>
    </row>
    <row r="788" spans="3:10" ht="14.25" customHeight="1">
      <c r="C788" s="14"/>
      <c r="D788" s="15"/>
      <c r="I788" s="14"/>
      <c r="J788" s="14"/>
    </row>
    <row r="789" spans="3:10" ht="14.25" customHeight="1">
      <c r="C789" s="14"/>
      <c r="D789" s="15"/>
      <c r="I789" s="14"/>
      <c r="J789" s="14"/>
    </row>
    <row r="790" spans="3:10" ht="14.25" customHeight="1">
      <c r="C790" s="14"/>
      <c r="D790" s="15"/>
      <c r="I790" s="14"/>
      <c r="J790" s="14"/>
    </row>
    <row r="791" spans="3:10" ht="14.25" customHeight="1">
      <c r="C791" s="14"/>
      <c r="D791" s="15"/>
      <c r="I791" s="14"/>
      <c r="J791" s="14"/>
    </row>
    <row r="792" spans="3:10" ht="14.25" customHeight="1">
      <c r="C792" s="14"/>
      <c r="D792" s="15"/>
      <c r="I792" s="14"/>
      <c r="J792" s="14"/>
    </row>
    <row r="793" spans="3:10" ht="14.25" customHeight="1">
      <c r="C793" s="14"/>
      <c r="D793" s="15"/>
      <c r="I793" s="14"/>
      <c r="J793" s="14"/>
    </row>
    <row r="794" spans="3:10" ht="14.25" customHeight="1">
      <c r="C794" s="14"/>
      <c r="D794" s="15"/>
      <c r="I794" s="14"/>
      <c r="J794" s="14"/>
    </row>
    <row r="795" spans="3:10" ht="14.25" customHeight="1">
      <c r="C795" s="14"/>
      <c r="D795" s="15"/>
      <c r="I795" s="14"/>
      <c r="J795" s="14"/>
    </row>
    <row r="796" spans="3:10" ht="14.25" customHeight="1">
      <c r="C796" s="14"/>
      <c r="D796" s="15"/>
      <c r="I796" s="14"/>
      <c r="J796" s="14"/>
    </row>
    <row r="797" spans="3:10" ht="14.25" customHeight="1">
      <c r="C797" s="14"/>
      <c r="D797" s="15"/>
      <c r="I797" s="14"/>
      <c r="J797" s="14"/>
    </row>
    <row r="798" spans="3:10" ht="14.25" customHeight="1">
      <c r="C798" s="14"/>
      <c r="D798" s="15"/>
      <c r="I798" s="14"/>
      <c r="J798" s="14"/>
    </row>
    <row r="799" spans="3:10" ht="14.25" customHeight="1">
      <c r="C799" s="14"/>
      <c r="D799" s="15"/>
      <c r="I799" s="14"/>
      <c r="J799" s="14"/>
    </row>
    <row r="800" spans="3:10" ht="14.25" customHeight="1">
      <c r="C800" s="14"/>
      <c r="D800" s="15"/>
      <c r="I800" s="14"/>
      <c r="J800" s="14"/>
    </row>
    <row r="801" spans="3:10" ht="14.25" customHeight="1">
      <c r="C801" s="14"/>
      <c r="D801" s="15"/>
      <c r="I801" s="14"/>
      <c r="J801" s="14"/>
    </row>
    <row r="802" spans="3:10" ht="14.25" customHeight="1">
      <c r="C802" s="14"/>
      <c r="D802" s="15"/>
      <c r="I802" s="14"/>
      <c r="J802" s="14"/>
    </row>
    <row r="803" spans="3:10" ht="14.25" customHeight="1">
      <c r="C803" s="14"/>
      <c r="D803" s="15"/>
      <c r="I803" s="14"/>
      <c r="J803" s="14"/>
    </row>
    <row r="804" spans="3:10" ht="14.25" customHeight="1">
      <c r="C804" s="14"/>
      <c r="D804" s="15"/>
      <c r="I804" s="14"/>
      <c r="J804" s="14"/>
    </row>
    <row r="805" spans="3:10" ht="14.25" customHeight="1">
      <c r="C805" s="14"/>
      <c r="D805" s="15"/>
      <c r="I805" s="14"/>
      <c r="J805" s="14"/>
    </row>
    <row r="806" spans="3:10" ht="14.25" customHeight="1">
      <c r="C806" s="14"/>
      <c r="D806" s="15"/>
      <c r="I806" s="14"/>
      <c r="J806" s="14"/>
    </row>
    <row r="807" spans="3:10" ht="14.25" customHeight="1">
      <c r="C807" s="14"/>
      <c r="D807" s="15"/>
      <c r="I807" s="14"/>
      <c r="J807" s="14"/>
    </row>
    <row r="808" spans="3:10" ht="14.25" customHeight="1">
      <c r="C808" s="14"/>
      <c r="D808" s="15"/>
      <c r="I808" s="14"/>
      <c r="J808" s="14"/>
    </row>
    <row r="809" spans="3:10" ht="14.25" customHeight="1">
      <c r="C809" s="14"/>
      <c r="D809" s="15"/>
      <c r="I809" s="14"/>
      <c r="J809" s="14"/>
    </row>
    <row r="810" spans="3:10" ht="14.25" customHeight="1">
      <c r="C810" s="14"/>
      <c r="D810" s="15"/>
      <c r="I810" s="14"/>
      <c r="J810" s="14"/>
    </row>
    <row r="811" spans="3:10" ht="14.25" customHeight="1">
      <c r="C811" s="14"/>
      <c r="D811" s="15"/>
      <c r="I811" s="14"/>
      <c r="J811" s="14"/>
    </row>
    <row r="812" spans="3:10" ht="14.25" customHeight="1">
      <c r="C812" s="14"/>
      <c r="D812" s="15"/>
      <c r="I812" s="14"/>
      <c r="J812" s="14"/>
    </row>
    <row r="813" spans="3:10" ht="14.25" customHeight="1">
      <c r="C813" s="14"/>
      <c r="D813" s="15"/>
      <c r="I813" s="14"/>
      <c r="J813" s="14"/>
    </row>
    <row r="814" spans="3:10" ht="14.25" customHeight="1">
      <c r="C814" s="14"/>
      <c r="D814" s="15"/>
      <c r="I814" s="14"/>
      <c r="J814" s="14"/>
    </row>
    <row r="815" spans="3:10" ht="14.25" customHeight="1">
      <c r="C815" s="14"/>
      <c r="D815" s="15"/>
      <c r="I815" s="14"/>
      <c r="J815" s="14"/>
    </row>
    <row r="816" spans="3:10" ht="14.25" customHeight="1">
      <c r="C816" s="14"/>
      <c r="D816" s="15"/>
      <c r="I816" s="14"/>
      <c r="J816" s="14"/>
    </row>
    <row r="817" spans="3:10" ht="14.25" customHeight="1">
      <c r="C817" s="14"/>
      <c r="D817" s="15"/>
      <c r="I817" s="14"/>
      <c r="J817" s="14"/>
    </row>
    <row r="818" spans="3:10" ht="14.25" customHeight="1">
      <c r="C818" s="14"/>
      <c r="D818" s="15"/>
      <c r="I818" s="14"/>
      <c r="J818" s="14"/>
    </row>
    <row r="819" spans="3:10" ht="14.25" customHeight="1">
      <c r="C819" s="14"/>
      <c r="D819" s="15"/>
      <c r="I819" s="14"/>
      <c r="J819" s="14"/>
    </row>
    <row r="820" spans="3:10" ht="14.25" customHeight="1">
      <c r="C820" s="14"/>
      <c r="D820" s="15"/>
      <c r="I820" s="14"/>
      <c r="J820" s="14"/>
    </row>
    <row r="821" spans="3:10" ht="14.25" customHeight="1">
      <c r="C821" s="14"/>
      <c r="D821" s="15"/>
      <c r="I821" s="14"/>
      <c r="J821" s="14"/>
    </row>
    <row r="822" spans="3:10" ht="14.25" customHeight="1">
      <c r="C822" s="14"/>
      <c r="D822" s="15"/>
      <c r="I822" s="14"/>
      <c r="J822" s="14"/>
    </row>
    <row r="823" spans="3:10" ht="14.25" customHeight="1">
      <c r="C823" s="14"/>
      <c r="D823" s="15"/>
      <c r="I823" s="14"/>
      <c r="J823" s="14"/>
    </row>
    <row r="824" spans="3:10" ht="14.25" customHeight="1">
      <c r="C824" s="14"/>
      <c r="D824" s="15"/>
      <c r="I824" s="14"/>
      <c r="J824" s="14"/>
    </row>
    <row r="825" spans="3:10" ht="14.25" customHeight="1">
      <c r="C825" s="14"/>
      <c r="D825" s="15"/>
      <c r="I825" s="14"/>
      <c r="J825" s="14"/>
    </row>
    <row r="826" spans="3:10" ht="14.25" customHeight="1">
      <c r="C826" s="14"/>
      <c r="D826" s="15"/>
      <c r="I826" s="14"/>
      <c r="J826" s="14"/>
    </row>
    <row r="827" spans="3:10" ht="14.25" customHeight="1">
      <c r="C827" s="14"/>
      <c r="D827" s="15"/>
      <c r="I827" s="14"/>
      <c r="J827" s="14"/>
    </row>
    <row r="828" spans="3:10" ht="14.25" customHeight="1">
      <c r="C828" s="14"/>
      <c r="D828" s="15"/>
      <c r="I828" s="14"/>
      <c r="J828" s="14"/>
    </row>
    <row r="829" spans="3:10" ht="14.25" customHeight="1">
      <c r="C829" s="14"/>
      <c r="D829" s="15"/>
      <c r="I829" s="14"/>
      <c r="J829" s="14"/>
    </row>
    <row r="830" spans="3:10" ht="14.25" customHeight="1">
      <c r="C830" s="14"/>
      <c r="D830" s="15"/>
      <c r="I830" s="14"/>
      <c r="J830" s="14"/>
    </row>
    <row r="831" spans="3:10" ht="14.25" customHeight="1">
      <c r="C831" s="14"/>
      <c r="D831" s="15"/>
      <c r="I831" s="14"/>
      <c r="J831" s="14"/>
    </row>
    <row r="832" spans="3:10" ht="14.25" customHeight="1">
      <c r="C832" s="14"/>
      <c r="D832" s="15"/>
      <c r="I832" s="14"/>
      <c r="J832" s="14"/>
    </row>
    <row r="833" spans="3:10" ht="14.25" customHeight="1">
      <c r="C833" s="14"/>
      <c r="D833" s="15"/>
      <c r="I833" s="14"/>
      <c r="J833" s="14"/>
    </row>
    <row r="834" spans="3:10" ht="14.25" customHeight="1">
      <c r="C834" s="14"/>
      <c r="D834" s="15"/>
      <c r="I834" s="14"/>
      <c r="J834" s="14"/>
    </row>
    <row r="835" spans="3:10" ht="14.25" customHeight="1">
      <c r="C835" s="14"/>
      <c r="D835" s="15"/>
      <c r="I835" s="14"/>
      <c r="J835" s="14"/>
    </row>
    <row r="836" spans="3:10" ht="14.25" customHeight="1">
      <c r="C836" s="14"/>
      <c r="D836" s="15"/>
      <c r="I836" s="14"/>
      <c r="J836" s="14"/>
    </row>
    <row r="837" spans="3:10" ht="14.25" customHeight="1">
      <c r="C837" s="14"/>
      <c r="D837" s="15"/>
      <c r="I837" s="14"/>
      <c r="J837" s="14"/>
    </row>
    <row r="838" spans="3:10" ht="14.25" customHeight="1">
      <c r="C838" s="14"/>
      <c r="D838" s="15"/>
      <c r="I838" s="14"/>
      <c r="J838" s="14"/>
    </row>
    <row r="839" spans="3:10" ht="14.25" customHeight="1">
      <c r="C839" s="14"/>
      <c r="D839" s="15"/>
      <c r="I839" s="14"/>
      <c r="J839" s="14"/>
    </row>
    <row r="840" spans="3:10" ht="14.25" customHeight="1">
      <c r="C840" s="14"/>
      <c r="D840" s="15"/>
      <c r="I840" s="14"/>
      <c r="J840" s="14"/>
    </row>
    <row r="841" spans="3:10" ht="14.25" customHeight="1">
      <c r="C841" s="14"/>
      <c r="D841" s="15"/>
      <c r="I841" s="14"/>
      <c r="J841" s="14"/>
    </row>
    <row r="842" spans="3:10" ht="14.25" customHeight="1">
      <c r="C842" s="14"/>
      <c r="D842" s="15"/>
      <c r="I842" s="14"/>
      <c r="J842" s="14"/>
    </row>
    <row r="843" spans="3:10" ht="14.25" customHeight="1">
      <c r="C843" s="14"/>
      <c r="D843" s="15"/>
      <c r="I843" s="14"/>
      <c r="J843" s="14"/>
    </row>
    <row r="844" spans="3:10" ht="14.25" customHeight="1">
      <c r="C844" s="14"/>
      <c r="D844" s="15"/>
      <c r="I844" s="14"/>
      <c r="J844" s="14"/>
    </row>
    <row r="845" spans="3:10" ht="14.25" customHeight="1">
      <c r="C845" s="14"/>
      <c r="D845" s="15"/>
      <c r="I845" s="14"/>
      <c r="J845" s="14"/>
    </row>
    <row r="846" spans="3:10" ht="14.25" customHeight="1">
      <c r="C846" s="14"/>
      <c r="D846" s="15"/>
      <c r="I846" s="14"/>
      <c r="J846" s="14"/>
    </row>
    <row r="847" spans="3:10" ht="14.25" customHeight="1">
      <c r="C847" s="14"/>
      <c r="D847" s="15"/>
      <c r="I847" s="14"/>
      <c r="J847" s="14"/>
    </row>
    <row r="848" spans="3:10" ht="14.25" customHeight="1">
      <c r="C848" s="14"/>
      <c r="D848" s="15"/>
      <c r="I848" s="14"/>
      <c r="J848" s="14"/>
    </row>
    <row r="849" spans="3:10" ht="14.25" customHeight="1">
      <c r="C849" s="14"/>
      <c r="D849" s="15"/>
      <c r="I849" s="14"/>
      <c r="J849" s="14"/>
    </row>
    <row r="850" spans="3:10" ht="14.25" customHeight="1">
      <c r="C850" s="14"/>
      <c r="D850" s="15"/>
      <c r="I850" s="14"/>
      <c r="J850" s="14"/>
    </row>
    <row r="851" spans="3:10" ht="14.25" customHeight="1">
      <c r="C851" s="14"/>
      <c r="D851" s="15"/>
      <c r="I851" s="14"/>
      <c r="J851" s="14"/>
    </row>
    <row r="852" spans="3:10" ht="14.25" customHeight="1">
      <c r="C852" s="14"/>
      <c r="D852" s="15"/>
      <c r="I852" s="14"/>
      <c r="J852" s="14"/>
    </row>
    <row r="853" spans="3:10" ht="14.25" customHeight="1">
      <c r="C853" s="14"/>
      <c r="D853" s="15"/>
      <c r="I853" s="14"/>
      <c r="J853" s="14"/>
    </row>
    <row r="854" spans="3:10" ht="14.25" customHeight="1">
      <c r="C854" s="14"/>
      <c r="D854" s="15"/>
      <c r="I854" s="14"/>
      <c r="J854" s="14"/>
    </row>
    <row r="855" spans="3:10" ht="14.25" customHeight="1">
      <c r="C855" s="14"/>
      <c r="D855" s="15"/>
      <c r="I855" s="14"/>
      <c r="J855" s="14"/>
    </row>
    <row r="856" spans="3:10" ht="14.25" customHeight="1">
      <c r="C856" s="14"/>
      <c r="D856" s="15"/>
      <c r="I856" s="14"/>
      <c r="J856" s="14"/>
    </row>
    <row r="857" spans="3:10" ht="14.25" customHeight="1">
      <c r="C857" s="14"/>
      <c r="D857" s="15"/>
      <c r="I857" s="14"/>
      <c r="J857" s="14"/>
    </row>
    <row r="858" spans="3:10" ht="14.25" customHeight="1">
      <c r="C858" s="14"/>
      <c r="D858" s="15"/>
      <c r="I858" s="14"/>
      <c r="J858" s="14"/>
    </row>
    <row r="859" spans="3:10" ht="14.25" customHeight="1">
      <c r="C859" s="14"/>
      <c r="D859" s="15"/>
      <c r="I859" s="14"/>
      <c r="J859" s="14"/>
    </row>
    <row r="860" spans="3:10" ht="14.25" customHeight="1">
      <c r="C860" s="14"/>
      <c r="D860" s="15"/>
      <c r="I860" s="14"/>
      <c r="J860" s="14"/>
    </row>
    <row r="861" spans="3:10" ht="14.25" customHeight="1">
      <c r="C861" s="14"/>
      <c r="D861" s="15"/>
      <c r="I861" s="14"/>
      <c r="J861" s="14"/>
    </row>
    <row r="862" spans="3:10" ht="14.25" customHeight="1">
      <c r="C862" s="14"/>
      <c r="D862" s="15"/>
      <c r="I862" s="14"/>
      <c r="J862" s="14"/>
    </row>
    <row r="863" spans="3:10" ht="14.25" customHeight="1">
      <c r="C863" s="14"/>
      <c r="D863" s="15"/>
      <c r="I863" s="14"/>
      <c r="J863" s="14"/>
    </row>
    <row r="864" spans="3:10" ht="14.25" customHeight="1">
      <c r="C864" s="14"/>
      <c r="D864" s="15"/>
      <c r="I864" s="14"/>
      <c r="J864" s="14"/>
    </row>
    <row r="865" spans="3:10" ht="14.25" customHeight="1">
      <c r="C865" s="14"/>
      <c r="D865" s="15"/>
      <c r="I865" s="14"/>
      <c r="J865" s="14"/>
    </row>
    <row r="866" spans="3:10" ht="14.25" customHeight="1">
      <c r="C866" s="14"/>
      <c r="D866" s="15"/>
      <c r="I866" s="14"/>
      <c r="J866" s="14"/>
    </row>
    <row r="867" spans="3:10" ht="14.25" customHeight="1">
      <c r="C867" s="14"/>
      <c r="D867" s="15"/>
      <c r="I867" s="14"/>
      <c r="J867" s="14"/>
    </row>
    <row r="868" spans="3:10" ht="14.25" customHeight="1">
      <c r="C868" s="14"/>
      <c r="D868" s="15"/>
      <c r="I868" s="14"/>
      <c r="J868" s="14"/>
    </row>
    <row r="869" spans="3:10" ht="14.25" customHeight="1">
      <c r="C869" s="14"/>
      <c r="D869" s="15"/>
      <c r="I869" s="14"/>
      <c r="J869" s="14"/>
    </row>
    <row r="870" spans="3:10" ht="14.25" customHeight="1">
      <c r="C870" s="14"/>
      <c r="D870" s="15"/>
      <c r="I870" s="14"/>
      <c r="J870" s="14"/>
    </row>
    <row r="871" spans="3:10" ht="14.25" customHeight="1">
      <c r="C871" s="14"/>
      <c r="D871" s="15"/>
      <c r="I871" s="14"/>
      <c r="J871" s="14"/>
    </row>
    <row r="872" spans="3:10" ht="14.25" customHeight="1">
      <c r="C872" s="14"/>
      <c r="D872" s="15"/>
      <c r="I872" s="14"/>
      <c r="J872" s="14"/>
    </row>
    <row r="873" spans="3:10" ht="14.25" customHeight="1">
      <c r="C873" s="14"/>
      <c r="D873" s="15"/>
      <c r="I873" s="14"/>
      <c r="J873" s="14"/>
    </row>
    <row r="874" spans="3:10" ht="14.25" customHeight="1">
      <c r="C874" s="14"/>
      <c r="D874" s="15"/>
      <c r="I874" s="14"/>
      <c r="J874" s="14"/>
    </row>
    <row r="875" spans="3:10" ht="14.25" customHeight="1">
      <c r="C875" s="14"/>
      <c r="D875" s="15"/>
      <c r="I875" s="14"/>
      <c r="J875" s="14"/>
    </row>
    <row r="876" spans="3:10" ht="14.25" customHeight="1">
      <c r="C876" s="14"/>
      <c r="D876" s="15"/>
      <c r="I876" s="14"/>
      <c r="J876" s="14"/>
    </row>
    <row r="877" spans="3:10" ht="14.25" customHeight="1">
      <c r="C877" s="14"/>
      <c r="D877" s="15"/>
      <c r="I877" s="14"/>
      <c r="J877" s="14"/>
    </row>
    <row r="878" spans="3:10" ht="14.25" customHeight="1">
      <c r="C878" s="14"/>
      <c r="D878" s="15"/>
      <c r="I878" s="14"/>
      <c r="J878" s="14"/>
    </row>
    <row r="879" spans="3:10" ht="14.25" customHeight="1">
      <c r="C879" s="14"/>
      <c r="D879" s="15"/>
      <c r="I879" s="14"/>
      <c r="J879" s="14"/>
    </row>
    <row r="880" spans="3:10" ht="14.25" customHeight="1">
      <c r="C880" s="14"/>
      <c r="D880" s="15"/>
      <c r="I880" s="14"/>
      <c r="J880" s="14"/>
    </row>
    <row r="881" spans="3:10" ht="14.25" customHeight="1">
      <c r="C881" s="14"/>
      <c r="D881" s="15"/>
      <c r="I881" s="14"/>
      <c r="J881" s="14"/>
    </row>
    <row r="882" spans="3:10" ht="14.25" customHeight="1">
      <c r="C882" s="14"/>
      <c r="D882" s="15"/>
      <c r="I882" s="14"/>
      <c r="J882" s="14"/>
    </row>
    <row r="883" spans="3:10" ht="14.25" customHeight="1">
      <c r="C883" s="14"/>
      <c r="D883" s="15"/>
      <c r="I883" s="14"/>
      <c r="J883" s="14"/>
    </row>
    <row r="884" spans="3:10" ht="14.25" customHeight="1">
      <c r="C884" s="14"/>
      <c r="D884" s="15"/>
      <c r="I884" s="14"/>
      <c r="J884" s="14"/>
    </row>
    <row r="885" spans="3:10" ht="14.25" customHeight="1">
      <c r="C885" s="14"/>
      <c r="D885" s="15"/>
      <c r="I885" s="14"/>
      <c r="J885" s="14"/>
    </row>
    <row r="886" spans="3:10" ht="14.25" customHeight="1">
      <c r="C886" s="14"/>
      <c r="D886" s="15"/>
      <c r="I886" s="14"/>
      <c r="J886" s="14"/>
    </row>
    <row r="887" spans="3:10" ht="14.25" customHeight="1">
      <c r="C887" s="14"/>
      <c r="D887" s="15"/>
      <c r="I887" s="14"/>
      <c r="J887" s="14"/>
    </row>
    <row r="888" spans="3:10" ht="14.25" customHeight="1">
      <c r="C888" s="14"/>
      <c r="D888" s="15"/>
      <c r="I888" s="14"/>
      <c r="J888" s="14"/>
    </row>
    <row r="889" spans="3:10" ht="14.25" customHeight="1">
      <c r="C889" s="14"/>
      <c r="D889" s="15"/>
      <c r="I889" s="14"/>
      <c r="J889" s="14"/>
    </row>
    <row r="890" spans="3:10" ht="14.25" customHeight="1">
      <c r="C890" s="14"/>
      <c r="D890" s="15"/>
      <c r="I890" s="14"/>
      <c r="J890" s="14"/>
    </row>
    <row r="891" spans="3:10" ht="14.25" customHeight="1">
      <c r="C891" s="14"/>
      <c r="D891" s="15"/>
      <c r="I891" s="14"/>
      <c r="J891" s="14"/>
    </row>
    <row r="892" spans="3:10" ht="14.25" customHeight="1">
      <c r="C892" s="14"/>
      <c r="D892" s="15"/>
      <c r="I892" s="14"/>
      <c r="J892" s="14"/>
    </row>
    <row r="893" spans="3:10" ht="14.25" customHeight="1">
      <c r="C893" s="14"/>
      <c r="D893" s="15"/>
      <c r="I893" s="14"/>
      <c r="J893" s="14"/>
    </row>
    <row r="894" spans="3:10" ht="14.25" customHeight="1">
      <c r="C894" s="14"/>
      <c r="D894" s="15"/>
      <c r="I894" s="14"/>
      <c r="J894" s="14"/>
    </row>
    <row r="895" spans="3:10" ht="14.25" customHeight="1">
      <c r="C895" s="14"/>
      <c r="D895" s="15"/>
      <c r="I895" s="14"/>
      <c r="J895" s="14"/>
    </row>
    <row r="896" spans="3:10" ht="14.25" customHeight="1">
      <c r="C896" s="14"/>
      <c r="D896" s="15"/>
      <c r="I896" s="14"/>
      <c r="J896" s="14"/>
    </row>
    <row r="897" spans="3:10" ht="14.25" customHeight="1">
      <c r="C897" s="14"/>
      <c r="D897" s="15"/>
      <c r="I897" s="14"/>
      <c r="J897" s="14"/>
    </row>
    <row r="898" spans="3:10" ht="14.25" customHeight="1">
      <c r="C898" s="14"/>
      <c r="D898" s="15"/>
      <c r="I898" s="14"/>
      <c r="J898" s="14"/>
    </row>
    <row r="899" spans="3:10" ht="14.25" customHeight="1">
      <c r="C899" s="14"/>
      <c r="D899" s="15"/>
      <c r="I899" s="14"/>
      <c r="J899" s="14"/>
    </row>
    <row r="900" spans="3:10" ht="14.25" customHeight="1">
      <c r="C900" s="14"/>
      <c r="D900" s="15"/>
      <c r="I900" s="14"/>
      <c r="J900" s="14"/>
    </row>
    <row r="901" spans="3:10" ht="14.25" customHeight="1">
      <c r="C901" s="14"/>
      <c r="D901" s="15"/>
      <c r="I901" s="14"/>
      <c r="J901" s="14"/>
    </row>
    <row r="902" spans="3:10" ht="14.25" customHeight="1">
      <c r="C902" s="14"/>
      <c r="D902" s="15"/>
      <c r="I902" s="14"/>
      <c r="J902" s="14"/>
    </row>
    <row r="903" spans="3:10" ht="14.25" customHeight="1">
      <c r="C903" s="14"/>
      <c r="D903" s="15"/>
      <c r="I903" s="14"/>
      <c r="J903" s="14"/>
    </row>
    <row r="904" spans="3:10" ht="14.25" customHeight="1">
      <c r="C904" s="14"/>
      <c r="D904" s="15"/>
      <c r="I904" s="14"/>
      <c r="J904" s="14"/>
    </row>
    <row r="905" spans="3:10" ht="14.25" customHeight="1">
      <c r="C905" s="14"/>
      <c r="D905" s="15"/>
      <c r="I905" s="14"/>
      <c r="J905" s="14"/>
    </row>
    <row r="906" spans="3:10" ht="14.25" customHeight="1">
      <c r="C906" s="14"/>
      <c r="D906" s="15"/>
      <c r="I906" s="14"/>
      <c r="J906" s="14"/>
    </row>
    <row r="907" spans="3:10" ht="14.25" customHeight="1">
      <c r="C907" s="14"/>
      <c r="D907" s="15"/>
      <c r="I907" s="14"/>
      <c r="J907" s="14"/>
    </row>
    <row r="908" spans="3:10" ht="14.25" customHeight="1">
      <c r="C908" s="14"/>
      <c r="D908" s="15"/>
      <c r="I908" s="14"/>
      <c r="J908" s="14"/>
    </row>
    <row r="909" spans="3:10" ht="14.25" customHeight="1">
      <c r="C909" s="14"/>
      <c r="D909" s="15"/>
      <c r="I909" s="14"/>
      <c r="J909" s="14"/>
    </row>
    <row r="910" spans="3:10" ht="14.25" customHeight="1">
      <c r="C910" s="14"/>
      <c r="D910" s="15"/>
      <c r="I910" s="14"/>
      <c r="J910" s="14"/>
    </row>
    <row r="911" spans="3:10" ht="14.25" customHeight="1">
      <c r="C911" s="14"/>
      <c r="D911" s="15"/>
      <c r="I911" s="14"/>
      <c r="J911" s="14"/>
    </row>
    <row r="912" spans="3:10" ht="14.25" customHeight="1">
      <c r="C912" s="14"/>
      <c r="D912" s="15"/>
      <c r="I912" s="14"/>
      <c r="J912" s="14"/>
    </row>
    <row r="913" spans="3:10" ht="14.25" customHeight="1">
      <c r="C913" s="14"/>
      <c r="D913" s="15"/>
      <c r="I913" s="14"/>
      <c r="J913" s="14"/>
    </row>
    <row r="914" spans="3:10" ht="14.25" customHeight="1">
      <c r="C914" s="14"/>
      <c r="D914" s="15"/>
      <c r="I914" s="14"/>
      <c r="J914" s="14"/>
    </row>
    <row r="915" spans="3:10" ht="14.25" customHeight="1">
      <c r="C915" s="14"/>
      <c r="D915" s="15"/>
      <c r="I915" s="14"/>
      <c r="J915" s="14"/>
    </row>
    <row r="916" spans="3:10" ht="14.25" customHeight="1">
      <c r="C916" s="14"/>
      <c r="D916" s="15"/>
      <c r="I916" s="14"/>
      <c r="J916" s="14"/>
    </row>
    <row r="917" spans="3:10" ht="14.25" customHeight="1">
      <c r="C917" s="14"/>
      <c r="D917" s="15"/>
      <c r="I917" s="14"/>
      <c r="J917" s="14"/>
    </row>
    <row r="918" spans="3:10" ht="14.25" customHeight="1">
      <c r="C918" s="14"/>
      <c r="D918" s="15"/>
      <c r="I918" s="14"/>
      <c r="J918" s="14"/>
    </row>
    <row r="919" spans="3:10" ht="14.25" customHeight="1">
      <c r="C919" s="14"/>
      <c r="D919" s="15"/>
      <c r="I919" s="14"/>
      <c r="J919" s="14"/>
    </row>
    <row r="920" spans="3:10" ht="14.25" customHeight="1">
      <c r="C920" s="14"/>
      <c r="D920" s="15"/>
      <c r="I920" s="14"/>
      <c r="J920" s="14"/>
    </row>
    <row r="921" spans="3:10" ht="14.25" customHeight="1">
      <c r="C921" s="14"/>
      <c r="D921" s="15"/>
      <c r="I921" s="14"/>
      <c r="J921" s="14"/>
    </row>
    <row r="922" spans="3:10" ht="14.25" customHeight="1">
      <c r="C922" s="14"/>
      <c r="D922" s="15"/>
      <c r="I922" s="14"/>
      <c r="J922" s="14"/>
    </row>
    <row r="923" spans="3:10" ht="14.25" customHeight="1">
      <c r="C923" s="14"/>
      <c r="D923" s="15"/>
      <c r="I923" s="14"/>
      <c r="J923" s="14"/>
    </row>
    <row r="924" spans="3:10" ht="14.25" customHeight="1">
      <c r="C924" s="14"/>
      <c r="D924" s="15"/>
      <c r="I924" s="14"/>
      <c r="J924" s="14"/>
    </row>
    <row r="925" spans="3:10" ht="14.25" customHeight="1">
      <c r="C925" s="14"/>
      <c r="D925" s="15"/>
      <c r="I925" s="14"/>
      <c r="J925" s="14"/>
    </row>
    <row r="926" spans="3:10" ht="14.25" customHeight="1">
      <c r="C926" s="14"/>
      <c r="D926" s="15"/>
      <c r="I926" s="14"/>
      <c r="J926" s="14"/>
    </row>
    <row r="927" spans="3:10" ht="14.25" customHeight="1">
      <c r="C927" s="14"/>
      <c r="D927" s="15"/>
      <c r="I927" s="14"/>
      <c r="J927" s="14"/>
    </row>
    <row r="928" spans="3:10" ht="14.25" customHeight="1">
      <c r="C928" s="14"/>
      <c r="D928" s="15"/>
      <c r="I928" s="14"/>
      <c r="J928" s="14"/>
    </row>
    <row r="929" spans="3:10" ht="14.25" customHeight="1">
      <c r="C929" s="14"/>
      <c r="D929" s="15"/>
      <c r="I929" s="14"/>
      <c r="J929" s="14"/>
    </row>
    <row r="930" spans="3:10" ht="14.25" customHeight="1">
      <c r="C930" s="14"/>
      <c r="D930" s="15"/>
      <c r="I930" s="14"/>
      <c r="J930" s="14"/>
    </row>
    <row r="931" spans="3:10" ht="14.25" customHeight="1">
      <c r="C931" s="14"/>
      <c r="D931" s="15"/>
      <c r="I931" s="14"/>
      <c r="J931" s="14"/>
    </row>
    <row r="932" spans="3:10" ht="14.25" customHeight="1">
      <c r="C932" s="14"/>
      <c r="D932" s="15"/>
      <c r="I932" s="14"/>
      <c r="J932" s="14"/>
    </row>
    <row r="933" spans="3:10" ht="14.25" customHeight="1">
      <c r="C933" s="14"/>
      <c r="D933" s="15"/>
      <c r="I933" s="14"/>
      <c r="J933" s="14"/>
    </row>
    <row r="934" spans="3:10" ht="14.25" customHeight="1">
      <c r="C934" s="14"/>
      <c r="D934" s="15"/>
      <c r="I934" s="14"/>
      <c r="J934" s="14"/>
    </row>
    <row r="935" spans="3:10" ht="14.25" customHeight="1">
      <c r="C935" s="14"/>
      <c r="D935" s="15"/>
      <c r="I935" s="14"/>
      <c r="J935" s="14"/>
    </row>
    <row r="936" spans="3:10" ht="14.25" customHeight="1">
      <c r="C936" s="14"/>
      <c r="D936" s="15"/>
      <c r="I936" s="14"/>
      <c r="J936" s="14"/>
    </row>
    <row r="937" spans="3:10" ht="14.25" customHeight="1">
      <c r="C937" s="14"/>
      <c r="D937" s="15"/>
      <c r="I937" s="14"/>
      <c r="J937" s="14"/>
    </row>
    <row r="938" spans="3:10" ht="14.25" customHeight="1">
      <c r="C938" s="14"/>
      <c r="D938" s="15"/>
      <c r="I938" s="14"/>
      <c r="J938" s="14"/>
    </row>
    <row r="939" spans="3:10" ht="14.25" customHeight="1">
      <c r="C939" s="14"/>
      <c r="D939" s="15"/>
      <c r="I939" s="14"/>
      <c r="J939" s="14"/>
    </row>
    <row r="940" spans="3:10" ht="14.25" customHeight="1">
      <c r="C940" s="14"/>
      <c r="D940" s="15"/>
      <c r="I940" s="14"/>
      <c r="J940" s="14"/>
    </row>
    <row r="941" spans="3:10" ht="14.25" customHeight="1">
      <c r="C941" s="14"/>
      <c r="D941" s="15"/>
      <c r="I941" s="14"/>
      <c r="J941" s="14"/>
    </row>
    <row r="942" spans="3:10" ht="14.25" customHeight="1">
      <c r="C942" s="14"/>
      <c r="D942" s="15"/>
      <c r="I942" s="14"/>
      <c r="J942" s="14"/>
    </row>
    <row r="943" spans="3:10" ht="14.25" customHeight="1">
      <c r="C943" s="14"/>
      <c r="D943" s="15"/>
      <c r="I943" s="14"/>
      <c r="J943" s="14"/>
    </row>
    <row r="944" spans="3:10" ht="14.25" customHeight="1">
      <c r="C944" s="14"/>
      <c r="D944" s="15"/>
      <c r="I944" s="14"/>
      <c r="J944" s="14"/>
    </row>
    <row r="945" spans="3:10" ht="14.25" customHeight="1">
      <c r="C945" s="14"/>
      <c r="D945" s="15"/>
      <c r="I945" s="14"/>
      <c r="J945" s="14"/>
    </row>
    <row r="946" spans="3:10" ht="14.25" customHeight="1">
      <c r="C946" s="14"/>
      <c r="D946" s="15"/>
      <c r="I946" s="14"/>
      <c r="J946" s="14"/>
    </row>
    <row r="947" spans="3:10" ht="14.25" customHeight="1">
      <c r="C947" s="14"/>
      <c r="D947" s="15"/>
      <c r="I947" s="14"/>
      <c r="J947" s="14"/>
    </row>
    <row r="948" spans="3:10" ht="14.25" customHeight="1">
      <c r="C948" s="14"/>
      <c r="D948" s="15"/>
      <c r="I948" s="14"/>
      <c r="J948" s="14"/>
    </row>
    <row r="949" spans="3:10" ht="14.25" customHeight="1">
      <c r="C949" s="14"/>
      <c r="D949" s="15"/>
      <c r="I949" s="14"/>
      <c r="J949" s="14"/>
    </row>
    <row r="950" spans="3:10" ht="14.25" customHeight="1">
      <c r="C950" s="14"/>
      <c r="D950" s="15"/>
      <c r="I950" s="14"/>
      <c r="J950" s="14"/>
    </row>
    <row r="951" spans="3:10" ht="14.25" customHeight="1">
      <c r="C951" s="14"/>
      <c r="D951" s="15"/>
      <c r="I951" s="14"/>
      <c r="J951" s="14"/>
    </row>
    <row r="952" spans="3:10" ht="14.25" customHeight="1">
      <c r="C952" s="14"/>
      <c r="D952" s="15"/>
      <c r="I952" s="14"/>
      <c r="J952" s="14"/>
    </row>
    <row r="953" spans="3:10" ht="14.25" customHeight="1">
      <c r="C953" s="14"/>
      <c r="D953" s="15"/>
      <c r="I953" s="14"/>
      <c r="J953" s="14"/>
    </row>
    <row r="954" spans="3:10" ht="14.25" customHeight="1">
      <c r="C954" s="14"/>
      <c r="D954" s="15"/>
      <c r="I954" s="14"/>
      <c r="J954" s="14"/>
    </row>
    <row r="955" spans="3:10" ht="14.25" customHeight="1">
      <c r="C955" s="14"/>
      <c r="D955" s="15"/>
      <c r="I955" s="14"/>
      <c r="J955" s="14"/>
    </row>
    <row r="956" spans="3:10" ht="14.25" customHeight="1">
      <c r="C956" s="14"/>
      <c r="D956" s="15"/>
      <c r="I956" s="14"/>
      <c r="J956" s="14"/>
    </row>
    <row r="957" spans="3:10" ht="14.25" customHeight="1">
      <c r="C957" s="14"/>
      <c r="D957" s="15"/>
      <c r="I957" s="14"/>
      <c r="J957" s="14"/>
    </row>
    <row r="958" spans="3:10" ht="14.25" customHeight="1">
      <c r="C958" s="14"/>
      <c r="D958" s="15"/>
      <c r="I958" s="14"/>
      <c r="J958" s="14"/>
    </row>
    <row r="959" spans="3:10" ht="14.25" customHeight="1">
      <c r="C959" s="14"/>
      <c r="D959" s="15"/>
      <c r="I959" s="14"/>
      <c r="J959" s="14"/>
    </row>
    <row r="960" spans="3:10" ht="14.25" customHeight="1">
      <c r="C960" s="14"/>
      <c r="D960" s="15"/>
      <c r="I960" s="14"/>
      <c r="J960" s="14"/>
    </row>
    <row r="961" spans="3:10" ht="14.25" customHeight="1">
      <c r="C961" s="14"/>
      <c r="D961" s="15"/>
      <c r="I961" s="14"/>
      <c r="J961" s="14"/>
    </row>
    <row r="962" spans="3:10" ht="14.25" customHeight="1">
      <c r="C962" s="14"/>
      <c r="D962" s="15"/>
      <c r="I962" s="14"/>
      <c r="J962" s="14"/>
    </row>
    <row r="963" spans="3:10" ht="14.25" customHeight="1">
      <c r="C963" s="14"/>
      <c r="D963" s="15"/>
      <c r="I963" s="14"/>
      <c r="J963" s="14"/>
    </row>
    <row r="964" spans="3:10" ht="14.25" customHeight="1">
      <c r="C964" s="14"/>
      <c r="D964" s="15"/>
      <c r="I964" s="14"/>
      <c r="J964" s="14"/>
    </row>
    <row r="965" spans="3:10" ht="14.25" customHeight="1">
      <c r="C965" s="14"/>
      <c r="D965" s="15"/>
      <c r="I965" s="14"/>
      <c r="J965" s="14"/>
    </row>
    <row r="966" spans="3:10" ht="14.25" customHeight="1">
      <c r="C966" s="14"/>
      <c r="D966" s="15"/>
      <c r="I966" s="14"/>
      <c r="J966" s="14"/>
    </row>
    <row r="967" spans="3:10" ht="14.25" customHeight="1">
      <c r="C967" s="14"/>
      <c r="D967" s="15"/>
      <c r="I967" s="14"/>
      <c r="J967" s="14"/>
    </row>
    <row r="968" spans="3:10" ht="14.25" customHeight="1">
      <c r="C968" s="14"/>
      <c r="D968" s="15"/>
      <c r="I968" s="14"/>
      <c r="J968" s="14"/>
    </row>
    <row r="969" spans="3:10" ht="14.25" customHeight="1">
      <c r="C969" s="14"/>
      <c r="D969" s="15"/>
      <c r="I969" s="14"/>
      <c r="J969" s="14"/>
    </row>
    <row r="970" spans="3:10" ht="14.25" customHeight="1">
      <c r="C970" s="14"/>
      <c r="D970" s="15"/>
      <c r="I970" s="14"/>
      <c r="J970" s="14"/>
    </row>
    <row r="971" spans="3:10" ht="14.25" customHeight="1">
      <c r="C971" s="14"/>
      <c r="D971" s="15"/>
      <c r="I971" s="14"/>
      <c r="J971" s="14"/>
    </row>
    <row r="972" spans="3:10" ht="14.25" customHeight="1">
      <c r="C972" s="14"/>
      <c r="D972" s="15"/>
      <c r="I972" s="14"/>
      <c r="J972" s="14"/>
    </row>
    <row r="973" spans="3:10" ht="14.25" customHeight="1">
      <c r="C973" s="14"/>
      <c r="D973" s="15"/>
      <c r="I973" s="14"/>
      <c r="J973" s="14"/>
    </row>
    <row r="974" spans="3:10" ht="14.25" customHeight="1">
      <c r="C974" s="14"/>
      <c r="D974" s="15"/>
      <c r="I974" s="14"/>
      <c r="J974" s="14"/>
    </row>
    <row r="975" spans="3:10" ht="14.25" customHeight="1">
      <c r="C975" s="14"/>
      <c r="D975" s="15"/>
      <c r="I975" s="14"/>
      <c r="J975" s="14"/>
    </row>
    <row r="976" spans="3:10" ht="14.25" customHeight="1">
      <c r="C976" s="14"/>
      <c r="D976" s="15"/>
      <c r="I976" s="14"/>
      <c r="J976" s="14"/>
    </row>
    <row r="977" spans="3:10" ht="14.25" customHeight="1">
      <c r="C977" s="14"/>
      <c r="D977" s="15"/>
      <c r="I977" s="14"/>
      <c r="J977" s="14"/>
    </row>
    <row r="978" spans="3:10" ht="14.25" customHeight="1">
      <c r="C978" s="14"/>
      <c r="D978" s="15"/>
      <c r="I978" s="14"/>
      <c r="J978" s="14"/>
    </row>
    <row r="979" spans="3:10" ht="14.25" customHeight="1">
      <c r="C979" s="14"/>
      <c r="D979" s="15"/>
      <c r="I979" s="14"/>
      <c r="J979" s="14"/>
    </row>
    <row r="980" spans="3:10" ht="14.25" customHeight="1">
      <c r="C980" s="14"/>
      <c r="D980" s="15"/>
      <c r="I980" s="14"/>
      <c r="J980" s="14"/>
    </row>
    <row r="981" spans="3:10" ht="14.25" customHeight="1">
      <c r="C981" s="14"/>
      <c r="D981" s="15"/>
      <c r="I981" s="14"/>
      <c r="J981" s="14"/>
    </row>
    <row r="982" spans="3:10" ht="14.25" customHeight="1">
      <c r="C982" s="14"/>
      <c r="D982" s="15"/>
      <c r="I982" s="14"/>
      <c r="J982" s="14"/>
    </row>
    <row r="983" spans="3:10" ht="14.25" customHeight="1">
      <c r="C983" s="14"/>
      <c r="D983" s="15"/>
      <c r="I983" s="14"/>
      <c r="J983" s="14"/>
    </row>
    <row r="984" spans="3:10" ht="14.25" customHeight="1">
      <c r="C984" s="14"/>
      <c r="D984" s="15"/>
      <c r="I984" s="14"/>
      <c r="J984" s="14"/>
    </row>
    <row r="985" spans="3:10" ht="14.25" customHeight="1">
      <c r="C985" s="14"/>
      <c r="D985" s="15"/>
      <c r="I985" s="14"/>
      <c r="J985" s="14"/>
    </row>
    <row r="986" spans="3:10" ht="14.25" customHeight="1">
      <c r="C986" s="14"/>
      <c r="D986" s="15"/>
      <c r="I986" s="14"/>
      <c r="J986" s="14"/>
    </row>
    <row r="987" spans="3:10" ht="14.25" customHeight="1">
      <c r="C987" s="14"/>
      <c r="D987" s="15"/>
      <c r="I987" s="14"/>
      <c r="J987" s="14"/>
    </row>
    <row r="988" spans="3:10" ht="14.25" customHeight="1">
      <c r="C988" s="14"/>
      <c r="D988" s="15"/>
      <c r="I988" s="14"/>
      <c r="J988" s="14"/>
    </row>
    <row r="989" spans="3:10" ht="14.25" customHeight="1">
      <c r="C989" s="14"/>
      <c r="D989" s="15"/>
      <c r="I989" s="14"/>
      <c r="J989" s="14"/>
    </row>
    <row r="990" spans="3:10" ht="14.25" customHeight="1">
      <c r="C990" s="14"/>
      <c r="D990" s="15"/>
      <c r="I990" s="14"/>
      <c r="J990" s="14"/>
    </row>
    <row r="991" spans="3:10" ht="14.25" customHeight="1">
      <c r="C991" s="14"/>
      <c r="D991" s="15"/>
      <c r="I991" s="14"/>
      <c r="J991" s="14"/>
    </row>
    <row r="992" spans="3:10" ht="14.25" customHeight="1">
      <c r="C992" s="14"/>
      <c r="D992" s="15"/>
      <c r="I992" s="14"/>
      <c r="J992" s="14"/>
    </row>
    <row r="993" spans="3:10" ht="14.25" customHeight="1">
      <c r="C993" s="14"/>
      <c r="D993" s="15"/>
      <c r="I993" s="14"/>
      <c r="J993" s="14"/>
    </row>
    <row r="994" spans="3:10" ht="14.25" customHeight="1">
      <c r="C994" s="14"/>
      <c r="D994" s="15"/>
      <c r="I994" s="14"/>
      <c r="J994" s="14"/>
    </row>
    <row r="995" spans="3:10" ht="14.25" customHeight="1">
      <c r="C995" s="14"/>
      <c r="D995" s="15"/>
      <c r="I995" s="14"/>
      <c r="J995" s="14"/>
    </row>
    <row r="996" spans="3:10" ht="14.25" customHeight="1">
      <c r="C996" s="14"/>
      <c r="D996" s="15"/>
      <c r="I996" s="14"/>
      <c r="J996" s="14"/>
    </row>
    <row r="997" spans="3:10" ht="14.25" customHeight="1">
      <c r="C997" s="14"/>
      <c r="D997" s="15"/>
      <c r="I997" s="14"/>
      <c r="J997" s="14"/>
    </row>
    <row r="998" spans="3:10" ht="14.25" customHeight="1">
      <c r="C998" s="14"/>
      <c r="D998" s="15"/>
      <c r="I998" s="14"/>
      <c r="J998" s="14"/>
    </row>
    <row r="999" spans="3:10" ht="14.25" customHeight="1">
      <c r="C999" s="14"/>
      <c r="D999" s="15"/>
      <c r="I999" s="14"/>
      <c r="J999" s="14"/>
    </row>
    <row r="1000" spans="3:10" ht="14.25" customHeight="1">
      <c r="C1000" s="14"/>
      <c r="D1000" s="15"/>
      <c r="I1000" s="14"/>
      <c r="J1000" s="14"/>
    </row>
    <row r="1001" spans="3:10" ht="14.25" customHeight="1">
      <c r="C1001" s="14"/>
      <c r="D1001" s="15"/>
      <c r="I1001" s="14"/>
      <c r="J1001" s="14"/>
    </row>
    <row r="1002" spans="3:10" ht="14.25" customHeight="1">
      <c r="C1002" s="14"/>
      <c r="D1002" s="15"/>
      <c r="I1002" s="14"/>
      <c r="J1002" s="14"/>
    </row>
    <row r="1003" spans="3:10" ht="14.25" customHeight="1">
      <c r="C1003" s="14"/>
      <c r="D1003" s="15"/>
      <c r="I1003" s="14"/>
      <c r="J1003" s="14"/>
    </row>
    <row r="1004" spans="3:10" ht="14.25" customHeight="1">
      <c r="C1004" s="14"/>
      <c r="D1004" s="15"/>
      <c r="I1004" s="14"/>
      <c r="J1004" s="14"/>
    </row>
    <row r="1005" spans="3:10" ht="14.25" customHeight="1">
      <c r="C1005" s="14"/>
      <c r="D1005" s="15"/>
      <c r="I1005" s="14"/>
      <c r="J1005" s="14"/>
    </row>
    <row r="1006" spans="3:10" ht="14.25" customHeight="1">
      <c r="C1006" s="14"/>
      <c r="D1006" s="15"/>
      <c r="I1006" s="14"/>
      <c r="J1006" s="14"/>
    </row>
    <row r="1007" spans="3:10" ht="14.25" customHeight="1">
      <c r="C1007" s="14"/>
      <c r="D1007" s="15"/>
      <c r="I1007" s="14"/>
      <c r="J1007" s="14"/>
    </row>
    <row r="1008" spans="3:10" ht="14.25" customHeight="1">
      <c r="C1008" s="14"/>
      <c r="D1008" s="15"/>
      <c r="I1008" s="14"/>
      <c r="J1008" s="14"/>
    </row>
    <row r="1009" spans="3:10" ht="14.25" customHeight="1">
      <c r="C1009" s="14"/>
      <c r="D1009" s="15"/>
      <c r="I1009" s="14"/>
      <c r="J1009" s="14"/>
    </row>
    <row r="1010" spans="3:10" ht="14.25" customHeight="1">
      <c r="C1010" s="14"/>
      <c r="D1010" s="15"/>
      <c r="I1010" s="14"/>
      <c r="J1010" s="14"/>
    </row>
    <row r="1011" spans="3:10" ht="14.25" customHeight="1">
      <c r="C1011" s="14"/>
      <c r="D1011" s="15"/>
      <c r="I1011" s="14"/>
      <c r="J1011" s="14"/>
    </row>
    <row r="1012" spans="3:10" ht="14.25" customHeight="1">
      <c r="C1012" s="14"/>
      <c r="D1012" s="15"/>
      <c r="I1012" s="14"/>
      <c r="J1012" s="14"/>
    </row>
    <row r="1013" spans="3:10" ht="14.25" customHeight="1">
      <c r="C1013" s="14"/>
      <c r="D1013" s="15"/>
      <c r="I1013" s="14"/>
      <c r="J1013" s="14"/>
    </row>
    <row r="1014" spans="3:10" ht="14.25" customHeight="1">
      <c r="C1014" s="14"/>
      <c r="D1014" s="15"/>
      <c r="I1014" s="14"/>
      <c r="J1014" s="14"/>
    </row>
    <row r="1015" spans="3:10" ht="14.25" customHeight="1">
      <c r="C1015" s="14"/>
      <c r="D1015" s="15"/>
      <c r="I1015" s="14"/>
      <c r="J1015" s="14"/>
    </row>
    <row r="1016" spans="3:10" ht="14.25" customHeight="1">
      <c r="C1016" s="14"/>
      <c r="D1016" s="15"/>
      <c r="I1016" s="14"/>
      <c r="J1016" s="14"/>
    </row>
    <row r="1017" spans="3:10" ht="14.25" customHeight="1">
      <c r="C1017" s="14"/>
      <c r="D1017" s="15"/>
      <c r="I1017" s="14"/>
      <c r="J1017" s="14"/>
    </row>
    <row r="1018" spans="3:10" ht="14.25" customHeight="1">
      <c r="C1018" s="14"/>
      <c r="D1018" s="15"/>
      <c r="I1018" s="14"/>
      <c r="J1018" s="14"/>
    </row>
    <row r="1019" spans="3:10" ht="14.25" customHeight="1">
      <c r="C1019" s="14"/>
      <c r="D1019" s="15"/>
      <c r="I1019" s="14"/>
      <c r="J1019" s="14"/>
    </row>
    <row r="1020" spans="3:10" ht="14.25" customHeight="1">
      <c r="C1020" s="14"/>
      <c r="D1020" s="15"/>
      <c r="I1020" s="14"/>
      <c r="J1020" s="14"/>
    </row>
    <row r="1021" spans="3:10" ht="14.25" customHeight="1">
      <c r="C1021" s="14"/>
      <c r="D1021" s="15"/>
      <c r="I1021" s="14"/>
      <c r="J1021" s="14"/>
    </row>
    <row r="1022" spans="3:10" ht="14.25" customHeight="1">
      <c r="C1022" s="14"/>
      <c r="D1022" s="15"/>
      <c r="I1022" s="14"/>
      <c r="J1022" s="14"/>
    </row>
    <row r="1023" spans="3:10" ht="14.25" customHeight="1">
      <c r="C1023" s="14"/>
      <c r="D1023" s="15"/>
      <c r="I1023" s="14"/>
      <c r="J1023" s="14"/>
    </row>
    <row r="1024" spans="3:10" ht="14.25" customHeight="1">
      <c r="C1024" s="14"/>
      <c r="D1024" s="15"/>
      <c r="I1024" s="14"/>
      <c r="J1024" s="14"/>
    </row>
    <row r="1025" spans="3:10" ht="14.25" customHeight="1">
      <c r="C1025" s="14"/>
      <c r="D1025" s="15"/>
      <c r="I1025" s="14"/>
      <c r="J1025" s="14"/>
    </row>
    <row r="1026" spans="3:10" ht="14.25" customHeight="1">
      <c r="C1026" s="14"/>
      <c r="D1026" s="15"/>
      <c r="I1026" s="14"/>
      <c r="J1026" s="14"/>
    </row>
    <row r="1027" spans="3:10" ht="14.25" customHeight="1">
      <c r="C1027" s="14"/>
      <c r="D1027" s="15"/>
      <c r="I1027" s="14"/>
      <c r="J1027" s="14"/>
    </row>
    <row r="1028" spans="3:10" ht="14.25" customHeight="1">
      <c r="C1028" s="14"/>
      <c r="D1028" s="15"/>
      <c r="I1028" s="14"/>
      <c r="J1028" s="14"/>
    </row>
    <row r="1029" spans="3:10" ht="14.25" customHeight="1">
      <c r="C1029" s="14"/>
      <c r="D1029" s="15"/>
      <c r="I1029" s="14"/>
      <c r="J1029" s="14"/>
    </row>
    <row r="1030" spans="3:10" ht="14.25" customHeight="1">
      <c r="C1030" s="14"/>
      <c r="D1030" s="15"/>
      <c r="I1030" s="14"/>
      <c r="J1030" s="14"/>
    </row>
    <row r="1031" spans="3:10" ht="14.25" customHeight="1">
      <c r="C1031" s="14"/>
      <c r="D1031" s="15"/>
      <c r="I1031" s="14"/>
      <c r="J1031" s="14"/>
    </row>
    <row r="1032" spans="3:10" ht="14.25" customHeight="1">
      <c r="C1032" s="14"/>
      <c r="D1032" s="15"/>
      <c r="I1032" s="14"/>
      <c r="J1032" s="14"/>
    </row>
    <row r="1033" spans="3:10" ht="14.25" customHeight="1">
      <c r="C1033" s="14"/>
      <c r="D1033" s="15"/>
      <c r="I1033" s="14"/>
      <c r="J1033" s="14"/>
    </row>
    <row r="1034" spans="3:10" ht="14.25" customHeight="1">
      <c r="C1034" s="14"/>
      <c r="D1034" s="15"/>
      <c r="I1034" s="14"/>
      <c r="J1034" s="14"/>
    </row>
    <row r="1035" spans="3:10" ht="14.25" customHeight="1">
      <c r="C1035" s="14"/>
      <c r="D1035" s="15"/>
      <c r="I1035" s="14"/>
      <c r="J1035" s="14"/>
    </row>
    <row r="1036" spans="3:10" ht="14.25" customHeight="1">
      <c r="C1036" s="14"/>
      <c r="D1036" s="15"/>
      <c r="I1036" s="14"/>
      <c r="J1036" s="14"/>
    </row>
    <row r="1037" spans="3:10" ht="14.25" customHeight="1">
      <c r="C1037" s="14"/>
      <c r="D1037" s="15"/>
      <c r="I1037" s="14"/>
      <c r="J1037" s="14"/>
    </row>
    <row r="1038" spans="3:10" ht="14.25" customHeight="1">
      <c r="C1038" s="14"/>
      <c r="D1038" s="15"/>
      <c r="I1038" s="14"/>
      <c r="J1038" s="14"/>
    </row>
    <row r="1039" spans="3:10" ht="14.25" customHeight="1">
      <c r="C1039" s="14"/>
      <c r="D1039" s="15"/>
      <c r="I1039" s="14"/>
      <c r="J1039" s="14"/>
    </row>
    <row r="1040" spans="3:10" ht="14.25" customHeight="1">
      <c r="C1040" s="14"/>
      <c r="D1040" s="15"/>
      <c r="I1040" s="14"/>
      <c r="J1040" s="14"/>
    </row>
    <row r="1041" spans="3:10" ht="14.25" customHeight="1">
      <c r="C1041" s="14"/>
      <c r="D1041" s="15"/>
      <c r="I1041" s="14"/>
      <c r="J1041" s="14"/>
    </row>
  </sheetData>
  <mergeCells count="19">
    <mergeCell ref="A383:B383"/>
    <mergeCell ref="A384:B384"/>
    <mergeCell ref="A373:B373"/>
    <mergeCell ref="A374:B374"/>
    <mergeCell ref="A375:B375"/>
    <mergeCell ref="A376:B376"/>
    <mergeCell ref="A377:B377"/>
    <mergeCell ref="A378:B378"/>
    <mergeCell ref="A379:B379"/>
    <mergeCell ref="A371:B371"/>
    <mergeCell ref="A372:B372"/>
    <mergeCell ref="A380:B380"/>
    <mergeCell ref="A381:B381"/>
    <mergeCell ref="A382:B382"/>
    <mergeCell ref="A365:L365"/>
    <mergeCell ref="A367:H367"/>
    <mergeCell ref="A368:B368"/>
    <mergeCell ref="A369:B369"/>
    <mergeCell ref="A370:B370"/>
  </mergeCells>
  <conditionalFormatting sqref="I336:I341 I350:I364 I2:I323">
    <cfRule type="expression" dxfId="7" priority="1">
      <formula>AND(ISNUMBER(I2),I2&lt;20)</formula>
    </cfRule>
  </conditionalFormatting>
  <conditionalFormatting sqref="D369:H381">
    <cfRule type="expression" dxfId="6" priority="2">
      <formula>D369=MIN(D$369:D$381)</formula>
    </cfRule>
  </conditionalFormatting>
  <conditionalFormatting sqref="D369:H381">
    <cfRule type="expression" dxfId="5" priority="3">
      <formula>D369=MAX(D$369:D$381)</formula>
    </cfRule>
  </conditionalFormatting>
  <conditionalFormatting sqref="C369:C381">
    <cfRule type="expression" dxfId="4" priority="4">
      <formula>C369=MIN($C$369:$C$381)</formula>
    </cfRule>
  </conditionalFormatting>
  <conditionalFormatting sqref="C369:C381">
    <cfRule type="expression" dxfId="3" priority="5">
      <formula>C369=MAX($C$369:$C$381)</formula>
    </cfRule>
  </conditionalFormatting>
  <conditionalFormatting sqref="I342:I349">
    <cfRule type="expression" dxfId="2" priority="6">
      <formula>AND(ISNUMBER(I342),I342&lt;20)</formula>
    </cfRule>
  </conditionalFormatting>
  <conditionalFormatting sqref="I332:I335">
    <cfRule type="expression" dxfId="1" priority="7">
      <formula>AND(ISNUMBER(I332),I332&lt;20)</formula>
    </cfRule>
  </conditionalFormatting>
  <conditionalFormatting sqref="I324:I331">
    <cfRule type="expression" dxfId="0" priority="8">
      <formula>AND(ISNUMBER(I324),I324&lt;20)</formula>
    </cfRule>
  </conditionalFormatting>
  <dataValidations count="4">
    <dataValidation type="decimal" allowBlank="1" showErrorMessage="1" sqref="I2:I364" xr:uid="{00000000-0002-0000-0000-000000000000}">
      <formula1>0</formula1>
      <formula2>50</formula2>
    </dataValidation>
    <dataValidation type="decimal" allowBlank="1" showErrorMessage="1" sqref="F2:F364" xr:uid="{00000000-0002-0000-0000-000001000000}">
      <formula1>0</formula1>
      <formula2>10</formula2>
    </dataValidation>
    <dataValidation type="decimal" allowBlank="1" showErrorMessage="1" sqref="G2:H364" xr:uid="{00000000-0002-0000-0000-000002000000}">
      <formula1>0</formula1>
      <formula2>14</formula2>
    </dataValidation>
    <dataValidation type="decimal" allowBlank="1" showErrorMessage="1" sqref="E2:E364" xr:uid="{00000000-0002-0000-0000-000003000000}">
      <formula1>0</formula1>
      <formula2>12</formula2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4.453125" defaultRowHeight="15" customHeight="1"/>
  <cols>
    <col min="1" max="1" width="8.7265625" customWidth="1"/>
    <col min="2" max="2" width="11.7265625" customWidth="1"/>
    <col min="3" max="26" width="8.7265625" customWidth="1"/>
  </cols>
  <sheetData>
    <row r="1" spans="1:9" ht="14.25" customHeight="1">
      <c r="A1" s="9">
        <v>0</v>
      </c>
      <c r="B1" s="9" t="s">
        <v>745</v>
      </c>
      <c r="D1" s="9">
        <v>1</v>
      </c>
      <c r="E1" s="9" t="s">
        <v>753</v>
      </c>
      <c r="G1" s="9" t="s">
        <v>754</v>
      </c>
      <c r="I1" s="9" t="s">
        <v>755</v>
      </c>
    </row>
    <row r="2" spans="1:9" ht="14.25" customHeight="1">
      <c r="A2" s="9">
        <v>51</v>
      </c>
      <c r="B2" s="9" t="s">
        <v>746</v>
      </c>
      <c r="D2" s="9">
        <v>2</v>
      </c>
      <c r="E2" s="9" t="s">
        <v>756</v>
      </c>
      <c r="G2" s="9" t="s">
        <v>753</v>
      </c>
      <c r="I2" s="9" t="s">
        <v>753</v>
      </c>
    </row>
    <row r="3" spans="1:9" ht="14.25" customHeight="1">
      <c r="A3" s="9">
        <v>61</v>
      </c>
      <c r="B3" s="9" t="s">
        <v>747</v>
      </c>
      <c r="D3" s="9">
        <v>3</v>
      </c>
      <c r="E3" s="9" t="s">
        <v>757</v>
      </c>
      <c r="G3" s="9" t="s">
        <v>756</v>
      </c>
    </row>
    <row r="4" spans="1:9" ht="14.25" customHeight="1">
      <c r="A4" s="9">
        <v>71</v>
      </c>
      <c r="B4" s="9" t="s">
        <v>748</v>
      </c>
      <c r="D4" s="9">
        <v>4</v>
      </c>
      <c r="E4" s="9" t="s">
        <v>758</v>
      </c>
      <c r="G4" s="9" t="s">
        <v>759</v>
      </c>
    </row>
    <row r="5" spans="1:9" ht="14.25" customHeight="1">
      <c r="A5" s="9">
        <v>81</v>
      </c>
      <c r="B5" s="9" t="s">
        <v>749</v>
      </c>
      <c r="D5" s="9">
        <v>5</v>
      </c>
      <c r="E5" s="9" t="s">
        <v>760</v>
      </c>
      <c r="G5" s="9" t="s">
        <v>761</v>
      </c>
    </row>
    <row r="6" spans="1:9" ht="14.25" customHeight="1">
      <c r="A6" s="9">
        <v>91</v>
      </c>
      <c r="B6" s="9" t="s">
        <v>750</v>
      </c>
      <c r="D6" s="9">
        <v>6</v>
      </c>
      <c r="E6" s="9" t="s">
        <v>759</v>
      </c>
      <c r="G6" s="9" t="s">
        <v>762</v>
      </c>
    </row>
    <row r="7" spans="1:9" ht="14.25" customHeight="1">
      <c r="D7" s="9">
        <v>7</v>
      </c>
      <c r="E7" s="9" t="s">
        <v>761</v>
      </c>
      <c r="G7" s="9" t="s">
        <v>763</v>
      </c>
    </row>
    <row r="8" spans="1:9" ht="14.25" customHeight="1">
      <c r="D8" s="9">
        <v>8</v>
      </c>
      <c r="E8" s="9" t="s">
        <v>762</v>
      </c>
    </row>
    <row r="9" spans="1:9" ht="14.25" customHeight="1">
      <c r="D9" s="9">
        <v>9</v>
      </c>
      <c r="E9" s="9" t="s">
        <v>763</v>
      </c>
    </row>
    <row r="10" spans="1:9" ht="14.25" customHeight="1">
      <c r="D10" s="9">
        <v>10</v>
      </c>
      <c r="E10" s="9" t="s">
        <v>764</v>
      </c>
    </row>
    <row r="11" spans="1:9" ht="14.25" customHeight="1">
      <c r="D11" s="9">
        <v>11</v>
      </c>
      <c r="E11" s="9" t="s">
        <v>765</v>
      </c>
    </row>
    <row r="12" spans="1:9" ht="14.25" customHeight="1">
      <c r="D12" s="9">
        <v>12</v>
      </c>
      <c r="E12" s="9" t="s">
        <v>766</v>
      </c>
    </row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53125" defaultRowHeight="15" customHeight="1"/>
  <cols>
    <col min="1" max="1" width="8.7265625" customWidth="1"/>
    <col min="2" max="2" width="18.54296875" customWidth="1"/>
    <col min="3" max="26" width="8.7265625" customWidth="1"/>
  </cols>
  <sheetData>
    <row r="1" spans="1:4" ht="14.25" customHeight="1">
      <c r="A1" s="5">
        <v>1</v>
      </c>
      <c r="B1" s="4" t="s">
        <v>767</v>
      </c>
      <c r="C1" s="36"/>
      <c r="D1" s="9">
        <v>1</v>
      </c>
    </row>
    <row r="2" spans="1:4" ht="14.25" customHeight="1">
      <c r="A2" s="5">
        <v>2</v>
      </c>
      <c r="B2" s="4" t="s">
        <v>768</v>
      </c>
      <c r="C2" s="36" t="s">
        <v>769</v>
      </c>
      <c r="D2" s="9">
        <v>2</v>
      </c>
    </row>
    <row r="3" spans="1:4" ht="14.25" customHeight="1">
      <c r="A3" s="5">
        <v>3</v>
      </c>
      <c r="B3" s="4" t="s">
        <v>770</v>
      </c>
      <c r="C3" s="36" t="s">
        <v>771</v>
      </c>
      <c r="D3" s="9">
        <v>3</v>
      </c>
    </row>
    <row r="4" spans="1:4" ht="14.25" customHeight="1">
      <c r="A4" s="5">
        <v>4</v>
      </c>
      <c r="B4" s="4" t="s">
        <v>772</v>
      </c>
      <c r="C4" s="36"/>
      <c r="D4" s="9">
        <v>4</v>
      </c>
    </row>
    <row r="5" spans="1:4" ht="14.25" customHeight="1">
      <c r="A5" s="5">
        <v>5</v>
      </c>
      <c r="B5" s="4" t="s">
        <v>773</v>
      </c>
      <c r="C5" s="36" t="s">
        <v>774</v>
      </c>
      <c r="D5" s="9">
        <v>5</v>
      </c>
    </row>
    <row r="6" spans="1:4" ht="14.25" customHeight="1">
      <c r="A6" s="5">
        <v>6</v>
      </c>
      <c r="B6" s="4" t="s">
        <v>775</v>
      </c>
      <c r="C6" s="36"/>
      <c r="D6" s="9">
        <v>6</v>
      </c>
    </row>
    <row r="7" spans="1:4" ht="14.25" customHeight="1">
      <c r="A7" s="5">
        <v>7</v>
      </c>
      <c r="B7" s="4" t="s">
        <v>776</v>
      </c>
      <c r="C7" s="5" t="s">
        <v>777</v>
      </c>
      <c r="D7" s="9">
        <v>7</v>
      </c>
    </row>
    <row r="8" spans="1:4" ht="14.25" customHeight="1">
      <c r="A8" s="5">
        <v>8</v>
      </c>
      <c r="B8" s="4" t="s">
        <v>778</v>
      </c>
      <c r="C8" s="5" t="s">
        <v>779</v>
      </c>
      <c r="D8" s="9">
        <v>8</v>
      </c>
    </row>
    <row r="9" spans="1:4" ht="14.25" customHeight="1">
      <c r="A9" s="5">
        <v>9</v>
      </c>
      <c r="B9" s="4" t="s">
        <v>780</v>
      </c>
      <c r="C9" s="5"/>
      <c r="D9" s="9">
        <v>9</v>
      </c>
    </row>
    <row r="10" spans="1:4" ht="14.25" customHeight="1">
      <c r="A10" s="5">
        <v>10</v>
      </c>
      <c r="B10" s="4" t="s">
        <v>781</v>
      </c>
      <c r="C10" s="5" t="s">
        <v>782</v>
      </c>
      <c r="D10" s="9">
        <v>10</v>
      </c>
    </row>
    <row r="11" spans="1:4" ht="14.25" customHeight="1">
      <c r="A11" s="5">
        <v>11</v>
      </c>
      <c r="B11" s="4" t="s">
        <v>783</v>
      </c>
      <c r="C11" s="5" t="s">
        <v>784</v>
      </c>
      <c r="D11" s="9">
        <v>11</v>
      </c>
    </row>
    <row r="12" spans="1:4" ht="14.25" customHeight="1">
      <c r="A12" s="5">
        <v>12</v>
      </c>
      <c r="B12" s="4" t="s">
        <v>785</v>
      </c>
      <c r="C12" s="5" t="s">
        <v>786</v>
      </c>
      <c r="D12" s="9">
        <v>12</v>
      </c>
    </row>
    <row r="13" spans="1:4" ht="14.25" customHeight="1">
      <c r="A13" s="5">
        <v>13</v>
      </c>
      <c r="B13" s="4" t="s">
        <v>787</v>
      </c>
      <c r="C13" s="5"/>
      <c r="D13" s="9">
        <v>13</v>
      </c>
    </row>
    <row r="14" spans="1:4" ht="14.25" customHeight="1">
      <c r="A14" s="5">
        <v>14</v>
      </c>
      <c r="B14" s="4" t="s">
        <v>788</v>
      </c>
      <c r="C14" s="8"/>
      <c r="D14" s="9">
        <v>14</v>
      </c>
    </row>
    <row r="15" spans="1:4" ht="14.25" customHeight="1">
      <c r="A15" s="5">
        <v>15</v>
      </c>
      <c r="B15" s="4" t="s">
        <v>789</v>
      </c>
      <c r="C15" s="8"/>
      <c r="D15" s="9">
        <v>5</v>
      </c>
    </row>
    <row r="16" spans="1:4" ht="14.25" customHeight="1">
      <c r="A16" s="5">
        <v>16</v>
      </c>
      <c r="B16" s="4" t="s">
        <v>790</v>
      </c>
      <c r="C16" s="8" t="s">
        <v>791</v>
      </c>
      <c r="D16" s="9">
        <v>8</v>
      </c>
    </row>
    <row r="17" spans="1:4" ht="14.25" customHeight="1">
      <c r="A17" s="5">
        <v>17</v>
      </c>
      <c r="B17" s="4" t="s">
        <v>792</v>
      </c>
      <c r="C17" s="8"/>
      <c r="D17" s="9">
        <v>12</v>
      </c>
    </row>
    <row r="18" spans="1:4" ht="14.25" customHeight="1">
      <c r="A18" s="37">
        <v>18</v>
      </c>
      <c r="B18" s="38" t="s">
        <v>793</v>
      </c>
      <c r="C18" s="9" t="s">
        <v>794</v>
      </c>
      <c r="D18" s="9">
        <v>2</v>
      </c>
    </row>
    <row r="19" spans="1:4" ht="14.25" customHeight="1"/>
    <row r="20" spans="1:4" ht="14.25" customHeight="1"/>
    <row r="21" spans="1:4" ht="14.25" customHeight="1"/>
    <row r="22" spans="1:4" ht="14.25" customHeight="1"/>
    <row r="23" spans="1:4" ht="14.25" customHeight="1"/>
    <row r="24" spans="1:4" ht="14.25" customHeight="1"/>
    <row r="25" spans="1:4" ht="14.25" customHeight="1"/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4.453125" defaultRowHeight="15" customHeight="1"/>
  <cols>
    <col min="1" max="1" width="17.81640625" customWidth="1"/>
    <col min="2" max="2" width="8.7265625" customWidth="1"/>
    <col min="3" max="3" width="24.54296875" customWidth="1"/>
    <col min="4" max="5" width="20.81640625" customWidth="1"/>
    <col min="6" max="6" width="33" customWidth="1"/>
    <col min="7" max="26" width="8.7265625" customWidth="1"/>
  </cols>
  <sheetData>
    <row r="1" spans="1:6" ht="14.25" customHeight="1">
      <c r="C1" s="9">
        <v>7</v>
      </c>
      <c r="D1" s="9">
        <v>5</v>
      </c>
      <c r="E1" s="9">
        <v>3</v>
      </c>
    </row>
    <row r="2" spans="1:6" ht="14.25" customHeight="1">
      <c r="B2" s="9" t="s">
        <v>795</v>
      </c>
      <c r="C2" s="9" t="s">
        <v>796</v>
      </c>
      <c r="D2" s="9" t="s">
        <v>797</v>
      </c>
      <c r="E2" s="9" t="s">
        <v>798</v>
      </c>
    </row>
    <row r="3" spans="1:6" ht="14.25" customHeight="1">
      <c r="A3" s="39" t="s">
        <v>799</v>
      </c>
      <c r="B3" s="39" t="s">
        <v>800</v>
      </c>
      <c r="C3" s="39">
        <v>7</v>
      </c>
      <c r="D3" s="39">
        <v>5</v>
      </c>
      <c r="E3" s="39">
        <v>3</v>
      </c>
      <c r="F3" s="9">
        <f t="shared" ref="F3:F9" si="0">SUM(C3:E3)</f>
        <v>15</v>
      </c>
    </row>
    <row r="4" spans="1:6" ht="14.25" customHeight="1">
      <c r="A4" s="39" t="s">
        <v>801</v>
      </c>
      <c r="B4" s="39" t="s">
        <v>802</v>
      </c>
      <c r="C4" s="39">
        <v>7</v>
      </c>
      <c r="D4" s="39">
        <v>5</v>
      </c>
      <c r="E4" s="39">
        <v>3</v>
      </c>
      <c r="F4" s="9">
        <f t="shared" si="0"/>
        <v>15</v>
      </c>
    </row>
    <row r="5" spans="1:6" ht="14.25" customHeight="1">
      <c r="A5" s="39" t="s">
        <v>803</v>
      </c>
      <c r="B5" s="39" t="s">
        <v>800</v>
      </c>
      <c r="C5" s="39">
        <v>6</v>
      </c>
      <c r="D5" s="39">
        <v>5</v>
      </c>
      <c r="E5" s="39">
        <v>1</v>
      </c>
      <c r="F5" s="9">
        <f t="shared" si="0"/>
        <v>12</v>
      </c>
    </row>
    <row r="6" spans="1:6" ht="14.25" customHeight="1">
      <c r="A6" s="39" t="s">
        <v>804</v>
      </c>
      <c r="B6" s="39" t="s">
        <v>800</v>
      </c>
      <c r="C6" s="39">
        <v>7</v>
      </c>
      <c r="D6" s="39">
        <v>5</v>
      </c>
      <c r="E6" s="39">
        <v>0</v>
      </c>
      <c r="F6" s="9">
        <f t="shared" si="0"/>
        <v>12</v>
      </c>
    </row>
    <row r="7" spans="1:6" ht="14.25" customHeight="1">
      <c r="A7" s="39" t="s">
        <v>805</v>
      </c>
      <c r="B7" s="39" t="s">
        <v>800</v>
      </c>
      <c r="C7" s="39">
        <v>6.5</v>
      </c>
      <c r="D7" s="39">
        <v>5</v>
      </c>
      <c r="E7" s="39">
        <v>2.5</v>
      </c>
      <c r="F7" s="9">
        <f t="shared" si="0"/>
        <v>14</v>
      </c>
    </row>
    <row r="8" spans="1:6" ht="14.25" customHeight="1">
      <c r="A8" s="39" t="s">
        <v>806</v>
      </c>
      <c r="B8" s="39" t="s">
        <v>800</v>
      </c>
      <c r="C8" s="39">
        <v>7</v>
      </c>
      <c r="D8" s="39">
        <v>5</v>
      </c>
      <c r="E8" s="39">
        <v>2.5</v>
      </c>
      <c r="F8" s="9">
        <f t="shared" si="0"/>
        <v>14.5</v>
      </c>
    </row>
    <row r="9" spans="1:6" ht="14.25" customHeight="1">
      <c r="A9" s="39" t="s">
        <v>807</v>
      </c>
      <c r="B9" s="39" t="s">
        <v>800</v>
      </c>
      <c r="C9" s="39">
        <v>6</v>
      </c>
      <c r="D9" s="39">
        <v>5</v>
      </c>
      <c r="E9" s="39">
        <v>2.5</v>
      </c>
      <c r="F9" s="9">
        <f t="shared" si="0"/>
        <v>13.5</v>
      </c>
    </row>
    <row r="10" spans="1:6" ht="14.25" customHeight="1">
      <c r="A10" s="39"/>
      <c r="B10" s="39"/>
      <c r="C10" s="39"/>
      <c r="D10" s="39"/>
      <c r="E10" s="39"/>
    </row>
    <row r="11" spans="1:6" ht="14.25" customHeight="1">
      <c r="A11" s="39"/>
      <c r="B11" s="39"/>
      <c r="C11" s="39"/>
      <c r="D11" s="39"/>
      <c r="E11" s="39"/>
    </row>
    <row r="12" spans="1:6" ht="14.25" customHeight="1">
      <c r="A12" s="39"/>
      <c r="B12" s="39"/>
      <c r="C12" s="39"/>
      <c r="D12" s="39"/>
      <c r="E12" s="39"/>
    </row>
    <row r="13" spans="1:6" ht="14.25" customHeight="1">
      <c r="A13" s="39"/>
      <c r="B13" s="39"/>
      <c r="C13" s="39"/>
      <c r="D13" s="39"/>
      <c r="E13" s="39"/>
    </row>
    <row r="14" spans="1:6" ht="14.25" customHeight="1">
      <c r="A14" s="39"/>
      <c r="B14" s="39"/>
      <c r="C14" s="39"/>
      <c r="D14" s="39"/>
      <c r="E14" s="39"/>
    </row>
    <row r="15" spans="1:6" ht="14.25" customHeight="1">
      <c r="A15" s="39"/>
      <c r="B15" s="39"/>
      <c r="C15" s="40"/>
      <c r="D15" s="39"/>
      <c r="E15" s="39"/>
    </row>
    <row r="16" spans="1:6" ht="14.25" customHeight="1">
      <c r="A16" s="39"/>
      <c r="B16" s="39"/>
      <c r="C16" s="39"/>
      <c r="D16" s="39"/>
      <c r="E16" s="39"/>
    </row>
    <row r="17" spans="1:5" ht="14.25" customHeight="1">
      <c r="A17" s="39"/>
      <c r="B17" s="39"/>
      <c r="C17" s="39"/>
      <c r="D17" s="39"/>
      <c r="E17" s="39"/>
    </row>
    <row r="18" spans="1:5" ht="14.25" customHeight="1">
      <c r="A18" s="39"/>
      <c r="B18" s="39"/>
      <c r="C18" s="39"/>
      <c r="D18" s="39"/>
      <c r="E18" s="39"/>
    </row>
    <row r="19" spans="1:5" ht="14.25" customHeight="1">
      <c r="A19" s="39"/>
      <c r="B19" s="39"/>
      <c r="C19" s="39"/>
      <c r="D19" s="39"/>
      <c r="E19" s="39"/>
    </row>
    <row r="20" spans="1:5" ht="14.25" customHeight="1">
      <c r="A20" s="39"/>
      <c r="B20" s="39"/>
      <c r="C20" s="39"/>
      <c r="D20" s="39"/>
      <c r="E20" s="39"/>
    </row>
    <row r="21" spans="1:5" ht="14.25" customHeight="1">
      <c r="A21" s="39"/>
      <c r="B21" s="39"/>
      <c r="C21" s="39"/>
      <c r="D21" s="39"/>
      <c r="E21" s="39"/>
    </row>
    <row r="22" spans="1:5" ht="14.25" customHeight="1">
      <c r="A22" s="39"/>
      <c r="B22" s="39"/>
      <c r="C22" s="39"/>
      <c r="D22" s="39"/>
      <c r="E22" s="39"/>
    </row>
    <row r="23" spans="1:5" ht="14.25" customHeight="1">
      <c r="A23" s="39"/>
      <c r="B23" s="39"/>
      <c r="C23" s="39"/>
      <c r="D23" s="39"/>
      <c r="E23" s="39"/>
    </row>
    <row r="24" spans="1:5" ht="14.25" customHeight="1">
      <c r="A24" s="39"/>
      <c r="B24" s="39"/>
      <c r="C24" s="39"/>
      <c r="D24" s="39"/>
      <c r="E24" s="39"/>
    </row>
    <row r="25" spans="1:5" ht="14.25" customHeight="1">
      <c r="A25" s="39"/>
      <c r="B25" s="39"/>
      <c r="C25" s="39"/>
      <c r="D25" s="39"/>
      <c r="E25" s="39"/>
    </row>
    <row r="26" spans="1:5" ht="14.25" customHeight="1">
      <c r="A26" s="39"/>
      <c r="B26" s="39"/>
      <c r="C26" s="39"/>
      <c r="D26" s="39"/>
      <c r="E26" s="39"/>
    </row>
    <row r="27" spans="1:5" ht="14.25" customHeight="1">
      <c r="A27" s="39"/>
      <c r="B27" s="39"/>
      <c r="C27" s="39"/>
      <c r="D27" s="39"/>
      <c r="E27" s="39"/>
    </row>
    <row r="28" spans="1:5" ht="14.25" customHeight="1">
      <c r="A28" s="39"/>
      <c r="B28" s="39"/>
      <c r="C28" s="39"/>
      <c r="D28" s="39"/>
      <c r="E28" s="39"/>
    </row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4.453125" defaultRowHeight="15" customHeight="1"/>
  <cols>
    <col min="1" max="1" width="17.81640625" customWidth="1"/>
    <col min="2" max="3" width="8.7265625" customWidth="1"/>
    <col min="4" max="4" width="11.453125" customWidth="1"/>
    <col min="5" max="5" width="11" customWidth="1"/>
    <col min="6" max="6" width="10.453125" customWidth="1"/>
    <col min="7" max="7" width="12.81640625" customWidth="1"/>
    <col min="8" max="26" width="8.7265625" customWidth="1"/>
  </cols>
  <sheetData>
    <row r="1" spans="1:8" ht="14.25" customHeight="1">
      <c r="B1" s="41" t="s">
        <v>796</v>
      </c>
      <c r="C1" s="41" t="s">
        <v>798</v>
      </c>
      <c r="D1" s="51" t="s">
        <v>797</v>
      </c>
      <c r="E1" s="43"/>
      <c r="F1" s="43"/>
      <c r="G1" s="43"/>
      <c r="H1" s="41" t="s">
        <v>744</v>
      </c>
    </row>
    <row r="2" spans="1:8" ht="14.25" customHeight="1">
      <c r="B2" s="41">
        <v>15</v>
      </c>
      <c r="C2" s="41">
        <v>10</v>
      </c>
      <c r="D2" s="41" t="s">
        <v>808</v>
      </c>
      <c r="E2" s="41" t="s">
        <v>809</v>
      </c>
      <c r="F2" s="41" t="s">
        <v>810</v>
      </c>
      <c r="G2" s="41" t="s">
        <v>811</v>
      </c>
      <c r="H2" s="41">
        <v>50</v>
      </c>
    </row>
    <row r="3" spans="1:8" ht="14.25" customHeight="1">
      <c r="A3" s="9" t="s">
        <v>812</v>
      </c>
      <c r="B3" s="9">
        <v>13</v>
      </c>
      <c r="C3" s="9">
        <v>8</v>
      </c>
      <c r="H3" s="9">
        <f t="shared" ref="H3:H14" si="0">SUM(B3:G3)</f>
        <v>21</v>
      </c>
    </row>
    <row r="4" spans="1:8" ht="14.25" customHeight="1">
      <c r="A4" s="9" t="s">
        <v>806</v>
      </c>
      <c r="B4" s="9">
        <v>15</v>
      </c>
      <c r="C4" s="9">
        <v>10</v>
      </c>
      <c r="D4" s="9">
        <v>4.5</v>
      </c>
      <c r="E4" s="9">
        <v>2</v>
      </c>
      <c r="F4" s="9">
        <v>4</v>
      </c>
      <c r="G4" s="9">
        <v>11</v>
      </c>
      <c r="H4" s="9">
        <f t="shared" si="0"/>
        <v>46.5</v>
      </c>
    </row>
    <row r="5" spans="1:8" ht="14.25" customHeight="1">
      <c r="A5" s="9" t="s">
        <v>813</v>
      </c>
      <c r="B5" s="9">
        <v>0</v>
      </c>
      <c r="C5" s="9">
        <v>10</v>
      </c>
      <c r="D5" s="9">
        <v>4.5</v>
      </c>
      <c r="E5" s="9">
        <v>2</v>
      </c>
      <c r="F5" s="9">
        <v>4</v>
      </c>
      <c r="G5" s="9">
        <v>12</v>
      </c>
      <c r="H5" s="9">
        <f t="shared" si="0"/>
        <v>32.5</v>
      </c>
    </row>
    <row r="6" spans="1:8" ht="14.25" customHeight="1">
      <c r="A6" s="9" t="s">
        <v>776</v>
      </c>
      <c r="B6" s="9">
        <v>14.5</v>
      </c>
      <c r="C6" s="9">
        <v>10</v>
      </c>
      <c r="D6" s="9">
        <v>6.5</v>
      </c>
      <c r="E6" s="9">
        <v>2</v>
      </c>
      <c r="F6" s="9">
        <v>4</v>
      </c>
      <c r="G6" s="9">
        <v>11</v>
      </c>
      <c r="H6" s="9">
        <f t="shared" si="0"/>
        <v>48</v>
      </c>
    </row>
    <row r="7" spans="1:8" ht="14.25" customHeight="1">
      <c r="A7" s="9" t="s">
        <v>804</v>
      </c>
      <c r="B7" s="9">
        <v>15</v>
      </c>
      <c r="C7" s="9">
        <v>10</v>
      </c>
      <c r="D7" s="9">
        <v>7</v>
      </c>
      <c r="E7" s="9">
        <v>2</v>
      </c>
      <c r="F7" s="9">
        <v>4</v>
      </c>
      <c r="G7" s="9">
        <v>12</v>
      </c>
      <c r="H7" s="9">
        <f t="shared" si="0"/>
        <v>50</v>
      </c>
    </row>
    <row r="8" spans="1:8" ht="14.25" customHeight="1">
      <c r="A8" s="9" t="s">
        <v>814</v>
      </c>
      <c r="B8" s="9">
        <v>0</v>
      </c>
      <c r="C8" s="9">
        <v>15</v>
      </c>
      <c r="D8" s="9">
        <v>4.5</v>
      </c>
      <c r="E8" s="9">
        <v>2</v>
      </c>
      <c r="F8" s="9">
        <v>3</v>
      </c>
      <c r="G8" s="9">
        <v>12</v>
      </c>
      <c r="H8" s="9">
        <f t="shared" si="0"/>
        <v>36.5</v>
      </c>
    </row>
    <row r="9" spans="1:8" ht="14.25" customHeight="1">
      <c r="A9" s="9" t="s">
        <v>799</v>
      </c>
      <c r="B9" s="9">
        <v>15</v>
      </c>
      <c r="C9" s="9">
        <v>10</v>
      </c>
      <c r="D9" s="9">
        <v>7</v>
      </c>
      <c r="E9" s="9">
        <v>2</v>
      </c>
      <c r="F9" s="9">
        <v>4</v>
      </c>
      <c r="G9" s="9">
        <v>12</v>
      </c>
      <c r="H9" s="9">
        <f t="shared" si="0"/>
        <v>50</v>
      </c>
    </row>
    <row r="10" spans="1:8" ht="14.25" customHeight="1">
      <c r="A10" s="9" t="s">
        <v>815</v>
      </c>
      <c r="B10" s="9">
        <v>15</v>
      </c>
      <c r="C10" s="9">
        <v>10</v>
      </c>
      <c r="D10" s="9">
        <v>7</v>
      </c>
      <c r="E10" s="9">
        <v>2</v>
      </c>
      <c r="F10" s="9">
        <v>4</v>
      </c>
      <c r="G10" s="9">
        <v>12</v>
      </c>
      <c r="H10" s="9">
        <f t="shared" si="0"/>
        <v>50</v>
      </c>
    </row>
    <row r="11" spans="1:8" ht="14.25" customHeight="1">
      <c r="A11" s="4" t="s">
        <v>773</v>
      </c>
      <c r="B11" s="9">
        <v>11</v>
      </c>
      <c r="C11" s="9">
        <v>8</v>
      </c>
      <c r="D11" s="9">
        <v>7</v>
      </c>
      <c r="E11" s="9">
        <v>2</v>
      </c>
      <c r="F11" s="9">
        <v>3</v>
      </c>
      <c r="G11" s="9">
        <v>12</v>
      </c>
      <c r="H11" s="9">
        <f t="shared" si="0"/>
        <v>43</v>
      </c>
    </row>
    <row r="12" spans="1:8" ht="14.25" customHeight="1">
      <c r="A12" s="9" t="s">
        <v>816</v>
      </c>
      <c r="B12" s="9">
        <v>15</v>
      </c>
      <c r="C12" s="9">
        <v>9.5</v>
      </c>
      <c r="D12" s="9">
        <v>0</v>
      </c>
      <c r="E12" s="9">
        <v>0</v>
      </c>
      <c r="F12" s="9">
        <v>2.5</v>
      </c>
      <c r="G12" s="9">
        <v>0</v>
      </c>
      <c r="H12" s="9">
        <f t="shared" si="0"/>
        <v>27</v>
      </c>
    </row>
    <row r="13" spans="1:8" ht="14.25" customHeight="1">
      <c r="A13" s="9" t="s">
        <v>803</v>
      </c>
      <c r="B13" s="9">
        <v>12</v>
      </c>
      <c r="C13" s="9">
        <v>10</v>
      </c>
      <c r="D13" s="9">
        <v>0</v>
      </c>
      <c r="E13" s="9">
        <v>0</v>
      </c>
      <c r="F13" s="9">
        <v>1.5</v>
      </c>
      <c r="G13" s="9">
        <v>0</v>
      </c>
      <c r="H13" s="9">
        <f t="shared" si="0"/>
        <v>23.5</v>
      </c>
    </row>
    <row r="14" spans="1:8" ht="14.25" customHeight="1">
      <c r="A14" s="9" t="s">
        <v>817</v>
      </c>
      <c r="B14" s="9">
        <v>15</v>
      </c>
      <c r="C14" s="9">
        <v>10</v>
      </c>
      <c r="D14" s="9">
        <v>7</v>
      </c>
      <c r="E14" s="9">
        <v>2</v>
      </c>
      <c r="F14" s="9">
        <v>4</v>
      </c>
      <c r="G14" s="9">
        <v>11</v>
      </c>
      <c r="H14" s="9">
        <f t="shared" si="0"/>
        <v>49</v>
      </c>
    </row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D1:G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Bodovi_ak_20</vt:lpstr>
      <vt:lpstr>Ocene</vt:lpstr>
      <vt:lpstr>Sheet1</vt:lpstr>
      <vt:lpstr>seminarski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imija</cp:lastModifiedBy>
  <dcterms:created xsi:type="dcterms:W3CDTF">2006-09-16T00:00:00Z</dcterms:created>
  <dcterms:modified xsi:type="dcterms:W3CDTF">2024-01-26T21:41:23Z</dcterms:modified>
</cp:coreProperties>
</file>