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ço" sheetId="1" r:id="rId4"/>
    <sheet state="visible" name="Performance" sheetId="2" r:id="rId5"/>
  </sheets>
  <definedNames/>
  <calcPr/>
</workbook>
</file>

<file path=xl/sharedStrings.xml><?xml version="1.0" encoding="utf-8"?>
<sst xmlns="http://schemas.openxmlformats.org/spreadsheetml/2006/main" count="37" uniqueCount="27">
  <si>
    <t>Usuários</t>
  </si>
  <si>
    <t>Code Magic</t>
  </si>
  <si>
    <t>Bitrise</t>
  </si>
  <si>
    <t>Github Actions</t>
  </si>
  <si>
    <t>Jenkins</t>
  </si>
  <si>
    <t>Minuto (US$)</t>
  </si>
  <si>
    <t>Usuário (US$)</t>
  </si>
  <si>
    <t>Mensal (R$)</t>
  </si>
  <si>
    <t>Mensal (US$)</t>
  </si>
  <si>
    <t>Exemplo MacMini Utilizado por nossa equipe</t>
  </si>
  <si>
    <t xml:space="preserve">Mac </t>
  </si>
  <si>
    <t>Modelo: Mac mini (Late 2014) 
Processador: 2,6 GHz Dual-Core Intel Core i5 
Memória: 8 GB 1600 MHz DDR3 
Disco: SSD 250GB</t>
  </si>
  <si>
    <t>Linux</t>
  </si>
  <si>
    <t>Valor Mac Mini Atual: R$</t>
  </si>
  <si>
    <t>Custo Anual Mac</t>
  </si>
  <si>
    <t>Valor Total Investimento 4x:</t>
  </si>
  <si>
    <t>Valor Total 6 Anos:</t>
  </si>
  <si>
    <t>Valor Total Mensal:</t>
  </si>
  <si>
    <t>HORA</t>
  </si>
  <si>
    <t>1 MES/MINUTO</t>
  </si>
  <si>
    <t>Equivalente a uma pessoa buildando 100% do tempo, ou então 10 pessoas buildando 10% do tempo.</t>
  </si>
  <si>
    <t>DIA</t>
  </si>
  <si>
    <t>MES</t>
  </si>
  <si>
    <t>DOLAR HOJE</t>
  </si>
  <si>
    <t>Rodadas</t>
  </si>
  <si>
    <t>Codemagic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</si>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</sst>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rgb="FFFFFFFF"/>
      <name val="Arial"/>
    </font>
    <font/>
    <font>
      <color theme="0"/>
      <name val="Arial"/>
    </font>
    <font>
      <color theme="1"/>
      <name val="Arial"/>
    </font>
    <font>
      <sz val="11.0"/>
      <color rgb="FF000626"/>
      <name val="Metropolis"/>
    </font>
    <font>
      <sz val="11.0"/>
      <color rgb="FF000626"/>
      <name val="Arial"/>
    </font>
    <font>
      <sz val="12.0"/>
      <color rgb="FF24292F"/>
      <name val="&quot;Alliance No.1&quot;"/>
    </font>
  </fonts>
  <fills count="9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351C75"/>
        <bgColor rgb="FF351C75"/>
      </patternFill>
    </fill>
    <fill>
      <patternFill patternType="solid">
        <fgColor rgb="FF3D85C6"/>
        <bgColor rgb="FF3D85C6"/>
      </patternFill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3" fontId="1" numFmtId="0" xfId="0" applyAlignment="1" applyBorder="1" applyFill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2" fillId="4" fontId="1" numFmtId="0" xfId="0" applyAlignment="1" applyBorder="1" applyFill="1" applyFont="1">
      <alignment horizontal="center" readingOrder="0"/>
    </xf>
    <xf borderId="2" fillId="5" fontId="1" numFmtId="0" xfId="0" applyAlignment="1" applyBorder="1" applyFill="1" applyFont="1">
      <alignment horizontal="center" readingOrder="0"/>
    </xf>
    <xf borderId="1" fillId="6" fontId="3" numFmtId="0" xfId="0" applyAlignment="1" applyBorder="1" applyFill="1" applyFont="1">
      <alignment readingOrder="0"/>
    </xf>
    <xf borderId="1" fillId="0" fontId="4" numFmtId="0" xfId="0" applyAlignment="1" applyBorder="1" applyFont="1">
      <alignment horizontal="left" readingOrder="0"/>
    </xf>
    <xf borderId="1" fillId="0" fontId="4" numFmtId="0" xfId="0" applyAlignment="1" applyBorder="1" applyFont="1">
      <alignment readingOrder="0"/>
    </xf>
    <xf borderId="1" fillId="7" fontId="5" numFmtId="0" xfId="0" applyAlignment="1" applyBorder="1" applyFill="1" applyFont="1">
      <alignment readingOrder="0"/>
    </xf>
    <xf borderId="1" fillId="7" fontId="6" numFmtId="0" xfId="0" applyAlignment="1" applyBorder="1" applyFont="1">
      <alignment readingOrder="0"/>
    </xf>
    <xf borderId="1" fillId="7" fontId="5" numFmtId="2" xfId="0" applyAlignment="1" applyBorder="1" applyFont="1" applyNumberFormat="1">
      <alignment readingOrder="0"/>
    </xf>
    <xf borderId="1" fillId="0" fontId="7" numFmtId="0" xfId="0" applyAlignment="1" applyBorder="1" applyFont="1">
      <alignment horizontal="right" readingOrder="0"/>
    </xf>
    <xf borderId="1" fillId="8" fontId="5" numFmtId="2" xfId="0" applyAlignment="1" applyBorder="1" applyFill="1" applyFont="1" applyNumberFormat="1">
      <alignment readingOrder="0"/>
    </xf>
    <xf borderId="1" fillId="0" fontId="4" numFmtId="0" xfId="0" applyAlignment="1" applyBorder="1" applyFont="1">
      <alignment readingOrder="0" shrinkToFit="0" wrapText="1"/>
    </xf>
    <xf borderId="0" fillId="7" fontId="6" numFmtId="0" xfId="0" applyAlignment="1" applyFont="1">
      <alignment readingOrder="0"/>
    </xf>
    <xf borderId="1" fillId="0" fontId="4" numFmtId="2" xfId="0" applyBorder="1" applyFont="1" applyNumberFormat="1"/>
    <xf borderId="1" fillId="7" fontId="6" numFmtId="2" xfId="0" applyAlignment="1" applyBorder="1" applyFont="1" applyNumberFormat="1">
      <alignment readingOrder="0"/>
    </xf>
    <xf borderId="1" fillId="0" fontId="4" numFmtId="0" xfId="0" applyBorder="1" applyFont="1"/>
    <xf borderId="0" fillId="0" fontId="4" numFmtId="0" xfId="0" applyAlignment="1" applyFont="1">
      <alignment readingOrder="0"/>
    </xf>
    <xf borderId="1" fillId="5" fontId="1" numFmtId="0" xfId="0" applyAlignment="1" applyBorder="1" applyFont="1">
      <alignment horizontal="center" readingOrder="0"/>
    </xf>
    <xf borderId="1" fillId="4" fontId="1" numFmtId="0" xfId="0" applyAlignment="1" applyBorder="1" applyFont="1">
      <alignment horizontal="center" readingOrder="0"/>
    </xf>
    <xf borderId="1" fillId="3" fontId="1" numFmtId="0" xfId="0" applyAlignment="1" applyBorder="1" applyFont="1">
      <alignment horizontal="center" readingOrder="0"/>
    </xf>
    <xf borderId="0" fillId="6" fontId="3" numFmtId="0" xfId="0" applyAlignment="1" applyFont="1">
      <alignment readingOrder="0"/>
    </xf>
    <xf borderId="1" fillId="0" fontId="4" numFmtId="0" xfId="0" applyAlignment="1" applyBorder="1" applyFont="1">
      <alignment horizontal="right" readingOrder="0"/>
    </xf>
    <xf borderId="0" fillId="0" fontId="4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57"/>
    <col customWidth="1" min="4" max="4" width="15.29"/>
    <col customWidth="1" min="7" max="7" width="15.29"/>
    <col customWidth="1" min="10" max="10" width="15.29"/>
    <col customWidth="1" min="12" max="12" width="11.14"/>
    <col customWidth="1" min="13" max="13" width="8.14"/>
    <col customWidth="1" min="14" max="14" width="40.71"/>
    <col customWidth="1" min="15" max="15" width="31.57"/>
  </cols>
  <sheetData>
    <row r="3">
      <c r="B3" s="1" t="s">
        <v>0</v>
      </c>
      <c r="C3" s="2" t="s">
        <v>1</v>
      </c>
      <c r="D3" s="3"/>
      <c r="E3" s="4"/>
      <c r="F3" s="5" t="s">
        <v>2</v>
      </c>
      <c r="G3" s="3"/>
      <c r="H3" s="4"/>
      <c r="I3" s="6" t="s">
        <v>3</v>
      </c>
      <c r="J3" s="3"/>
      <c r="K3" s="4"/>
      <c r="N3" s="7" t="s">
        <v>4</v>
      </c>
    </row>
    <row r="4">
      <c r="B4" s="8">
        <v>10.0</v>
      </c>
      <c r="C4" s="9" t="s">
        <v>5</v>
      </c>
      <c r="D4" s="9" t="s">
        <v>6</v>
      </c>
      <c r="E4" s="9" t="s">
        <v>7</v>
      </c>
      <c r="F4" s="9" t="s">
        <v>8</v>
      </c>
      <c r="G4" s="9" t="s">
        <v>6</v>
      </c>
      <c r="H4" s="9" t="s">
        <v>7</v>
      </c>
      <c r="I4" s="9" t="s">
        <v>5</v>
      </c>
      <c r="J4" s="9" t="s">
        <v>6</v>
      </c>
      <c r="K4" s="9" t="s">
        <v>7</v>
      </c>
      <c r="N4" s="9" t="s">
        <v>9</v>
      </c>
    </row>
    <row r="5">
      <c r="B5" s="9" t="s">
        <v>10</v>
      </c>
      <c r="C5" s="10">
        <v>0.038</v>
      </c>
      <c r="D5" s="11">
        <v>10.0</v>
      </c>
      <c r="E5" s="12">
        <f>C5*('Preço'!$C$19*'Preço'!$C$20*'Preço'!$C$21*'Preço'!$C$22)+($B$4*D5*'Preço'!$C$22)</f>
        <v>3604.904</v>
      </c>
      <c r="F5" s="11">
        <v>1350.0</v>
      </c>
      <c r="G5" s="11">
        <v>0.0</v>
      </c>
      <c r="H5" s="12">
        <f>F5*'Preço'!$C$22</f>
        <v>7519.5</v>
      </c>
      <c r="I5" s="13">
        <v>0.08</v>
      </c>
      <c r="J5" s="11">
        <v>21.0</v>
      </c>
      <c r="K5" s="14">
        <f>(J5*$B$4*'Preço'!$C$22)+(('Preço'!$F$19-5000)*I5*'Preço'!$C$22)</f>
        <v>5358.34</v>
      </c>
      <c r="N5" s="15" t="s">
        <v>11</v>
      </c>
    </row>
    <row r="6">
      <c r="B6" s="9" t="s">
        <v>12</v>
      </c>
      <c r="C6" s="10">
        <v>0.015</v>
      </c>
      <c r="D6" s="11">
        <v>10.0</v>
      </c>
      <c r="E6" s="12">
        <f>C6*('Preço'!$C$19*'Preço'!$C$20*'Preço'!$C$21*'Preço'!$C$22)+($B$4*D6*'Preço'!$C$22)</f>
        <v>1760.12</v>
      </c>
      <c r="F6" s="11">
        <v>725.0</v>
      </c>
      <c r="G6" s="11">
        <v>0.0</v>
      </c>
      <c r="H6" s="12">
        <f>F6*'Preço'!$C$22</f>
        <v>4038.25</v>
      </c>
      <c r="I6" s="13">
        <v>0.008</v>
      </c>
      <c r="J6" s="11">
        <v>21.0</v>
      </c>
      <c r="K6" s="14">
        <f>(J6*$B$4*'Preço'!$C$22)</f>
        <v>1169.7</v>
      </c>
      <c r="N6" s="16"/>
    </row>
    <row r="7">
      <c r="N7" s="11" t="s">
        <v>13</v>
      </c>
    </row>
    <row r="8">
      <c r="D8" s="9" t="s">
        <v>14</v>
      </c>
      <c r="E8" s="17">
        <f>E5*12</f>
        <v>43258.848</v>
      </c>
      <c r="G8" s="9" t="s">
        <v>14</v>
      </c>
      <c r="H8" s="17">
        <f>H5*12</f>
        <v>90234</v>
      </c>
      <c r="J8" s="9" t="s">
        <v>14</v>
      </c>
      <c r="K8" s="17">
        <f>K5*12</f>
        <v>64300.08</v>
      </c>
      <c r="N8" s="18">
        <v>8699.0</v>
      </c>
    </row>
    <row r="10">
      <c r="N10" s="9" t="s">
        <v>15</v>
      </c>
    </row>
    <row r="11">
      <c r="N11" s="17">
        <f>N8*4</f>
        <v>34796</v>
      </c>
    </row>
    <row r="13">
      <c r="N13" s="9" t="s">
        <v>16</v>
      </c>
    </row>
    <row r="14">
      <c r="N14" s="17">
        <f>N11/6</f>
        <v>5799.333333</v>
      </c>
    </row>
    <row r="16">
      <c r="N16" s="9" t="s">
        <v>17</v>
      </c>
    </row>
    <row r="17">
      <c r="N17" s="17">
        <f>N14/12</f>
        <v>483.2777778</v>
      </c>
    </row>
    <row r="19">
      <c r="B19" s="9" t="s">
        <v>18</v>
      </c>
      <c r="C19" s="9">
        <v>60.0</v>
      </c>
      <c r="E19" s="9" t="s">
        <v>19</v>
      </c>
      <c r="F19" s="19">
        <f>C19*C20*C21</f>
        <v>14400</v>
      </c>
      <c r="G19" s="20" t="s">
        <v>20</v>
      </c>
    </row>
    <row r="20">
      <c r="B20" s="9" t="s">
        <v>21</v>
      </c>
      <c r="C20" s="9">
        <v>8.0</v>
      </c>
    </row>
    <row r="21">
      <c r="B21" s="9" t="s">
        <v>22</v>
      </c>
      <c r="C21" s="9">
        <v>30.0</v>
      </c>
    </row>
    <row r="22">
      <c r="B22" s="9" t="s">
        <v>23</v>
      </c>
      <c r="C22" s="9">
        <v>5.57</v>
      </c>
    </row>
  </sheetData>
  <mergeCells count="3">
    <mergeCell ref="C3:E3"/>
    <mergeCell ref="F3:H3"/>
    <mergeCell ref="I3:K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3" max="3" width="15.14"/>
  </cols>
  <sheetData>
    <row r="3">
      <c r="B3" s="1" t="s">
        <v>24</v>
      </c>
      <c r="C3" s="21" t="s">
        <v>3</v>
      </c>
      <c r="D3" s="22" t="s">
        <v>2</v>
      </c>
      <c r="E3" s="23" t="s">
        <v>25</v>
      </c>
      <c r="F3" s="24" t="s">
        <v>4</v>
      </c>
    </row>
    <row r="4">
      <c r="B4" s="25">
        <v>1.0</v>
      </c>
      <c r="C4" s="9">
        <v>8.5</v>
      </c>
      <c r="D4" s="9" t="s">
        <v>26</v>
      </c>
      <c r="E4" s="9">
        <v>9.5</v>
      </c>
      <c r="F4" s="9">
        <v>4.0</v>
      </c>
    </row>
    <row r="5">
      <c r="B5" s="25">
        <v>2.0</v>
      </c>
      <c r="C5" s="11">
        <v>6.5</v>
      </c>
      <c r="D5" s="11">
        <v>7.0</v>
      </c>
      <c r="E5" s="11">
        <v>9.0</v>
      </c>
      <c r="F5" s="11">
        <v>5.0</v>
      </c>
    </row>
    <row r="6">
      <c r="B6" s="25">
        <v>3.0</v>
      </c>
      <c r="C6" s="11">
        <v>6.0</v>
      </c>
      <c r="D6" s="11">
        <v>6.5</v>
      </c>
      <c r="E6" s="11">
        <v>8.5</v>
      </c>
      <c r="F6" s="11">
        <v>4.0</v>
      </c>
    </row>
    <row r="7">
      <c r="B7" s="25">
        <v>4.0</v>
      </c>
      <c r="C7" s="11">
        <v>5.5</v>
      </c>
      <c r="D7" s="11">
        <v>7.0</v>
      </c>
      <c r="E7" s="11">
        <v>6.5</v>
      </c>
      <c r="F7" s="11">
        <v>5.5</v>
      </c>
    </row>
    <row r="8">
      <c r="B8" s="25">
        <v>5.0</v>
      </c>
      <c r="C8" s="11">
        <v>5.5</v>
      </c>
      <c r="D8" s="11">
        <v>6.0</v>
      </c>
      <c r="E8" s="11">
        <v>7.0</v>
      </c>
      <c r="F8" s="11">
        <v>4.0</v>
      </c>
    </row>
    <row r="9">
      <c r="B9" s="25">
        <v>6.0</v>
      </c>
      <c r="C9" s="11">
        <v>5.0</v>
      </c>
      <c r="D9" s="11">
        <v>6.0</v>
      </c>
      <c r="E9" s="11">
        <v>8.5</v>
      </c>
      <c r="F9" s="11">
        <v>3.5</v>
      </c>
    </row>
    <row r="10">
      <c r="B10" s="25">
        <v>7.0</v>
      </c>
      <c r="C10" s="11">
        <v>7.5</v>
      </c>
      <c r="D10" s="11">
        <v>8.5</v>
      </c>
      <c r="E10" s="11">
        <v>9.0</v>
      </c>
      <c r="F10" s="11">
        <v>4.0</v>
      </c>
    </row>
    <row r="11">
      <c r="B11" s="25">
        <v>8.0</v>
      </c>
      <c r="C11" s="11">
        <v>6.5</v>
      </c>
      <c r="D11" s="11">
        <v>7.0</v>
      </c>
      <c r="E11" s="11">
        <v>9.0</v>
      </c>
      <c r="F11" s="11">
        <v>6.0</v>
      </c>
    </row>
    <row r="12">
      <c r="C12" s="26">
        <f t="shared" ref="C12:F12" si="1">SUMIF(C4:C11,"&lt;&gt;x")/COUNTIFS(C4:C11,"&lt;&gt;x",C4:C11,"&lt;&gt;0")</f>
        <v>6.375</v>
      </c>
      <c r="D12" s="26">
        <f t="shared" si="1"/>
        <v>6.857142857</v>
      </c>
      <c r="E12" s="26">
        <f t="shared" si="1"/>
        <v>8.375</v>
      </c>
      <c r="F12" s="26">
        <f t="shared" si="1"/>
        <v>4.5</v>
      </c>
    </row>
  </sheetData>
  <drawing r:id="rId1"/>
</worksheet>
</file>