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vins des Alpages\Documents\Atlanta\LVAD\"/>
    </mc:Choice>
  </mc:AlternateContent>
  <bookViews>
    <workbookView xWindow="0" yWindow="0" windowWidth="20490" windowHeight="7550" tabRatio="993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9" i="1" l="1"/>
  <c r="I19" i="1"/>
  <c r="C21" i="1" l="1"/>
  <c r="C22" i="1" s="1"/>
  <c r="C20" i="1"/>
  <c r="G15" i="1"/>
  <c r="G14" i="1"/>
  <c r="G13" i="1"/>
  <c r="G12" i="1"/>
  <c r="G11" i="1"/>
  <c r="G10" i="1"/>
  <c r="G9" i="1"/>
  <c r="G8" i="1"/>
  <c r="G7" i="1"/>
  <c r="G6" i="1"/>
  <c r="G5" i="1"/>
  <c r="G4" i="1"/>
  <c r="G17" i="1" s="1"/>
  <c r="G3" i="1"/>
</calcChain>
</file>

<file path=xl/sharedStrings.xml><?xml version="1.0" encoding="utf-8"?>
<sst xmlns="http://schemas.openxmlformats.org/spreadsheetml/2006/main" count="40" uniqueCount="39">
  <si>
    <t>Boundary</t>
  </si>
  <si>
    <t>Label</t>
  </si>
  <si>
    <t>Area</t>
  </si>
  <si>
    <t>Hydraulic radius / cm</t>
  </si>
  <si>
    <t>(r_b/r_in)^2</t>
  </si>
  <si>
    <t>R1</t>
  </si>
  <si>
    <t>R2</t>
  </si>
  <si>
    <t>C</t>
  </si>
  <si>
    <t>note</t>
  </si>
  <si>
    <t>Wall</t>
  </si>
  <si>
    <t>N/A</t>
  </si>
  <si>
    <t>Always from the finest mesh</t>
  </si>
  <si>
    <t>Inflow</t>
  </si>
  <si>
    <t>Ascending aorta</t>
  </si>
  <si>
    <t>Outflow</t>
  </si>
  <si>
    <t>Innominate</t>
  </si>
  <si>
    <t>Left common carotid</t>
  </si>
  <si>
    <t>Left subclavian</t>
  </si>
  <si>
    <t>Hepatic artery</t>
  </si>
  <si>
    <t>Splenic artery</t>
  </si>
  <si>
    <t>Super mensenteric</t>
  </si>
  <si>
    <t>Left renal</t>
  </si>
  <si>
    <t>Right renal</t>
  </si>
  <si>
    <t>Left common iliac</t>
  </si>
  <si>
    <t>FL (l)</t>
  </si>
  <si>
    <t>FL(s)</t>
  </si>
  <si>
    <t>Right common iliac</t>
  </si>
  <si>
    <t>TL(l)</t>
  </si>
  <si>
    <t>TL(s)</t>
  </si>
  <si>
    <t>sum</t>
  </si>
  <si>
    <t>mu =</t>
  </si>
  <si>
    <t>dyne/cm^2/s</t>
  </si>
  <si>
    <t>rho =</t>
  </si>
  <si>
    <t>g/cm^3</t>
  </si>
  <si>
    <t>Uavg =</t>
  </si>
  <si>
    <t>cm/s</t>
  </si>
  <si>
    <t xml:space="preserve">Re = </t>
  </si>
  <si>
    <t xml:space="preserve">eta = </t>
  </si>
  <si>
    <t>paste transposed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</si>
</sst>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CC33"/>
        <bgColor rgb="FF339966"/>
      </patternFill>
    </fill>
    <fill>
      <patternFill patternType="solid">
        <fgColor rgb="FFFFCC00"/>
        <bgColor rgb="FFFFFF00"/>
      </patternFill>
    </fill>
    <fill>
      <patternFill patternType="solid">
        <fgColor rgb="FFFFFF66"/>
        <bgColor rgb="FFFFFF00"/>
      </patternFill>
    </fill>
    <fill>
      <patternFill patternType="solid">
        <fgColor rgb="FF9999FF"/>
        <bgColor rgb="FFCC99FF"/>
      </patternFill>
    </fill>
    <fill>
      <patternFill patternType="solid">
        <fgColor rgb="FF99CCFF"/>
        <bgColor rgb="FFCCCC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1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11" fontId="1" fillId="4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0</xdr:colOff>
      <xdr:row>3</xdr:row>
      <xdr:rowOff>0</xdr:rowOff>
    </xdr:from>
    <xdr:to>
      <xdr:col>19</xdr:col>
      <xdr:colOff>218160</xdr:colOff>
      <xdr:row>43</xdr:row>
      <xdr:rowOff>124560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991960" y="571320"/>
          <a:ext cx="4351680" cy="7241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zoomScaleNormal="100" workbookViewId="0">
      <selection activeCell="H10" sqref="H10"/>
    </sheetView>
  </sheetViews>
  <sheetFormatPr baseColWidth="10" defaultColWidth="8.81640625" defaultRowHeight="15.5" x14ac:dyDescent="0.35"/>
  <cols>
    <col min="1" max="1" width="8.26953125" style="1"/>
    <col min="2" max="2" width="21.1796875" style="1"/>
    <col min="3" max="3" width="22.1796875" style="2"/>
    <col min="4" max="5" width="10.81640625" style="2"/>
    <col min="6" max="6" width="22.7265625" style="2"/>
    <col min="7" max="7" width="16.1796875" style="1"/>
    <col min="8" max="8" width="14.81640625" style="3"/>
    <col min="9" max="9" width="13.7265625" style="3"/>
    <col min="10" max="10" width="12.453125" style="2"/>
    <col min="11" max="13" width="8.26953125" style="1"/>
    <col min="14" max="1025" width="8.26953125"/>
  </cols>
  <sheetData>
    <row r="1" spans="1:13" s="2" customFormat="1" x14ac:dyDescent="0.35">
      <c r="A1" s="25" t="s">
        <v>0</v>
      </c>
      <c r="B1" s="25"/>
      <c r="C1" s="25"/>
      <c r="D1" s="4" t="s">
        <v>1</v>
      </c>
      <c r="E1" s="4" t="s">
        <v>2</v>
      </c>
      <c r="F1" s="4" t="s">
        <v>3</v>
      </c>
      <c r="G1" s="5" t="s">
        <v>4</v>
      </c>
      <c r="H1" s="6" t="s">
        <v>5</v>
      </c>
      <c r="I1" s="6" t="s">
        <v>6</v>
      </c>
      <c r="J1" s="4" t="s">
        <v>7</v>
      </c>
      <c r="K1" s="4" t="s">
        <v>8</v>
      </c>
    </row>
    <row r="2" spans="1:13" s="12" customFormat="1" x14ac:dyDescent="0.35">
      <c r="A2" s="7" t="s">
        <v>9</v>
      </c>
      <c r="B2" s="8"/>
      <c r="C2" s="9"/>
      <c r="D2" s="9">
        <v>2</v>
      </c>
      <c r="E2" s="9" t="s">
        <v>10</v>
      </c>
      <c r="F2" s="9" t="s">
        <v>10</v>
      </c>
      <c r="G2" s="10"/>
      <c r="H2" s="11"/>
      <c r="I2" s="11"/>
      <c r="J2" s="9"/>
      <c r="K2" s="8" t="s">
        <v>11</v>
      </c>
    </row>
    <row r="3" spans="1:13" x14ac:dyDescent="0.35">
      <c r="A3" s="5" t="s">
        <v>12</v>
      </c>
      <c r="B3" s="10" t="s">
        <v>13</v>
      </c>
      <c r="C3" s="9"/>
      <c r="D3" s="9">
        <v>3</v>
      </c>
      <c r="E3" s="9">
        <v>7.2689000000000004</v>
      </c>
      <c r="F3" s="9">
        <v>1.52111</v>
      </c>
      <c r="G3" s="10">
        <f>(F3/1.52111)^2</f>
        <v>1</v>
      </c>
      <c r="H3" s="11"/>
      <c r="I3" s="11"/>
      <c r="J3" s="9"/>
      <c r="K3" s="10"/>
      <c r="L3"/>
      <c r="M3"/>
    </row>
    <row r="4" spans="1:13" x14ac:dyDescent="0.35">
      <c r="A4" s="13" t="s">
        <v>14</v>
      </c>
      <c r="B4" s="14" t="s">
        <v>15</v>
      </c>
      <c r="C4" s="15"/>
      <c r="D4" s="16">
        <v>6</v>
      </c>
      <c r="E4" s="16">
        <v>0.991784</v>
      </c>
      <c r="F4" s="16">
        <v>0.56186700000000001</v>
      </c>
      <c r="G4" s="10">
        <f t="shared" ref="G4:G15" si="0">(F4/1.52111)^1.76</f>
        <v>0.17328154485686001</v>
      </c>
      <c r="H4" s="17">
        <v>1169.1717232262599</v>
      </c>
      <c r="I4" s="17">
        <v>7377.2154262632102</v>
      </c>
      <c r="J4" s="17">
        <v>5.8328364000845498E-5</v>
      </c>
      <c r="K4" s="10"/>
      <c r="L4"/>
      <c r="M4"/>
    </row>
    <row r="5" spans="1:13" x14ac:dyDescent="0.35">
      <c r="A5" s="13"/>
      <c r="B5" s="18" t="s">
        <v>16</v>
      </c>
      <c r="C5" s="16"/>
      <c r="D5" s="16">
        <v>9</v>
      </c>
      <c r="E5" s="16">
        <v>0.341532</v>
      </c>
      <c r="F5" s="16">
        <v>0.32971699999999998</v>
      </c>
      <c r="G5" s="10">
        <f t="shared" si="0"/>
        <v>6.7815046526227871E-2</v>
      </c>
      <c r="H5" s="17">
        <v>2987.47686406204</v>
      </c>
      <c r="I5" s="17">
        <v>18850.319392216301</v>
      </c>
      <c r="J5" s="17">
        <v>2.2827247525228301E-5</v>
      </c>
      <c r="K5" s="10"/>
      <c r="L5"/>
      <c r="M5"/>
    </row>
    <row r="6" spans="1:13" x14ac:dyDescent="0.35">
      <c r="A6" s="13"/>
      <c r="B6" s="18" t="s">
        <v>17</v>
      </c>
      <c r="C6" s="16"/>
      <c r="D6" s="16">
        <v>4</v>
      </c>
      <c r="E6" s="16">
        <v>0.61817100000000003</v>
      </c>
      <c r="F6" s="16">
        <v>0.44358799999999998</v>
      </c>
      <c r="G6" s="10">
        <f t="shared" si="0"/>
        <v>0.11430934466535675</v>
      </c>
      <c r="H6" s="17">
        <v>1772.3475100460601</v>
      </c>
      <c r="I6" s="17">
        <v>11183.121462886</v>
      </c>
      <c r="J6" s="17">
        <v>3.8477710192435599E-5</v>
      </c>
      <c r="K6" s="10"/>
      <c r="L6"/>
      <c r="M6"/>
    </row>
    <row r="7" spans="1:13" x14ac:dyDescent="0.35">
      <c r="A7" s="13"/>
      <c r="B7" s="19" t="s">
        <v>18</v>
      </c>
      <c r="C7" s="20"/>
      <c r="D7" s="20">
        <v>10</v>
      </c>
      <c r="E7" s="20">
        <v>0.14966099999999999</v>
      </c>
      <c r="F7" s="20">
        <v>0.21826300000000001</v>
      </c>
      <c r="G7" s="10">
        <f t="shared" si="0"/>
        <v>3.2809704417510445E-2</v>
      </c>
      <c r="H7" s="17">
        <v>6174.8767981598003</v>
      </c>
      <c r="I7" s="17">
        <v>38962.109214339704</v>
      </c>
      <c r="J7" s="17">
        <v>1.10440865592914E-5</v>
      </c>
      <c r="K7" s="10"/>
      <c r="L7"/>
      <c r="M7"/>
    </row>
    <row r="8" spans="1:13" x14ac:dyDescent="0.35">
      <c r="A8" s="13"/>
      <c r="B8" s="19" t="s">
        <v>19</v>
      </c>
      <c r="C8" s="20"/>
      <c r="D8" s="20">
        <v>5</v>
      </c>
      <c r="E8" s="20">
        <v>0.30590200000000001</v>
      </c>
      <c r="F8" s="20">
        <v>0.31204399999999999</v>
      </c>
      <c r="G8" s="10">
        <f t="shared" si="0"/>
        <v>6.1548458196090658E-2</v>
      </c>
      <c r="H8" s="17">
        <v>3291.6483755890599</v>
      </c>
      <c r="I8" s="17">
        <v>20769.574470396699</v>
      </c>
      <c r="J8" s="17">
        <v>2.0717848952998498E-5</v>
      </c>
      <c r="K8" s="10"/>
      <c r="L8"/>
      <c r="M8"/>
    </row>
    <row r="9" spans="1:13" x14ac:dyDescent="0.35">
      <c r="A9" s="13"/>
      <c r="B9" s="19" t="s">
        <v>20</v>
      </c>
      <c r="C9" s="20"/>
      <c r="D9" s="20">
        <v>8</v>
      </c>
      <c r="E9" s="20">
        <v>0.473271</v>
      </c>
      <c r="F9" s="20">
        <v>0.38813300000000001</v>
      </c>
      <c r="G9" s="10">
        <f t="shared" si="0"/>
        <v>9.0365594022486562E-2</v>
      </c>
      <c r="H9" s="17">
        <v>2241.9581777334602</v>
      </c>
      <c r="I9" s="17">
        <v>14146.2610882965</v>
      </c>
      <c r="J9" s="17">
        <v>3.04179955403007E-5</v>
      </c>
      <c r="K9" s="10"/>
      <c r="L9"/>
      <c r="M9"/>
    </row>
    <row r="10" spans="1:13" x14ac:dyDescent="0.35">
      <c r="A10" s="13"/>
      <c r="B10" s="19" t="s">
        <v>21</v>
      </c>
      <c r="C10" s="20"/>
      <c r="D10" s="20">
        <v>12</v>
      </c>
      <c r="E10" s="20">
        <v>0.27760000000000001</v>
      </c>
      <c r="F10" s="20">
        <v>0.297259</v>
      </c>
      <c r="G10" s="10">
        <f t="shared" si="0"/>
        <v>5.6508649492752729E-2</v>
      </c>
      <c r="H10" s="17">
        <v>3585.21897526575</v>
      </c>
      <c r="I10" s="17">
        <v>22621.940135430101</v>
      </c>
      <c r="J10" s="17">
        <v>1.90213971091632E-5</v>
      </c>
      <c r="K10" s="10"/>
      <c r="L10"/>
      <c r="M10"/>
    </row>
    <row r="11" spans="1:13" x14ac:dyDescent="0.35">
      <c r="A11" s="13"/>
      <c r="B11" s="19" t="s">
        <v>22</v>
      </c>
      <c r="C11" s="20"/>
      <c r="D11" s="20">
        <v>11</v>
      </c>
      <c r="E11" s="20">
        <v>0.26561499999999999</v>
      </c>
      <c r="F11" s="20">
        <v>0.290771</v>
      </c>
      <c r="G11" s="10">
        <f t="shared" si="0"/>
        <v>5.4355966802554105E-2</v>
      </c>
      <c r="H11" s="17">
        <v>3724.1890156992899</v>
      </c>
      <c r="I11" s="17">
        <v>23498.810406672801</v>
      </c>
      <c r="J11" s="17">
        <v>1.8311603832232399E-5</v>
      </c>
      <c r="K11" s="10"/>
      <c r="L11"/>
      <c r="M11"/>
    </row>
    <row r="12" spans="1:13" x14ac:dyDescent="0.35">
      <c r="A12" s="13"/>
      <c r="B12" s="21" t="s">
        <v>23</v>
      </c>
      <c r="C12" s="22" t="s">
        <v>24</v>
      </c>
      <c r="D12" s="22">
        <v>7</v>
      </c>
      <c r="E12" s="22">
        <v>0.57369300000000001</v>
      </c>
      <c r="F12" s="22">
        <v>0.42733199999999999</v>
      </c>
      <c r="G12" s="10">
        <f t="shared" si="0"/>
        <v>0.10703959010490915</v>
      </c>
      <c r="H12" s="17">
        <v>1893.4194621873</v>
      </c>
      <c r="I12" s="17">
        <v>11947.0587488131</v>
      </c>
      <c r="J12" s="17">
        <v>3.6017309008251303E-5</v>
      </c>
      <c r="K12" s="10"/>
      <c r="L12"/>
      <c r="M12"/>
    </row>
    <row r="13" spans="1:13" x14ac:dyDescent="0.35">
      <c r="A13" s="13"/>
      <c r="B13" s="21"/>
      <c r="C13" s="22" t="s">
        <v>25</v>
      </c>
      <c r="D13" s="22">
        <v>15</v>
      </c>
      <c r="E13" s="22">
        <v>0.30150500000000002</v>
      </c>
      <c r="F13" s="22">
        <v>0.30979299999999999</v>
      </c>
      <c r="G13" s="10">
        <f t="shared" si="0"/>
        <v>6.0769172536289946E-2</v>
      </c>
      <c r="H13" s="17">
        <v>3333.8594902545601</v>
      </c>
      <c r="I13" s="17">
        <v>21035.9172839321</v>
      </c>
      <c r="J13" s="17">
        <v>2.0455533309422699E-5</v>
      </c>
      <c r="K13" s="10"/>
      <c r="L13"/>
      <c r="M13"/>
    </row>
    <row r="14" spans="1:13" x14ac:dyDescent="0.35">
      <c r="A14" s="13"/>
      <c r="B14" s="21" t="s">
        <v>26</v>
      </c>
      <c r="C14" s="22" t="s">
        <v>27</v>
      </c>
      <c r="D14" s="22">
        <v>13</v>
      </c>
      <c r="E14" s="22">
        <v>0.57288700000000004</v>
      </c>
      <c r="F14" s="22">
        <v>0.42703099999999999</v>
      </c>
      <c r="G14" s="10">
        <f t="shared" si="0"/>
        <v>0.10690692951637923</v>
      </c>
      <c r="H14" s="17">
        <v>1895.0678258329499</v>
      </c>
      <c r="I14" s="17">
        <v>11957.459559466601</v>
      </c>
      <c r="J14" s="17">
        <v>3.5985980513316199E-5</v>
      </c>
      <c r="K14" s="10"/>
      <c r="L14"/>
      <c r="M14"/>
    </row>
    <row r="15" spans="1:13" x14ac:dyDescent="0.35">
      <c r="A15" s="13"/>
      <c r="B15" s="21"/>
      <c r="C15" s="22" t="s">
        <v>28</v>
      </c>
      <c r="D15" s="22">
        <v>14</v>
      </c>
      <c r="E15" s="22">
        <v>0.37948799999999999</v>
      </c>
      <c r="F15" s="22">
        <v>0.34755599999999998</v>
      </c>
      <c r="G15" s="10">
        <f t="shared" si="0"/>
        <v>7.4404797179838639E-2</v>
      </c>
      <c r="H15" s="17">
        <v>2722.8873685316798</v>
      </c>
      <c r="I15" s="17">
        <v>17180.818095462801</v>
      </c>
      <c r="J15" s="17">
        <v>2.5045425910735199E-5</v>
      </c>
      <c r="K15" s="10"/>
      <c r="L15"/>
      <c r="M15"/>
    </row>
    <row r="16" spans="1:13" x14ac:dyDescent="0.35">
      <c r="A16"/>
      <c r="B16"/>
      <c r="C16"/>
      <c r="D16"/>
      <c r="F16"/>
      <c r="G16"/>
      <c r="K16"/>
      <c r="L16"/>
      <c r="M16"/>
    </row>
    <row r="17" spans="1:13" x14ac:dyDescent="0.35">
      <c r="A17"/>
      <c r="B17"/>
      <c r="C17"/>
      <c r="D17"/>
      <c r="F17" s="23" t="s">
        <v>29</v>
      </c>
      <c r="G17" s="24">
        <f>SUM(G4:G15)</f>
        <v>1.000114798317256</v>
      </c>
      <c r="K17"/>
      <c r="L17"/>
      <c r="M17"/>
    </row>
    <row r="18" spans="1:13" x14ac:dyDescent="0.35">
      <c r="A18"/>
      <c r="B18" s="1" t="s">
        <v>30</v>
      </c>
      <c r="C18" s="2">
        <v>3.5000000000000003E-2</v>
      </c>
      <c r="D18" s="2" t="s">
        <v>31</v>
      </c>
      <c r="K18"/>
      <c r="L18"/>
      <c r="M18"/>
    </row>
    <row r="19" spans="1:13" x14ac:dyDescent="0.35">
      <c r="A19"/>
      <c r="B19" s="1" t="s">
        <v>32</v>
      </c>
      <c r="C19" s="2">
        <v>1.0529999999999999</v>
      </c>
      <c r="D19" s="2" t="s">
        <v>33</v>
      </c>
      <c r="H19" s="3">
        <f>AVERAGE(H12,H14,H13,H15)</f>
        <v>2461.3085367016224</v>
      </c>
      <c r="I19" s="3">
        <f xml:space="preserve"> AVERAGE(I4,I5,I6,I10,I11)</f>
        <v>16706.281364693681</v>
      </c>
      <c r="K19"/>
      <c r="L19"/>
      <c r="M19"/>
    </row>
    <row r="20" spans="1:13" x14ac:dyDescent="0.35">
      <c r="A20"/>
      <c r="B20" s="1" t="s">
        <v>34</v>
      </c>
      <c r="C20" s="2">
        <f>333.78/E3</f>
        <v>45.91891482892872</v>
      </c>
      <c r="D20" s="2" t="s">
        <v>35</v>
      </c>
      <c r="K20"/>
      <c r="L20"/>
      <c r="M20"/>
    </row>
    <row r="21" spans="1:13" x14ac:dyDescent="0.35">
      <c r="A21"/>
      <c r="B21" s="1" t="s">
        <v>36</v>
      </c>
      <c r="C21" s="2">
        <f>C20*F3*2*C19/C18</f>
        <v>4202.8371270748357</v>
      </c>
      <c r="K21"/>
      <c r="L21"/>
      <c r="M21"/>
    </row>
    <row r="22" spans="1:13" x14ac:dyDescent="0.35">
      <c r="A22"/>
      <c r="B22" s="1" t="s">
        <v>37</v>
      </c>
      <c r="C22" s="2">
        <f>C21^(-3/4)*F3*2</f>
        <v>5.8281899417720181E-3</v>
      </c>
      <c r="K22"/>
      <c r="L22"/>
      <c r="M22"/>
    </row>
    <row r="23" spans="1:13" x14ac:dyDescent="0.35">
      <c r="A23" s="1" t="s">
        <v>38</v>
      </c>
      <c r="K23"/>
      <c r="L23"/>
      <c r="M23"/>
    </row>
    <row r="24" spans="1:13" x14ac:dyDescent="0.35">
      <c r="A24" s="1">
        <v>0.17328154485686001</v>
      </c>
      <c r="B24" s="1">
        <v>6.7815046526227898E-2</v>
      </c>
      <c r="C24" s="2">
        <v>0.114309344665357</v>
      </c>
      <c r="D24" s="2">
        <v>3.2809704417510403E-2</v>
      </c>
      <c r="E24" s="2">
        <v>6.15484581960907E-2</v>
      </c>
      <c r="F24" s="2">
        <v>9.0365594022486506E-2</v>
      </c>
      <c r="G24" s="1">
        <v>5.6508649492752701E-2</v>
      </c>
      <c r="H24" s="3">
        <v>5.4355966802554098E-2</v>
      </c>
      <c r="I24" s="3">
        <v>0.107039590104909</v>
      </c>
      <c r="J24" s="2">
        <v>6.0769172536289898E-2</v>
      </c>
      <c r="K24" s="1">
        <v>0.10690692951637901</v>
      </c>
      <c r="L24" s="1">
        <v>7.4404797179838597E-2</v>
      </c>
    </row>
  </sheetData>
  <mergeCells count="1">
    <mergeCell ref="A1:C1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Marguerite</dc:creator>
  <dc:description/>
  <cp:lastModifiedBy>Ovins des Alpages</cp:lastModifiedBy>
  <cp:revision>54</cp:revision>
  <dcterms:created xsi:type="dcterms:W3CDTF">2018-03-16T23:14:29Z</dcterms:created>
  <dcterms:modified xsi:type="dcterms:W3CDTF">2019-07-03T14:51:51Z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