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315" windowHeight="7740" activeTab="1"/>
  </bookViews>
  <sheets>
    <sheet name="UX Team" sheetId="1" r:id="rId1"/>
    <sheet name="FED team" sheetId="4" r:id="rId2"/>
  </sheets>
  <calcPr calcId="145621"/>
</workbook>
</file>

<file path=xl/calcChain.xml><?xml version="1.0" encoding="utf-8"?>
<calcChain xmlns="http://schemas.openxmlformats.org/spreadsheetml/2006/main">
  <c r="Y9" i="1" l="1"/>
  <c r="Y8" i="1"/>
  <c r="Y7" i="1"/>
  <c r="Y6" i="1"/>
  <c r="Y5" i="1"/>
  <c r="Y4" i="1"/>
  <c r="Y10" i="4" l="1"/>
  <c r="Q10" i="4"/>
  <c r="F10" i="4"/>
  <c r="E10" i="4"/>
  <c r="AA9" i="4"/>
  <c r="AB9" i="4" s="1"/>
  <c r="AC9" i="4" s="1"/>
  <c r="Z9" i="4"/>
  <c r="F9" i="4"/>
  <c r="AA8" i="4"/>
  <c r="AB8" i="4" s="1"/>
  <c r="AC8" i="4" s="1"/>
  <c r="Z8" i="4"/>
  <c r="F8" i="4"/>
  <c r="AA7" i="4"/>
  <c r="AB7" i="4" s="1"/>
  <c r="AC7" i="4" s="1"/>
  <c r="Z7" i="4"/>
  <c r="F7" i="4"/>
  <c r="AA6" i="4"/>
  <c r="AB6" i="4" s="1"/>
  <c r="AC6" i="4" s="1"/>
  <c r="Z6" i="4"/>
  <c r="F6" i="4"/>
  <c r="AA5" i="4"/>
  <c r="AB5" i="4" s="1"/>
  <c r="AC5" i="4" s="1"/>
  <c r="Z5" i="4"/>
  <c r="Y5" i="4"/>
  <c r="Q5" i="4"/>
  <c r="F5" i="4"/>
  <c r="AA4" i="4"/>
  <c r="AB4" i="4" s="1"/>
  <c r="AC4" i="4" s="1"/>
  <c r="Z4" i="4"/>
  <c r="Y4" i="4"/>
  <c r="Q4" i="4"/>
  <c r="F4" i="4"/>
  <c r="Z9" i="1" l="1"/>
  <c r="Z8" i="1"/>
  <c r="Z7" i="1"/>
  <c r="Z6" i="1"/>
  <c r="Z5" i="1"/>
  <c r="Z4" i="1"/>
  <c r="Z10" i="1" l="1"/>
  <c r="AA9" i="1"/>
  <c r="AA8" i="1"/>
  <c r="AA7" i="1"/>
  <c r="AA6" i="1"/>
  <c r="AB6" i="1" s="1"/>
  <c r="AC6" i="1" s="1"/>
  <c r="AA5" i="1"/>
  <c r="AB5" i="1" s="1"/>
  <c r="AC5" i="1" s="1"/>
  <c r="AA4" i="1"/>
  <c r="AA10" i="1" s="1"/>
  <c r="AB9" i="1"/>
  <c r="AC9" i="1" s="1"/>
  <c r="AB8" i="1"/>
  <c r="AC8" i="1" s="1"/>
  <c r="AB7" i="1"/>
  <c r="AB4" i="1" l="1"/>
  <c r="AC4" i="1" s="1"/>
  <c r="AC7" i="1"/>
  <c r="Q9" i="1"/>
  <c r="Q8" i="1"/>
  <c r="Q7" i="1"/>
  <c r="Q6" i="1"/>
  <c r="Q5" i="1"/>
  <c r="Q4" i="1"/>
  <c r="F9" i="1"/>
  <c r="F8" i="1"/>
  <c r="F7" i="1"/>
  <c r="F6" i="1"/>
  <c r="F5" i="1"/>
  <c r="F4" i="1"/>
  <c r="E10" i="1"/>
  <c r="AC10" i="1" l="1"/>
  <c r="AB10" i="1"/>
  <c r="Y10" i="1"/>
  <c r="Q10" i="1"/>
  <c r="F10" i="1"/>
</calcChain>
</file>

<file path=xl/sharedStrings.xml><?xml version="1.0" encoding="utf-8"?>
<sst xmlns="http://schemas.openxmlformats.org/spreadsheetml/2006/main" count="76" uniqueCount="39">
  <si>
    <t>bala.x.sundaram</t>
  </si>
  <si>
    <t>bharath.kumar.r</t>
  </si>
  <si>
    <t>gaurav.lal</t>
  </si>
  <si>
    <t>madhuri.krishna</t>
  </si>
  <si>
    <t>v.shankaranarayanayy</t>
  </si>
  <si>
    <t>Estimated hours</t>
  </si>
  <si>
    <t>Actual LCR</t>
  </si>
  <si>
    <t xml:space="preserve"> UX Strategist </t>
  </si>
  <si>
    <t xml:space="preserve"> Creative Lead </t>
  </si>
  <si>
    <t xml:space="preserve"> IA 1 </t>
  </si>
  <si>
    <t xml:space="preserve"> IA 2 </t>
  </si>
  <si>
    <t xml:space="preserve"> Visual Designer 1 </t>
  </si>
  <si>
    <t xml:space="preserve"> Visual Designer 2 </t>
  </si>
  <si>
    <t>Role</t>
  </si>
  <si>
    <t>Start date</t>
  </si>
  <si>
    <t>End date</t>
  </si>
  <si>
    <t xml:space="preserve">                  -   </t>
  </si>
  <si>
    <t xml:space="preserve">               -   </t>
  </si>
  <si>
    <t xml:space="preserve">                -   </t>
  </si>
  <si>
    <t>Planned</t>
  </si>
  <si>
    <t>Actual</t>
  </si>
  <si>
    <t>Identified resource</t>
  </si>
  <si>
    <t>Planned LCR</t>
  </si>
  <si>
    <t>Planned Cost</t>
  </si>
  <si>
    <t>Total Cost</t>
  </si>
  <si>
    <t>Total hours charged</t>
  </si>
  <si>
    <t xml:space="preserve">Remaining hours </t>
  </si>
  <si>
    <t>Forecasted hours</t>
  </si>
  <si>
    <t>Cost</t>
  </si>
  <si>
    <t>Actual Cost to date</t>
  </si>
  <si>
    <t>UX Team (Gaurav Lal's team)</t>
  </si>
  <si>
    <t>FED Team (Danashree's team)</t>
  </si>
  <si>
    <t>FED SSE</t>
  </si>
  <si>
    <t>FED TL</t>
  </si>
  <si>
    <t>Jan'15</t>
  </si>
  <si>
    <t>s.babu.thotakuri</t>
  </si>
  <si>
    <t>Additional work</t>
  </si>
  <si>
    <t>sunny</t>
  </si>
  <si>
    <t>ankit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</si>
</sst>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1" xfId="0" applyFont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15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44" fontId="0" fillId="0" borderId="2" xfId="1" applyFont="1" applyBorder="1" applyAlignment="1">
      <alignment horizontal="left"/>
    </xf>
    <xf numFmtId="44" fontId="0" fillId="0" borderId="1" xfId="1" applyFont="1" applyBorder="1" applyAlignment="1">
      <alignment horizontal="left"/>
    </xf>
    <xf numFmtId="44" fontId="0" fillId="0" borderId="0" xfId="0" applyNumberFormat="1"/>
    <xf numFmtId="44" fontId="0" fillId="5" borderId="2" xfId="1" applyFont="1" applyFill="1" applyBorder="1" applyAlignment="1">
      <alignment horizontal="left"/>
    </xf>
    <xf numFmtId="44" fontId="0" fillId="4" borderId="2" xfId="1" applyFont="1" applyFill="1" applyBorder="1" applyAlignment="1">
      <alignment horizontal="left"/>
    </xf>
    <xf numFmtId="44" fontId="2" fillId="0" borderId="0" xfId="0" applyNumberFormat="1" applyFont="1"/>
    <xf numFmtId="15" fontId="4" fillId="3" borderId="1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44" fontId="3" fillId="5" borderId="1" xfId="0" applyNumberFormat="1" applyFont="1" applyFill="1" applyBorder="1" applyAlignment="1">
      <alignment vertical="center"/>
    </xf>
    <xf numFmtId="44" fontId="3" fillId="6" borderId="1" xfId="0" applyNumberFormat="1" applyFont="1" applyFill="1" applyBorder="1" applyAlignment="1">
      <alignment vertical="center"/>
    </xf>
    <xf numFmtId="1" fontId="0" fillId="0" borderId="0" xfId="0" applyNumberFormat="1"/>
    <xf numFmtId="1" fontId="2" fillId="0" borderId="0" xfId="0" applyNumberFormat="1" applyFont="1"/>
    <xf numFmtId="0" fontId="3" fillId="7" borderId="1" xfId="0" applyFont="1" applyFill="1" applyBorder="1" applyAlignment="1">
      <alignment vertical="center"/>
    </xf>
    <xf numFmtId="1" fontId="0" fillId="0" borderId="2" xfId="1" applyNumberFormat="1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8" borderId="4" xfId="0" applyFont="1" applyFill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</cellXfs>
  <cellStyles count="2">
    <cellStyle name="Currency" xfId="1" builtinId="4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"/>
  <sheetViews>
    <sheetView workbookViewId="0">
      <pane xSplit="10" topLeftCell="S1" activePane="topRight" state="frozen"/>
      <selection pane="topRight" activeCell="X8" sqref="X8"/>
    </sheetView>
  </sheetViews>
  <sheetFormatPr defaultRowHeight="15" x14ac:dyDescent="0.25"/>
  <cols>
    <col min="1" max="1" width="15.28515625" customWidth="1"/>
    <col min="2" max="2" width="17" customWidth="1"/>
    <col min="3" max="3" width="11.5703125" customWidth="1"/>
    <col min="4" max="4" width="10.140625" customWidth="1"/>
    <col min="5" max="5" width="11.5703125" bestFit="1" customWidth="1"/>
    <col min="6" max="6" width="15.85546875" bestFit="1" customWidth="1"/>
    <col min="7" max="7" width="9.140625" customWidth="1"/>
    <col min="8" max="8" width="9.42578125" bestFit="1" customWidth="1"/>
    <col min="9" max="9" width="8.5703125" customWidth="1"/>
    <col min="10" max="10" width="7.5703125" customWidth="1"/>
    <col min="11" max="16" width="7.42578125" customWidth="1"/>
    <col min="17" max="17" width="11.5703125" bestFit="1" customWidth="1"/>
    <col min="18" max="24" width="7.42578125" customWidth="1"/>
    <col min="25" max="25" width="11.5703125" bestFit="1" customWidth="1"/>
    <col min="26" max="26" width="10.5703125" hidden="1" customWidth="1"/>
    <col min="27" max="28" width="0" hidden="1" customWidth="1"/>
    <col min="29" max="29" width="11.28515625" hidden="1" customWidth="1"/>
  </cols>
  <sheetData>
    <row r="2" spans="1:29" x14ac:dyDescent="0.25">
      <c r="A2" t="s">
        <v>30</v>
      </c>
      <c r="G2" s="22" t="s">
        <v>19</v>
      </c>
      <c r="H2" s="22"/>
      <c r="I2" s="23" t="s">
        <v>20</v>
      </c>
      <c r="J2" s="23"/>
      <c r="K2" s="24" t="s">
        <v>5</v>
      </c>
      <c r="L2" s="24"/>
      <c r="M2" s="24"/>
      <c r="N2" s="24"/>
      <c r="O2" s="24"/>
      <c r="P2" s="24"/>
      <c r="Q2" s="24"/>
      <c r="R2" s="25" t="s">
        <v>20</v>
      </c>
      <c r="S2" s="25"/>
      <c r="T2" s="25"/>
      <c r="U2" s="25"/>
      <c r="V2" s="25"/>
      <c r="W2" s="25"/>
      <c r="X2" s="25"/>
      <c r="Y2" s="25"/>
    </row>
    <row r="3" spans="1:29" x14ac:dyDescent="0.25">
      <c r="A3" s="4" t="s">
        <v>13</v>
      </c>
      <c r="B3" s="4" t="s">
        <v>21</v>
      </c>
      <c r="C3" s="4" t="s">
        <v>22</v>
      </c>
      <c r="D3" s="4" t="s">
        <v>6</v>
      </c>
      <c r="E3" s="4" t="s">
        <v>23</v>
      </c>
      <c r="F3" s="4" t="s">
        <v>29</v>
      </c>
      <c r="G3" s="4" t="s">
        <v>14</v>
      </c>
      <c r="H3" s="4" t="s">
        <v>15</v>
      </c>
      <c r="I3" s="4" t="s">
        <v>14</v>
      </c>
      <c r="J3" s="4" t="s">
        <v>15</v>
      </c>
      <c r="K3" s="13">
        <v>41943</v>
      </c>
      <c r="L3" s="13">
        <v>41958</v>
      </c>
      <c r="M3" s="13">
        <v>41973</v>
      </c>
      <c r="N3" s="13">
        <v>41988</v>
      </c>
      <c r="O3" s="13">
        <v>42004</v>
      </c>
      <c r="P3" s="13"/>
      <c r="Q3" s="14" t="s">
        <v>24</v>
      </c>
      <c r="R3" s="13">
        <v>41943</v>
      </c>
      <c r="S3" s="13">
        <v>41958</v>
      </c>
      <c r="T3" s="13">
        <v>41973</v>
      </c>
      <c r="U3" s="13">
        <v>41988</v>
      </c>
      <c r="V3" s="13">
        <v>42004</v>
      </c>
      <c r="W3" s="13" t="s">
        <v>34</v>
      </c>
      <c r="X3" s="13">
        <v>42050</v>
      </c>
      <c r="Y3" s="15" t="s">
        <v>24</v>
      </c>
      <c r="Z3" t="s">
        <v>25</v>
      </c>
      <c r="AA3" t="s">
        <v>27</v>
      </c>
      <c r="AB3" t="s">
        <v>26</v>
      </c>
      <c r="AC3" t="s">
        <v>28</v>
      </c>
    </row>
    <row r="4" spans="1:29" ht="15.75" thickBot="1" x14ac:dyDescent="0.3">
      <c r="A4" s="3" t="s">
        <v>7</v>
      </c>
      <c r="B4" s="2" t="s">
        <v>2</v>
      </c>
      <c r="C4" s="7">
        <v>36.873157981530341</v>
      </c>
      <c r="D4" s="10">
        <v>36.435997999999998</v>
      </c>
      <c r="E4" s="7">
        <v>2522.1240059366751</v>
      </c>
      <c r="F4" s="7">
        <f t="shared" ref="F4:F9" si="0">Y4</f>
        <v>437.23197599999997</v>
      </c>
      <c r="G4" s="5">
        <v>41932</v>
      </c>
      <c r="H4" s="5">
        <v>41941</v>
      </c>
      <c r="I4" s="5"/>
      <c r="J4" s="5"/>
      <c r="K4" s="6">
        <v>68</v>
      </c>
      <c r="L4" s="6" t="s">
        <v>16</v>
      </c>
      <c r="M4" s="6" t="s">
        <v>17</v>
      </c>
      <c r="N4" s="6" t="s">
        <v>18</v>
      </c>
      <c r="O4" s="6" t="s">
        <v>18</v>
      </c>
      <c r="P4" s="6"/>
      <c r="Q4" s="17">
        <f t="shared" ref="Q4:Q9" si="1">E4</f>
        <v>2522.1240059366751</v>
      </c>
      <c r="R4" s="20"/>
      <c r="S4" s="20"/>
      <c r="T4" s="20">
        <v>6</v>
      </c>
      <c r="U4" s="20"/>
      <c r="V4" s="20"/>
      <c r="W4" s="27">
        <v>6</v>
      </c>
      <c r="X4" s="26"/>
      <c r="Y4" s="16">
        <f>SUM(R4:X4)*D4</f>
        <v>437.23197599999997</v>
      </c>
      <c r="Z4" s="18">
        <f>SUM(R4:W4)</f>
        <v>12</v>
      </c>
      <c r="AA4">
        <f>SUM(K4:O4)</f>
        <v>68</v>
      </c>
      <c r="AB4" s="18">
        <f t="shared" ref="AB4:AB9" si="2">AA4-Z4</f>
        <v>56</v>
      </c>
      <c r="AC4" s="9">
        <f>AB4*D4</f>
        <v>2040.415888</v>
      </c>
    </row>
    <row r="5" spans="1:29" ht="15.75" thickBot="1" x14ac:dyDescent="0.3">
      <c r="A5" s="3" t="s">
        <v>8</v>
      </c>
      <c r="B5" s="2" t="s">
        <v>35</v>
      </c>
      <c r="C5" s="7">
        <v>26.460969656992081</v>
      </c>
      <c r="D5" s="11">
        <v>18.47</v>
      </c>
      <c r="E5" s="7">
        <v>1809.930324538258</v>
      </c>
      <c r="F5" s="7">
        <f t="shared" si="0"/>
        <v>166.23</v>
      </c>
      <c r="G5" s="5">
        <v>41932</v>
      </c>
      <c r="H5" s="5">
        <v>41941</v>
      </c>
      <c r="I5" s="5"/>
      <c r="J5" s="5"/>
      <c r="K5" s="6">
        <v>68</v>
      </c>
      <c r="L5" s="6" t="s">
        <v>16</v>
      </c>
      <c r="M5" s="6" t="s">
        <v>17</v>
      </c>
      <c r="N5" s="6" t="s">
        <v>18</v>
      </c>
      <c r="O5" s="6" t="s">
        <v>18</v>
      </c>
      <c r="P5" s="6"/>
      <c r="Q5" s="17">
        <f t="shared" si="1"/>
        <v>1809.930324538258</v>
      </c>
      <c r="R5" s="20"/>
      <c r="S5" s="20"/>
      <c r="T5" s="20"/>
      <c r="U5" s="20"/>
      <c r="V5" s="20"/>
      <c r="W5" s="27">
        <v>9</v>
      </c>
      <c r="X5" s="6"/>
      <c r="Y5" s="16">
        <f>SUM(R5:X5)*D5</f>
        <v>166.23</v>
      </c>
      <c r="Z5" s="18">
        <f>SUM(R5:W5)</f>
        <v>9</v>
      </c>
      <c r="AA5">
        <f>SUM(K5:O5)</f>
        <v>68</v>
      </c>
      <c r="AB5" s="18">
        <f t="shared" si="2"/>
        <v>59</v>
      </c>
      <c r="AC5" s="9">
        <f>AB5*D5</f>
        <v>1089.73</v>
      </c>
    </row>
    <row r="6" spans="1:29" ht="15.75" thickBot="1" x14ac:dyDescent="0.3">
      <c r="A6" s="3" t="s">
        <v>9</v>
      </c>
      <c r="B6" s="2" t="s">
        <v>3</v>
      </c>
      <c r="C6" s="7">
        <v>20.973087071240105</v>
      </c>
      <c r="D6" s="10">
        <v>13.386328000000001</v>
      </c>
      <c r="E6" s="7">
        <v>7710.7554617414244</v>
      </c>
      <c r="F6" s="7">
        <f t="shared" si="0"/>
        <v>4457.6472240000003</v>
      </c>
      <c r="G6" s="5">
        <v>41932</v>
      </c>
      <c r="H6" s="5">
        <v>41990</v>
      </c>
      <c r="I6" s="5"/>
      <c r="J6" s="5"/>
      <c r="K6" s="6">
        <v>86</v>
      </c>
      <c r="L6" s="6">
        <v>86</v>
      </c>
      <c r="M6" s="6">
        <v>86</v>
      </c>
      <c r="N6" s="6">
        <v>94</v>
      </c>
      <c r="O6" s="6">
        <v>17</v>
      </c>
      <c r="P6" s="6"/>
      <c r="Q6" s="17">
        <f t="shared" si="1"/>
        <v>7710.7554617414244</v>
      </c>
      <c r="R6" s="20"/>
      <c r="S6" s="20"/>
      <c r="T6" s="20">
        <v>153</v>
      </c>
      <c r="U6" s="20">
        <v>27</v>
      </c>
      <c r="V6" s="20"/>
      <c r="W6" s="27">
        <v>135</v>
      </c>
      <c r="X6" s="28">
        <v>18</v>
      </c>
      <c r="Y6" s="16">
        <f>SUM(R6:X6)*D6</f>
        <v>4457.6472240000003</v>
      </c>
      <c r="Z6" s="18">
        <f>SUM(R6:W6)</f>
        <v>315</v>
      </c>
      <c r="AA6">
        <f>SUM(K6:O6)</f>
        <v>369</v>
      </c>
      <c r="AB6" s="18">
        <f t="shared" si="2"/>
        <v>54</v>
      </c>
      <c r="AC6" s="9">
        <f>AB6*D6</f>
        <v>722.86171200000001</v>
      </c>
    </row>
    <row r="7" spans="1:29" ht="15.75" thickBot="1" x14ac:dyDescent="0.3">
      <c r="A7" s="3" t="s">
        <v>10</v>
      </c>
      <c r="B7" s="2" t="s">
        <v>0</v>
      </c>
      <c r="C7" s="7">
        <v>10.644796751319261</v>
      </c>
      <c r="D7" s="11">
        <v>14.089143</v>
      </c>
      <c r="E7" s="7">
        <v>910.13012223779674</v>
      </c>
      <c r="F7" s="7">
        <f t="shared" si="0"/>
        <v>5818.8160589999998</v>
      </c>
      <c r="G7" s="5">
        <v>41932</v>
      </c>
      <c r="H7" s="5">
        <v>41943</v>
      </c>
      <c r="I7" s="5"/>
      <c r="J7" s="5"/>
      <c r="K7" s="6">
        <v>86</v>
      </c>
      <c r="L7" s="6" t="s">
        <v>16</v>
      </c>
      <c r="M7" s="6" t="s">
        <v>17</v>
      </c>
      <c r="N7" s="6" t="s">
        <v>18</v>
      </c>
      <c r="O7" s="6" t="s">
        <v>18</v>
      </c>
      <c r="P7" s="6"/>
      <c r="Q7" s="17">
        <f t="shared" si="1"/>
        <v>910.13012223779674</v>
      </c>
      <c r="R7" s="20"/>
      <c r="S7" s="20"/>
      <c r="T7" s="20">
        <v>153</v>
      </c>
      <c r="U7" s="20">
        <v>27</v>
      </c>
      <c r="V7" s="20"/>
      <c r="W7" s="27">
        <v>143</v>
      </c>
      <c r="X7" s="28">
        <v>90</v>
      </c>
      <c r="Y7" s="16">
        <f>SUM(R7:X7)*D7</f>
        <v>5818.8160589999998</v>
      </c>
      <c r="Z7" s="18">
        <f>SUM(R7:W7)</f>
        <v>323</v>
      </c>
      <c r="AA7">
        <f>SUM(K7:O7)</f>
        <v>86</v>
      </c>
      <c r="AB7" s="18">
        <f t="shared" si="2"/>
        <v>-237</v>
      </c>
      <c r="AC7" s="9">
        <f>AB7*D7</f>
        <v>-3339.1268909999999</v>
      </c>
    </row>
    <row r="8" spans="1:29" ht="15.75" thickBot="1" x14ac:dyDescent="0.3">
      <c r="A8" s="3" t="s">
        <v>11</v>
      </c>
      <c r="B8" s="2" t="s">
        <v>4</v>
      </c>
      <c r="C8" s="7">
        <v>20.973087071240105</v>
      </c>
      <c r="D8" s="10">
        <v>16.663222000000001</v>
      </c>
      <c r="E8" s="7">
        <v>5738.2366226912918</v>
      </c>
      <c r="F8" s="7">
        <f t="shared" si="0"/>
        <v>4682.365382</v>
      </c>
      <c r="G8" s="5">
        <v>41932</v>
      </c>
      <c r="H8" s="5">
        <v>41975</v>
      </c>
      <c r="I8" s="5"/>
      <c r="J8" s="5"/>
      <c r="K8" s="6">
        <v>86</v>
      </c>
      <c r="L8" s="6">
        <v>86</v>
      </c>
      <c r="M8" s="6">
        <v>86</v>
      </c>
      <c r="N8" s="6">
        <v>17</v>
      </c>
      <c r="O8" s="6" t="s">
        <v>18</v>
      </c>
      <c r="P8" s="6"/>
      <c r="Q8" s="17">
        <f t="shared" si="1"/>
        <v>5738.2366226912918</v>
      </c>
      <c r="R8" s="20"/>
      <c r="S8" s="20"/>
      <c r="T8" s="20">
        <v>18</v>
      </c>
      <c r="U8" s="20">
        <v>27</v>
      </c>
      <c r="V8" s="20"/>
      <c r="W8" s="27">
        <v>146</v>
      </c>
      <c r="X8" s="28">
        <v>90</v>
      </c>
      <c r="Y8" s="16">
        <f>SUM(R8:X8)*D8</f>
        <v>4682.365382</v>
      </c>
      <c r="Z8" s="18">
        <f>SUM(R8:W8)</f>
        <v>191</v>
      </c>
      <c r="AA8">
        <f>SUM(K8:O8)</f>
        <v>275</v>
      </c>
      <c r="AB8" s="18">
        <f t="shared" si="2"/>
        <v>84</v>
      </c>
      <c r="AC8" s="9">
        <f>AB8*D8</f>
        <v>1399.710648</v>
      </c>
    </row>
    <row r="9" spans="1:29" ht="15.75" thickBot="1" x14ac:dyDescent="0.3">
      <c r="A9" s="3" t="s">
        <v>12</v>
      </c>
      <c r="B9" s="1" t="s">
        <v>1</v>
      </c>
      <c r="C9" s="8">
        <v>10.644796751319261</v>
      </c>
      <c r="D9" s="11">
        <v>13.14</v>
      </c>
      <c r="E9" s="8">
        <v>1365.195183356695</v>
      </c>
      <c r="F9" s="7">
        <f t="shared" si="0"/>
        <v>3416.4</v>
      </c>
      <c r="G9" s="5">
        <v>41932</v>
      </c>
      <c r="H9" s="5">
        <v>41950</v>
      </c>
      <c r="I9" s="5"/>
      <c r="J9" s="5"/>
      <c r="K9" s="6">
        <v>86</v>
      </c>
      <c r="L9" s="6">
        <v>43</v>
      </c>
      <c r="M9" s="6" t="s">
        <v>17</v>
      </c>
      <c r="N9" s="6" t="s">
        <v>18</v>
      </c>
      <c r="O9" s="6" t="s">
        <v>18</v>
      </c>
      <c r="P9" s="6"/>
      <c r="Q9" s="17">
        <f t="shared" si="1"/>
        <v>1365.195183356695</v>
      </c>
      <c r="R9" s="20"/>
      <c r="S9" s="20"/>
      <c r="T9" s="20"/>
      <c r="U9" s="20">
        <v>76</v>
      </c>
      <c r="V9" s="20"/>
      <c r="W9" s="27">
        <v>139</v>
      </c>
      <c r="X9" s="28">
        <v>45</v>
      </c>
      <c r="Y9" s="16">
        <f>SUM(R9:X9)*D9</f>
        <v>3416.4</v>
      </c>
      <c r="Z9" s="18">
        <f>SUM(R9:W9)</f>
        <v>215</v>
      </c>
      <c r="AA9">
        <f>SUM(K9:O9)</f>
        <v>129</v>
      </c>
      <c r="AB9" s="18">
        <f t="shared" si="2"/>
        <v>-86</v>
      </c>
      <c r="AC9" s="9">
        <f>AB9*D9</f>
        <v>-1130.04</v>
      </c>
    </row>
    <row r="10" spans="1:29" x14ac:dyDescent="0.25">
      <c r="E10" s="12">
        <f>SUM(E4:E9)</f>
        <v>20056.371720502142</v>
      </c>
      <c r="F10" s="12">
        <f>SUM(F4:F9)</f>
        <v>18978.690641000001</v>
      </c>
      <c r="Q10" s="9">
        <f>SUM(Q4:Q9)</f>
        <v>20056.371720502142</v>
      </c>
      <c r="Y10" s="9">
        <f>SUM(Y4:Y9)</f>
        <v>18978.690641000001</v>
      </c>
      <c r="Z10" s="19">
        <f>SUM(Z4:Z9)</f>
        <v>1065</v>
      </c>
      <c r="AA10" s="19">
        <f>SUM(AA4:AA9)</f>
        <v>995</v>
      </c>
      <c r="AB10" s="19">
        <f>SUM(AB4:AB9)</f>
        <v>-70</v>
      </c>
      <c r="AC10" s="19">
        <f>SUM(AC4:AC9)</f>
        <v>783.55135700000005</v>
      </c>
    </row>
    <row r="15" spans="1:29" x14ac:dyDescent="0.25">
      <c r="A15" t="s">
        <v>36</v>
      </c>
    </row>
  </sheetData>
  <mergeCells count="4">
    <mergeCell ref="G2:H2"/>
    <mergeCell ref="I2:J2"/>
    <mergeCell ref="K2:Q2"/>
    <mergeCell ref="R2:Y2"/>
  </mergeCells>
  <pageMargins left="0.7" right="0.7" top="0.75" bottom="0.75" header="0.3" footer="0.3"/>
  <pageSetup orientation="portrait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10"/>
  <sheetViews>
    <sheetView tabSelected="1" workbookViewId="0">
      <selection activeCell="A14" sqref="A14"/>
    </sheetView>
  </sheetViews>
  <sheetFormatPr defaultRowHeight="15" x14ac:dyDescent="0.25"/>
  <cols>
    <col min="1" max="1" width="27.7109375" bestFit="1" customWidth="1"/>
    <col min="2" max="2" width="16" bestFit="1" customWidth="1"/>
    <col min="3" max="3" width="10.5703125" bestFit="1" customWidth="1"/>
    <col min="5" max="5" width="11.28515625" bestFit="1" customWidth="1"/>
    <col min="6" max="6" width="16" customWidth="1"/>
    <col min="7" max="7" width="8.7109375" bestFit="1" customWidth="1"/>
    <col min="8" max="8" width="9.42578125" bestFit="1" customWidth="1"/>
    <col min="9" max="9" width="8.5703125" bestFit="1" customWidth="1"/>
    <col min="10" max="10" width="7.7109375" bestFit="1" customWidth="1"/>
    <col min="11" max="12" width="6.28515625" bestFit="1" customWidth="1"/>
    <col min="13" max="13" width="6.42578125" bestFit="1" customWidth="1"/>
    <col min="14" max="14" width="6.7109375" bestFit="1" customWidth="1"/>
    <col min="15" max="16" width="6.5703125" bestFit="1" customWidth="1"/>
    <col min="17" max="17" width="10.5703125" bestFit="1" customWidth="1"/>
    <col min="18" max="19" width="6.28515625" bestFit="1" customWidth="1"/>
    <col min="20" max="20" width="6.42578125" bestFit="1" customWidth="1"/>
    <col min="21" max="21" width="6.7109375" bestFit="1" customWidth="1"/>
    <col min="22" max="23" width="6.5703125" bestFit="1" customWidth="1"/>
    <col min="24" max="24" width="6.28515625" bestFit="1" customWidth="1"/>
    <col min="25" max="25" width="10.85546875" customWidth="1"/>
    <col min="26" max="26" width="18.5703125" hidden="1" customWidth="1"/>
    <col min="27" max="27" width="16.28515625" hidden="1" customWidth="1"/>
    <col min="28" max="28" width="16.42578125" hidden="1" customWidth="1"/>
    <col min="29" max="29" width="6.140625" hidden="1" customWidth="1"/>
  </cols>
  <sheetData>
    <row r="2" spans="1:29" x14ac:dyDescent="0.25">
      <c r="A2" t="s">
        <v>31</v>
      </c>
      <c r="G2" s="22" t="s">
        <v>19</v>
      </c>
      <c r="H2" s="22"/>
      <c r="I2" s="23" t="s">
        <v>20</v>
      </c>
      <c r="J2" s="23"/>
      <c r="K2" s="24" t="s">
        <v>5</v>
      </c>
      <c r="L2" s="24"/>
      <c r="M2" s="24"/>
      <c r="N2" s="24"/>
      <c r="O2" s="24"/>
      <c r="P2" s="24"/>
      <c r="Q2" s="24"/>
      <c r="R2" s="25" t="s">
        <v>20</v>
      </c>
      <c r="S2" s="25"/>
      <c r="T2" s="25"/>
      <c r="U2" s="25"/>
      <c r="V2" s="25"/>
      <c r="W2" s="25"/>
      <c r="X2" s="25"/>
      <c r="Y2" s="25"/>
    </row>
    <row r="3" spans="1:29" x14ac:dyDescent="0.25">
      <c r="A3" s="4" t="s">
        <v>13</v>
      </c>
      <c r="B3" s="4" t="s">
        <v>21</v>
      </c>
      <c r="C3" s="4" t="s">
        <v>22</v>
      </c>
      <c r="D3" s="4" t="s">
        <v>6</v>
      </c>
      <c r="E3" s="4" t="s">
        <v>23</v>
      </c>
      <c r="F3" s="4" t="s">
        <v>29</v>
      </c>
      <c r="G3" s="4" t="s">
        <v>14</v>
      </c>
      <c r="H3" s="4" t="s">
        <v>15</v>
      </c>
      <c r="I3" s="4" t="s">
        <v>14</v>
      </c>
      <c r="J3" s="4" t="s">
        <v>15</v>
      </c>
      <c r="K3" s="13">
        <v>42019</v>
      </c>
      <c r="L3" s="13">
        <v>42035</v>
      </c>
      <c r="M3" s="13">
        <v>42050</v>
      </c>
      <c r="N3" s="13">
        <v>42063</v>
      </c>
      <c r="O3" s="13">
        <v>42078</v>
      </c>
      <c r="P3" s="13">
        <v>42094</v>
      </c>
      <c r="Q3" s="14" t="s">
        <v>24</v>
      </c>
      <c r="R3" s="13">
        <v>42019</v>
      </c>
      <c r="S3" s="13">
        <v>42035</v>
      </c>
      <c r="T3" s="13">
        <v>42050</v>
      </c>
      <c r="U3" s="13">
        <v>42063</v>
      </c>
      <c r="V3" s="13">
        <v>42078</v>
      </c>
      <c r="W3" s="13">
        <v>42094</v>
      </c>
      <c r="X3" s="13">
        <v>42109</v>
      </c>
      <c r="Y3" s="15" t="s">
        <v>24</v>
      </c>
      <c r="Z3" t="s">
        <v>25</v>
      </c>
      <c r="AA3" t="s">
        <v>27</v>
      </c>
      <c r="AB3" t="s">
        <v>26</v>
      </c>
      <c r="AC3" t="s">
        <v>28</v>
      </c>
    </row>
    <row r="4" spans="1:29" x14ac:dyDescent="0.25">
      <c r="A4" s="7" t="s">
        <v>32</v>
      </c>
      <c r="B4" s="7" t="s">
        <v>37</v>
      </c>
      <c r="C4" s="7">
        <v>10.644796751319261</v>
      </c>
      <c r="D4" s="7"/>
      <c r="E4" s="7">
        <v>3053.7572591999351</v>
      </c>
      <c r="F4" s="7">
        <f t="shared" ref="F4:F9" si="0">Y4</f>
        <v>0</v>
      </c>
      <c r="G4" s="5">
        <v>42019</v>
      </c>
      <c r="H4" s="5">
        <v>42083</v>
      </c>
      <c r="I4" s="7"/>
      <c r="J4" s="7"/>
      <c r="K4" s="21">
        <v>5.8140000000000001</v>
      </c>
      <c r="L4" s="21">
        <v>63.954000000000001</v>
      </c>
      <c r="M4" s="21">
        <v>58.140000000000008</v>
      </c>
      <c r="N4" s="21">
        <v>58.140000000000008</v>
      </c>
      <c r="O4" s="21">
        <v>58.140000000000008</v>
      </c>
      <c r="P4" s="21">
        <v>29.070000000000004</v>
      </c>
      <c r="Q4" s="17">
        <f>E4</f>
        <v>3053.7572591999351</v>
      </c>
      <c r="R4" s="6"/>
      <c r="S4" s="6"/>
      <c r="T4" s="6"/>
      <c r="U4" s="6"/>
      <c r="V4" s="6"/>
      <c r="W4" s="6"/>
      <c r="X4" s="6"/>
      <c r="Y4" s="16">
        <f>SUM(R4:V4)*D4</f>
        <v>0</v>
      </c>
      <c r="Z4" s="18">
        <f t="shared" ref="Z4:Z9" si="1">SUM(R4:X4)</f>
        <v>0</v>
      </c>
      <c r="AA4">
        <f t="shared" ref="AA4:AA9" si="2">SUM(K4:O4)</f>
        <v>244.18800000000005</v>
      </c>
      <c r="AB4" s="18">
        <f t="shared" ref="AB4:AB9" si="3">AA4-Z4</f>
        <v>244.18800000000005</v>
      </c>
      <c r="AC4" s="9">
        <f t="shared" ref="AC4:AC9" si="4">AB4*D4</f>
        <v>0</v>
      </c>
    </row>
    <row r="5" spans="1:29" x14ac:dyDescent="0.25">
      <c r="A5" s="7" t="s">
        <v>33</v>
      </c>
      <c r="B5" s="7" t="s">
        <v>38</v>
      </c>
      <c r="C5" s="7">
        <v>20.973087071240105</v>
      </c>
      <c r="D5" s="7"/>
      <c r="E5" s="7">
        <v>6016.7158084717939</v>
      </c>
      <c r="F5" s="7">
        <f t="shared" si="0"/>
        <v>0</v>
      </c>
      <c r="G5" s="5">
        <v>42019</v>
      </c>
      <c r="H5" s="5">
        <v>42083</v>
      </c>
      <c r="I5" s="7"/>
      <c r="J5" s="7"/>
      <c r="K5" s="21">
        <v>5.8140000000000001</v>
      </c>
      <c r="L5" s="21">
        <v>63.954000000000001</v>
      </c>
      <c r="M5" s="21">
        <v>58.140000000000008</v>
      </c>
      <c r="N5" s="21">
        <v>58.140000000000008</v>
      </c>
      <c r="O5" s="21">
        <v>58.140000000000008</v>
      </c>
      <c r="P5" s="21">
        <v>29.070000000000004</v>
      </c>
      <c r="Q5" s="17">
        <f>E5</f>
        <v>6016.7158084717939</v>
      </c>
      <c r="R5" s="6"/>
      <c r="S5" s="6"/>
      <c r="T5" s="6"/>
      <c r="U5" s="6"/>
      <c r="V5" s="6"/>
      <c r="W5" s="6"/>
      <c r="X5" s="6"/>
      <c r="Y5" s="16">
        <f>SUM(R5:V5)*D5</f>
        <v>0</v>
      </c>
      <c r="Z5" s="18">
        <f t="shared" si="1"/>
        <v>0</v>
      </c>
      <c r="AA5">
        <f t="shared" si="2"/>
        <v>244.18800000000005</v>
      </c>
      <c r="AB5" s="18">
        <f t="shared" si="3"/>
        <v>244.18800000000005</v>
      </c>
      <c r="AC5" s="9">
        <f t="shared" si="4"/>
        <v>0</v>
      </c>
    </row>
    <row r="6" spans="1:29" x14ac:dyDescent="0.25">
      <c r="A6" s="3"/>
      <c r="B6" s="2"/>
      <c r="C6" s="7"/>
      <c r="D6" s="7"/>
      <c r="E6" s="7"/>
      <c r="F6" s="7">
        <f t="shared" si="0"/>
        <v>0</v>
      </c>
      <c r="G6" s="5"/>
      <c r="H6" s="5"/>
      <c r="I6" s="5"/>
      <c r="J6" s="5"/>
      <c r="K6" s="6"/>
      <c r="L6" s="6"/>
      <c r="M6" s="6"/>
      <c r="N6" s="6"/>
      <c r="O6" s="6"/>
      <c r="P6" s="6"/>
      <c r="Q6" s="17"/>
      <c r="R6" s="6"/>
      <c r="S6" s="6"/>
      <c r="T6" s="6"/>
      <c r="U6" s="6"/>
      <c r="V6" s="6"/>
      <c r="W6" s="6"/>
      <c r="X6" s="6"/>
      <c r="Y6" s="16"/>
      <c r="Z6" s="18">
        <f t="shared" si="1"/>
        <v>0</v>
      </c>
      <c r="AA6">
        <f t="shared" si="2"/>
        <v>0</v>
      </c>
      <c r="AB6" s="18">
        <f t="shared" si="3"/>
        <v>0</v>
      </c>
      <c r="AC6" s="9">
        <f t="shared" si="4"/>
        <v>0</v>
      </c>
    </row>
    <row r="7" spans="1:29" x14ac:dyDescent="0.25">
      <c r="A7" s="3"/>
      <c r="B7" s="2"/>
      <c r="C7" s="7"/>
      <c r="D7" s="7"/>
      <c r="E7" s="7"/>
      <c r="F7" s="7">
        <f t="shared" si="0"/>
        <v>0</v>
      </c>
      <c r="G7" s="5"/>
      <c r="H7" s="5"/>
      <c r="I7" s="5"/>
      <c r="J7" s="5"/>
      <c r="K7" s="6"/>
      <c r="L7" s="6"/>
      <c r="M7" s="6"/>
      <c r="N7" s="6"/>
      <c r="O7" s="6"/>
      <c r="P7" s="6"/>
      <c r="Q7" s="17"/>
      <c r="R7" s="6"/>
      <c r="S7" s="6"/>
      <c r="T7" s="6"/>
      <c r="U7" s="6"/>
      <c r="V7" s="6"/>
      <c r="W7" s="6"/>
      <c r="X7" s="6"/>
      <c r="Y7" s="16"/>
      <c r="Z7" s="18">
        <f t="shared" si="1"/>
        <v>0</v>
      </c>
      <c r="AA7">
        <f t="shared" si="2"/>
        <v>0</v>
      </c>
      <c r="AB7" s="18">
        <f t="shared" si="3"/>
        <v>0</v>
      </c>
      <c r="AC7" s="9">
        <f t="shared" si="4"/>
        <v>0</v>
      </c>
    </row>
    <row r="8" spans="1:29" x14ac:dyDescent="0.25">
      <c r="A8" s="3"/>
      <c r="B8" s="2"/>
      <c r="C8" s="7"/>
      <c r="D8" s="7"/>
      <c r="E8" s="7"/>
      <c r="F8" s="7">
        <f t="shared" si="0"/>
        <v>0</v>
      </c>
      <c r="G8" s="5"/>
      <c r="H8" s="5"/>
      <c r="I8" s="5"/>
      <c r="J8" s="5"/>
      <c r="K8" s="6"/>
      <c r="L8" s="6"/>
      <c r="M8" s="6"/>
      <c r="N8" s="6"/>
      <c r="O8" s="6"/>
      <c r="P8" s="6"/>
      <c r="Q8" s="17"/>
      <c r="R8" s="6"/>
      <c r="S8" s="6"/>
      <c r="T8" s="6"/>
      <c r="U8" s="6"/>
      <c r="V8" s="6"/>
      <c r="W8" s="6"/>
      <c r="X8" s="6"/>
      <c r="Y8" s="16"/>
      <c r="Z8" s="18">
        <f t="shared" si="1"/>
        <v>0</v>
      </c>
      <c r="AA8">
        <f t="shared" si="2"/>
        <v>0</v>
      </c>
      <c r="AB8" s="18">
        <f t="shared" si="3"/>
        <v>0</v>
      </c>
      <c r="AC8" s="9">
        <f t="shared" si="4"/>
        <v>0</v>
      </c>
    </row>
    <row r="9" spans="1:29" x14ac:dyDescent="0.25">
      <c r="A9" s="3"/>
      <c r="B9" s="1"/>
      <c r="C9" s="8"/>
      <c r="D9" s="7"/>
      <c r="E9" s="8"/>
      <c r="F9" s="7">
        <f t="shared" si="0"/>
        <v>0</v>
      </c>
      <c r="G9" s="5"/>
      <c r="H9" s="5"/>
      <c r="I9" s="5"/>
      <c r="J9" s="5"/>
      <c r="K9" s="6"/>
      <c r="L9" s="6"/>
      <c r="M9" s="6"/>
      <c r="N9" s="6"/>
      <c r="O9" s="6"/>
      <c r="P9" s="6"/>
      <c r="Q9" s="17"/>
      <c r="R9" s="6"/>
      <c r="S9" s="6"/>
      <c r="T9" s="6"/>
      <c r="U9" s="6"/>
      <c r="V9" s="6"/>
      <c r="W9" s="6"/>
      <c r="X9" s="6"/>
      <c r="Y9" s="16"/>
      <c r="Z9" s="18">
        <f t="shared" si="1"/>
        <v>0</v>
      </c>
      <c r="AA9">
        <f t="shared" si="2"/>
        <v>0</v>
      </c>
      <c r="AB9" s="18">
        <f t="shared" si="3"/>
        <v>0</v>
      </c>
      <c r="AC9" s="9">
        <f t="shared" si="4"/>
        <v>0</v>
      </c>
    </row>
    <row r="10" spans="1:29" x14ac:dyDescent="0.25">
      <c r="E10" s="9">
        <f>SUM(E4:E9)</f>
        <v>9070.47306767173</v>
      </c>
      <c r="F10" s="9">
        <f>SUM(F4:F9)</f>
        <v>0</v>
      </c>
      <c r="Q10" s="9">
        <f>SUM(Q4:Q9)</f>
        <v>9070.47306767173</v>
      </c>
      <c r="Y10" s="9">
        <f>SUM(Y4:Y9)</f>
        <v>0</v>
      </c>
    </row>
  </sheetData>
  <mergeCells count="4">
    <mergeCell ref="G2:H2"/>
    <mergeCell ref="I2:J2"/>
    <mergeCell ref="K2:Q2"/>
    <mergeCell ref="R2:Y2"/>
  </mergeCells>
  <conditionalFormatting sqref="C4:C5">
    <cfRule type="cellIs" dxfId="1" priority="2" stopIfTrue="1" operator="notEqual">
      <formula>#REF!</formula>
    </cfRule>
  </conditionalFormatting>
  <conditionalFormatting sqref="A4:A5">
    <cfRule type="cellIs" dxfId="0" priority="1" stopIfTrue="1" operator="notEqual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UX Team</vt:lpstr>
      <vt:lpstr>FED team</vt:lpstr>
    </vt:vector>
  </TitlesOfParts>
  <Company>Cisco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Sindhu Avanish -X (savanish - Accenture at Cisco)</dc:creator>
  <cp:lastModifiedBy>Sindhu Avanish -X (savanish - Accenture at Cisco)</cp:lastModifiedBy>
  <dcterms:created xsi:type="dcterms:W3CDTF">2014-12-04T09:29:57Z</dcterms:created>
  <dcterms:modified xsi:type="dcterms:W3CDTF">2015-02-12T05:29:13Z</dcterms:modified>
</cp:coreProperties>
</file>