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20" yWindow="-120" windowWidth="28860" windowHeight="16110"/>
  </bookViews>
  <sheets>
    <sheet name="Расписание проекта" sheetId="11" r:id="rId1"/>
    <sheet name="Лист1" sheetId="12" r:id="rId2"/>
  </sheets>
  <definedNames>
    <definedName name="завершение_выполнения_задачи" localSheetId="0">'Расписание проекта'!$F1</definedName>
    <definedName name="_xlnm.Print_Titles" localSheetId="0">'Расписание проекта'!$4:$6</definedName>
    <definedName name="начало_выполнения_задачи" localSheetId="0">'Расписание проекта'!$E1</definedName>
    <definedName name="Начало_проекта">'Расписание проекта'!$E$3</definedName>
    <definedName name="Отображение_недели">'Расписание проекта'!$E$4</definedName>
    <definedName name="сегодня" localSheetId="0">TODAY()</definedName>
    <definedName name="ход_выполнения_задачи" localSheetId="0">'Расписание проекта'!$D1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1" l="1"/>
  <c r="H7" i="11" l="1"/>
  <c r="E9" i="11" l="1"/>
  <c r="F9" i="11" s="1"/>
  <c r="E10" i="11" s="1"/>
  <c r="F10" i="11" s="1"/>
  <c r="E12" i="11" s="1"/>
  <c r="F12" i="11" s="1"/>
  <c r="E13" i="11" s="1"/>
  <c r="F13" i="11" s="1"/>
  <c r="E14" i="11" s="1"/>
  <c r="I5" i="11" l="1"/>
  <c r="I6" i="11" s="1"/>
  <c r="H29" i="11"/>
  <c r="H28" i="11"/>
  <c r="H19" i="11"/>
  <c r="H16" i="11"/>
  <c r="H11" i="11"/>
  <c r="H8" i="11"/>
  <c r="H9" i="11" l="1"/>
  <c r="H10" i="11" l="1"/>
  <c r="H12" i="11"/>
  <c r="J5" i="11"/>
  <c r="I4" i="11"/>
  <c r="K5" i="11" l="1"/>
  <c r="J6" i="11"/>
  <c r="H13" i="11"/>
  <c r="F14" i="11"/>
  <c r="E15" i="11" s="1"/>
  <c r="F15" i="11" s="1"/>
  <c r="E17" i="11" s="1"/>
  <c r="F17" i="11" l="1"/>
  <c r="E18" i="11" s="1"/>
  <c r="F18" i="11" s="1"/>
  <c r="H15" i="11"/>
  <c r="L5" i="11"/>
  <c r="K6" i="11"/>
  <c r="H14" i="11"/>
  <c r="H17" i="11" l="1"/>
  <c r="H18" i="11"/>
  <c r="E20" i="11"/>
  <c r="M5" i="11"/>
  <c r="L6" i="11"/>
  <c r="F20" i="11" l="1"/>
  <c r="E21" i="11" s="1"/>
  <c r="H20" i="11"/>
  <c r="N5" i="11"/>
  <c r="M6" i="11"/>
  <c r="F21" i="11" l="1"/>
  <c r="E22" i="11" s="1"/>
  <c r="O5" i="11"/>
  <c r="N6" i="11"/>
  <c r="H21" i="11" l="1"/>
  <c r="F22" i="11"/>
  <c r="E23" i="11" s="1"/>
  <c r="F23" i="11" s="1"/>
  <c r="P5" i="11"/>
  <c r="O6" i="11"/>
  <c r="H22" i="11" l="1"/>
  <c r="H23" i="11"/>
  <c r="E25" i="11"/>
  <c r="F25" i="11" s="1"/>
  <c r="P6" i="11"/>
  <c r="Q5" i="11"/>
  <c r="P4" i="11"/>
  <c r="E26" i="11" l="1"/>
  <c r="F26" i="11" s="1"/>
  <c r="H25" i="11"/>
  <c r="R5" i="11"/>
  <c r="Q6" i="11"/>
  <c r="E27" i="11" l="1"/>
  <c r="F27" i="11" s="1"/>
  <c r="S5" i="11"/>
  <c r="R6" i="11"/>
  <c r="H26" i="11" l="1"/>
  <c r="T5" i="11"/>
  <c r="S6" i="11"/>
  <c r="H27" i="11" l="1"/>
  <c r="U5" i="11"/>
  <c r="T6" i="11"/>
  <c r="V5" i="11" l="1"/>
  <c r="U6" i="11"/>
  <c r="W5" i="11" l="1"/>
  <c r="V6" i="11"/>
  <c r="W6" i="11" l="1"/>
  <c r="X5" i="11"/>
  <c r="W4" i="11"/>
  <c r="Y5" i="11" l="1"/>
  <c r="X6" i="11"/>
  <c r="Z5" i="11" l="1"/>
  <c r="Y6" i="11"/>
  <c r="AA5" i="11" l="1"/>
  <c r="Z6" i="11"/>
  <c r="AB5" i="11" l="1"/>
  <c r="AA6" i="11"/>
  <c r="AC5" i="11" l="1"/>
  <c r="AB6" i="11"/>
  <c r="AD5" i="11" l="1"/>
  <c r="AC6" i="11"/>
  <c r="AD6" i="11" l="1"/>
  <c r="AE5" i="11"/>
  <c r="AD4" i="11"/>
  <c r="AF5" i="11" l="1"/>
  <c r="AE6" i="11"/>
  <c r="AG5" i="11" l="1"/>
  <c r="AF6" i="11"/>
  <c r="AH5" i="11" l="1"/>
  <c r="AG6" i="11"/>
  <c r="AI5" i="11" l="1"/>
  <c r="AH6" i="11"/>
  <c r="AJ5" i="11" l="1"/>
  <c r="AI6" i="11"/>
  <c r="AJ6" i="11" l="1"/>
  <c r="AK5" i="11"/>
  <c r="AL5" i="11" l="1"/>
  <c r="AK6" i="11"/>
  <c r="AK4" i="11"/>
  <c r="AM5" i="11" l="1"/>
  <c r="AL6" i="11"/>
  <c r="AN5" i="11" l="1"/>
  <c r="AM6" i="11"/>
  <c r="AO5" i="11" l="1"/>
  <c r="AN6" i="11"/>
  <c r="AP5" i="11" l="1"/>
  <c r="AO6" i="11"/>
  <c r="AQ5" i="11" l="1"/>
  <c r="AP6" i="11"/>
  <c r="AQ6" i="11" l="1"/>
  <c r="AR5" i="11"/>
  <c r="AS5" i="11" l="1"/>
  <c r="AR6" i="11"/>
  <c r="AR4" i="11"/>
  <c r="AS6" i="11" l="1"/>
  <c r="AT5" i="11"/>
  <c r="AT6" i="11" l="1"/>
  <c r="AU5" i="11"/>
  <c r="AU6" i="11" l="1"/>
  <c r="AV5" i="11"/>
  <c r="AV6" i="11" l="1"/>
  <c r="AW5" i="11"/>
  <c r="AW6" i="11" l="1"/>
  <c r="AX5" i="11"/>
  <c r="AY5" i="11" l="1"/>
  <c r="AX6" i="11"/>
  <c r="AY6" i="11" l="1"/>
  <c r="AZ5" i="11"/>
  <c r="AY4" i="11"/>
  <c r="AZ6" i="11" l="1"/>
  <c r="BA5" i="11"/>
  <c r="BA6" i="11" l="1"/>
  <c r="BB5" i="11"/>
  <c r="BB6" i="11" l="1"/>
  <c r="BC5" i="11"/>
  <c r="BC6" i="11" l="1"/>
  <c r="BD5" i="11"/>
  <c r="BD6" i="11" l="1"/>
  <c r="BE5" i="11"/>
  <c r="BE6" i="11" l="1"/>
  <c r="BF5" i="11"/>
  <c r="BF6" i="11" l="1"/>
  <c r="BG5" i="11"/>
  <c r="BF4" i="11"/>
  <c r="BG6" i="11" l="1"/>
  <c r="BH5" i="11"/>
  <c r="BH6" i="11" l="1"/>
  <c r="BI5" i="11"/>
  <c r="BI6" i="11" l="1"/>
  <c r="BJ5" i="11"/>
  <c r="BJ6" i="11" l="1"/>
  <c r="BK5" i="11"/>
  <c r="BK6" i="11" l="1"/>
  <c r="BL5" i="11"/>
  <c r="BL6" i="11" l="1"/>
  <c r="BM5" i="11"/>
  <c r="BM4" i="11" l="1"/>
  <c r="BM6" i="11"/>
  <c r="BN5" i="11"/>
  <c r="BN6" i="11" l="1"/>
  <c r="BO5" i="11"/>
  <c r="BO6" i="11" l="1"/>
  <c r="BP5" i="11"/>
  <c r="BQ5" i="11" l="1"/>
  <c r="BP6" i="11"/>
  <c r="BR5" i="11" l="1"/>
  <c r="BQ6" i="11"/>
  <c r="BS5" i="11" l="1"/>
  <c r="BR6" i="11"/>
  <c r="BS6" i="11" l="1"/>
  <c r="BT5" i="11"/>
  <c r="BT4" i="11" l="1"/>
  <c r="BU5" i="11"/>
  <c r="BT6" i="11"/>
  <c r="BV5" i="11" l="1"/>
  <c r="BU6" i="11"/>
  <c r="BW5" i="11" l="1"/>
  <c r="BV6" i="11"/>
  <c r="BX5" i="11" l="1"/>
  <c r="BW6" i="11"/>
  <c r="BY5" i="11" l="1"/>
  <c r="BX6" i="11"/>
  <c r="BZ5" i="11" l="1"/>
  <c r="BY6" i="11"/>
  <c r="CA5" i="11" l="1"/>
  <c r="BZ6" i="11"/>
  <c r="CA4" i="11" l="1"/>
  <c r="CA6" i="11"/>
  <c r="CB5" i="11"/>
  <c r="CB6" i="11" l="1"/>
  <c r="CC5" i="11"/>
  <c r="CC6" i="11" l="1"/>
  <c r="CD5" i="11"/>
  <c r="CD6" i="11" l="1"/>
  <c r="CE5" i="11"/>
  <c r="CE6" i="11" l="1"/>
  <c r="CF5" i="11"/>
  <c r="CF6" i="11" l="1"/>
  <c r="CG5" i="11"/>
  <c r="CG6" i="11" l="1"/>
  <c r="CH5" i="11"/>
  <c r="CH6" i="11" l="1"/>
  <c r="CI5" i="11"/>
  <c r="CH4" i="11"/>
  <c r="CI6" i="11" l="1"/>
  <c r="CJ5" i="11"/>
  <c r="CK5" i="11" l="1"/>
  <c r="CJ6" i="11"/>
  <c r="CL5" i="11" l="1"/>
  <c r="CK6" i="11"/>
  <c r="CM5" i="11" l="1"/>
  <c r="CL6" i="11"/>
  <c r="CN5" i="11" l="1"/>
  <c r="CM6" i="11"/>
  <c r="CO5" i="11" l="1"/>
  <c r="CN6" i="11"/>
  <c r="CO4" i="11" l="1"/>
  <c r="CP5" i="11"/>
  <c r="CO6" i="11"/>
  <c r="CQ5" i="11" l="1"/>
  <c r="CP6" i="11"/>
  <c r="CQ6" i="11" l="1"/>
  <c r="CR5" i="11"/>
  <c r="CR6" i="11" l="1"/>
  <c r="CS5" i="11"/>
  <c r="CS6" i="11" l="1"/>
  <c r="CT5" i="11"/>
  <c r="CT6" i="11" l="1"/>
  <c r="CU5" i="11"/>
  <c r="CU6" i="11" s="1"/>
</calcChain>
</file>

<file path=xl/sharedStrings.xml><?xml version="1.0" encoding="utf-8"?>
<sst xmlns="http://schemas.openxmlformats.org/spreadsheetml/2006/main" count="45" uniqueCount="43">
  <si>
    <t>Составьте на этом листе расписание проекта.
Введите название проекта в ячейке B1. 
Сведения о том, как использовать этот лист, включая инструкции для средств чтения с экрана и информацию об авторе книги, приведены на листе «Об этой книге».
Дальнейшие инструкции вы найдете в расположенных ниже ячейках столбца A.</t>
  </si>
  <si>
    <t>Введите название компании в ячейке B2.</t>
  </si>
  <si>
    <t>Ячейки с I5 по BL5 содержат дни недели, указанной в блоке ячеек над ними, и вычисляются автоматически.
Не следует редактировать эти ячейки.
Текущая дата выделена красным прямоугольником (код цвета — #AD3815), который начинается с этой даты в строке 5 и охватывает весь столбец до конца расписания проекта.</t>
  </si>
  <si>
    <t>Эта строка содержит заголовки для расписания проекта, которое следует под ними. 
Чтобы прослушать содержимое, переходите между ячейками B6–BL6. Первые буквы дней недели для даты, указанной над этим заголовком, представлены в ячейках с I6 по BL6.
Все диаграммы графика проекта создаются автоматически с учетом введенных дат начала и завершения и с использованием условного форматирования.
Не редактируйте содержимое ячеек в столбцах после столбца I, начиная с ячейки I7.</t>
  </si>
  <si>
    <t xml:space="preserve">Не удаляйте эту строку. Эта строка скрыта, чтобы защитить формулу, которая используется для выделения текущей даты в расписании проекта. </t>
  </si>
  <si>
    <t>Ячейка B8 содержит пример заголовка фазы 1. 
Введите новый заголовок в ячейке B8.
Введите имя человека, которому будет назначена фаза (если это применимо к вашему проекту), в ячейке C8.
Укажите состояние выполнения всей фазы (если это применимо к вашему проекту) в ячейке D8.
Укажите даны начала и окончания всей фазы (если это применимо к вашему проекту) в ячейках E8 и F8. 
В диаграмму Ганта будут автоматически добавлены даты и затенение в соответствии с указанным состоянием выполнения.
Чтобы удалить фазу и работать только с задачами, просто удалите эту строку.</t>
  </si>
  <si>
    <t xml:space="preserve">Ячейка B9 содержит пример задачи "Задача 1". 
Введите название новой задачи в ячейке B9.
Укажите человека, которому будет назначена задача, в ячейке C9.
Укажите состояние выполнения задачи в ячейке D9. В ячейке появится индикатор выполнения, затененный в соответствии с числом в этой ячейке. Например, если указано значение в 50 процентов, будет затенена половина ячейки.
Введите дату начала задачи в ячейке E9.
Введите дату завершения задачи в ячейке E9.
В блоках ячеек от I9 до BL9 отображается строка состояния для введенных дат. </t>
  </si>
  <si>
    <t>В строках 10–13 повторяется закономерность из строки 9. 
Повторите инструкции из ячейки A9 для всех строк задач на этом листе. Замените все примеры данных.
Пример другой фазы начинается с ячейки A14. 
Продолжайте добавлять задачи в ячейках от A10 до A13 или перейдите к ячейке A14, чтобы узнать больше.</t>
  </si>
  <si>
    <t>Ячейка справа содержит пример заголовка фазы 2. 
Вы можете в любой момент создать фазу в столбце B. В этом расписании проекта не обязательно использовать фазы. Чтобы удалить фазу, просто удалите строку.
Чтобы создать блок фазы в этой строке, введите новый заголовок в ячейке справа.
Чтобы продолжить добавлять задачи в представленную выше фазу, добавьте новую строку над этой строкой и укажите данные о задаче, следуя инструкциям из ячейки A9.
Обновите сведения о фазе в ячейке справа, следуя инструкциям из ячейки A8.
Чтобы узнать больше, переходите к последующим ячейкам столбца A.
Если на этот лист не добавлялось никаких строк, то вы обнаружите, что в ячейках B20 и B26 были автоматически созданы два дополнительных примера блоков фаз. В противном случае переходите по ячейкам столбца A, чтобы найти дополнительные блоки. 
По мере необходимости повторяйте инструкции из ячеек A8 и A9.</t>
  </si>
  <si>
    <t>Пример блока с заголовком фазы</t>
  </si>
  <si>
    <t>Это пустая строка.</t>
  </si>
  <si>
    <t>ЗАДАЧА</t>
  </si>
  <si>
    <t>Вставляйте новые строки НАД этой.</t>
  </si>
  <si>
    <t>Начало проекта:</t>
  </si>
  <si>
    <t>ВЫПОЛНЕНО</t>
  </si>
  <si>
    <t>НАЧАЛО</t>
  </si>
  <si>
    <t>ЗАВЕРШЕНИЕ</t>
  </si>
  <si>
    <t>ДНИ</t>
  </si>
  <si>
    <t>Введите имя Руководитель проекта в ячейке B3. Введите дату началo проекта в ячейке E3. В ячейке C3 находится надпись «Начало проекта».</t>
  </si>
  <si>
    <t>Номер отображаемой неделя в ячейке E4 указывает, с какой недели начинается расписание проекта в ячейке I4. Считается, что дата начала проекта относится к неделе 1. Чтобы изменить отображаемую неделю, просто введите новый номер недели в ячейке E4.
Дата начала каждой недели (начиная с отображаемой недели, указанной в ячейке E4) указывается в ячейке I4 и рассчитывается автоматически. В этом представлении отображаются 8 недель в ячейках от I4 до BF4.
Не следует редактировать эти ячейки.
В ячейке C4 находится надпись "Отображаемая неделя".</t>
  </si>
  <si>
    <t>Эта строка обозначает окончание расписание проекта. НЕ вводите ничего в этой строке. 
Вставляйте новые строки НАД этой, чтобы продолжить составлять расписание проекта.</t>
  </si>
  <si>
    <t>Подготовительный этап</t>
  </si>
  <si>
    <t>Разработка модуля для преобразования информации</t>
  </si>
  <si>
    <t>Разработка модуля для разметки информации</t>
  </si>
  <si>
    <t>ИИ-ассистент</t>
  </si>
  <si>
    <t>Региональный центр социокультурного проектирования</t>
  </si>
  <si>
    <t>Подмодуль "video2audio"</t>
  </si>
  <si>
    <t>Подмодуль "audio2text"</t>
  </si>
  <si>
    <t>Подмодуль "ppt2txt"</t>
  </si>
  <si>
    <t>Подмодуль "page2text"</t>
  </si>
  <si>
    <t>Подмодуль взаимодествия с базой данных</t>
  </si>
  <si>
    <t>Подмодуль управления разметкой</t>
  </si>
  <si>
    <t>Разработека модуля для формирования ответа</t>
  </si>
  <si>
    <t>Подмодуль для получения вопросов</t>
  </si>
  <si>
    <t>Подмодуль взаимодействия с базой данных</t>
  </si>
  <si>
    <t>Подмодуль поиска ответа среди размеченной информации</t>
  </si>
  <si>
    <t>Подмодуль подготовки ответа</t>
  </si>
  <si>
    <t>Разработека телеграм-бота</t>
  </si>
  <si>
    <t>Разработка логики телеграм-бота</t>
  </si>
  <si>
    <t>Разработка функционала для взаимодействия с остальными модулями</t>
  </si>
  <si>
    <t>Развертывание</t>
  </si>
  <si>
    <t>Ожидание материала от Жильцова В.А.</t>
  </si>
  <si>
    <t>Сбор информации от Жильцова В.А.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</si>
</sst>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  <numFmt numFmtId="168" formatCode="d\.m\.yy;@"/>
    <numFmt numFmtId="169" formatCode="ddd\,\ dd/mm/yyyy"/>
    <numFmt numFmtId="170" formatCode="d\ mmm\ yyyy"/>
    <numFmt numFmtId="171" formatCode="d"/>
    <numFmt numFmtId="172" formatCode="d/m/yy;@"/>
    <numFmt numFmtId="173" formatCode="dd\.mm\.yyyy;@"/>
  </numFmts>
  <fonts count="2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5" fillId="0" borderId="0"/>
    <xf numFmtId="165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9" fontId="8" fillId="0" borderId="3">
      <alignment horizontal="center" vertical="center"/>
    </xf>
    <xf numFmtId="172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1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11" applyNumberFormat="0" applyAlignment="0" applyProtection="0"/>
    <xf numFmtId="0" fontId="22" fillId="18" borderId="12" applyNumberFormat="0" applyAlignment="0" applyProtection="0"/>
    <xf numFmtId="0" fontId="23" fillId="18" borderId="11" applyNumberFormat="0" applyAlignment="0" applyProtection="0"/>
    <xf numFmtId="0" fontId="24" fillId="0" borderId="13" applyNumberFormat="0" applyFill="0" applyAlignment="0" applyProtection="0"/>
    <xf numFmtId="0" fontId="25" fillId="19" borderId="14" applyNumberFormat="0" applyAlignment="0" applyProtection="0"/>
    <xf numFmtId="0" fontId="26" fillId="0" borderId="0" applyNumberFormat="0" applyFill="0" applyBorder="0" applyAlignment="0" applyProtection="0"/>
    <xf numFmtId="0" fontId="8" fillId="20" borderId="15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5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5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5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5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5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13" borderId="1" xfId="0" applyFont="1" applyFill="1" applyBorder="1" applyAlignment="1">
      <alignment horizontal="left" vertical="center" indent="1"/>
    </xf>
    <xf numFmtId="0" fontId="6" fillId="13" borderId="1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shrinkToFit="1"/>
    </xf>
    <xf numFmtId="0" fontId="13" fillId="0" borderId="0" xfId="0" applyFont="1"/>
    <xf numFmtId="0" fontId="14" fillId="0" borderId="0" xfId="1" applyFont="1" applyAlignment="1" applyProtection="1"/>
    <xf numFmtId="9" fontId="4" fillId="0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9" fontId="4" fillId="8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9" fontId="4" fillId="9" borderId="2" xfId="2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9" fontId="4" fillId="5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9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3"/>
    <xf numFmtId="0" fontId="15" fillId="0" borderId="0" xfId="3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2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8" fillId="8" borderId="2" xfId="11" applyFill="1">
      <alignment horizontal="center" vertical="center"/>
    </xf>
    <xf numFmtId="0" fontId="8" fillId="3" borderId="2" xfId="11" applyFill="1">
      <alignment horizontal="center" vertical="center"/>
    </xf>
    <xf numFmtId="0" fontId="8" fillId="9" borderId="2" xfId="11" applyFill="1">
      <alignment horizontal="center" vertical="center"/>
    </xf>
    <xf numFmtId="0" fontId="8" fillId="4" borderId="2" xfId="11" applyFill="1">
      <alignment horizontal="center" vertical="center"/>
    </xf>
    <xf numFmtId="0" fontId="8" fillId="6" borderId="2" xfId="11" applyFill="1">
      <alignment horizontal="center" vertical="center"/>
    </xf>
    <xf numFmtId="0" fontId="8" fillId="11" borderId="2" xfId="11" applyFill="1">
      <alignment horizontal="center" vertical="center"/>
    </xf>
    <xf numFmtId="0" fontId="8" fillId="5" borderId="2" xfId="11" applyFill="1">
      <alignment horizontal="center" vertical="center"/>
    </xf>
    <xf numFmtId="0" fontId="8" fillId="10" borderId="2" xfId="11" applyFill="1">
      <alignment horizontal="center" vertical="center"/>
    </xf>
    <xf numFmtId="0" fontId="8" fillId="0" borderId="2" xfId="11">
      <alignment horizontal="center" vertical="center"/>
    </xf>
    <xf numFmtId="0" fontId="8" fillId="0" borderId="2" xfId="12">
      <alignment horizontal="left" vertical="center" indent="2"/>
    </xf>
    <xf numFmtId="0" fontId="0" fillId="2" borderId="2" xfId="0" applyFill="1" applyBorder="1" applyAlignment="1">
      <alignment horizontal="center" vertical="center"/>
    </xf>
    <xf numFmtId="168" fontId="8" fillId="0" borderId="2" xfId="10" applyNumberFormat="1">
      <alignment horizontal="center" vertical="center"/>
    </xf>
    <xf numFmtId="168" fontId="0" fillId="2" borderId="2" xfId="0" applyNumberFormat="1" applyFill="1" applyBorder="1" applyAlignment="1">
      <alignment horizontal="center" vertical="center"/>
    </xf>
    <xf numFmtId="171" fontId="10" fillId="7" borderId="6" xfId="0" applyNumberFormat="1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171" fontId="10" fillId="7" borderId="7" xfId="0" applyNumberFormat="1" applyFont="1" applyFill="1" applyBorder="1" applyAlignment="1">
      <alignment horizontal="center" vertical="center"/>
    </xf>
    <xf numFmtId="172" fontId="0" fillId="8" borderId="2" xfId="0" applyNumberFormat="1" applyFill="1" applyBorder="1" applyAlignment="1">
      <alignment horizontal="center" vertical="center"/>
    </xf>
    <xf numFmtId="172" fontId="4" fillId="8" borderId="2" xfId="0" applyNumberFormat="1" applyFont="1" applyFill="1" applyBorder="1" applyAlignment="1">
      <alignment horizontal="center" vertical="center"/>
    </xf>
    <xf numFmtId="172" fontId="0" fillId="9" borderId="2" xfId="0" applyNumberFormat="1" applyFill="1" applyBorder="1" applyAlignment="1">
      <alignment horizontal="center" vertical="center"/>
    </xf>
    <xf numFmtId="172" fontId="4" fillId="9" borderId="2" xfId="0" applyNumberFormat="1" applyFont="1" applyFill="1" applyBorder="1" applyAlignment="1">
      <alignment horizontal="center" vertical="center"/>
    </xf>
    <xf numFmtId="172" fontId="0" fillId="6" borderId="2" xfId="0" applyNumberFormat="1" applyFill="1" applyBorder="1" applyAlignment="1">
      <alignment horizontal="center" vertical="center"/>
    </xf>
    <xf numFmtId="172" fontId="4" fillId="6" borderId="2" xfId="0" applyNumberFormat="1" applyFont="1" applyFill="1" applyBorder="1" applyAlignment="1">
      <alignment horizontal="center" vertical="center"/>
    </xf>
    <xf numFmtId="172" fontId="0" fillId="5" borderId="2" xfId="0" applyNumberFormat="1" applyFill="1" applyBorder="1" applyAlignment="1">
      <alignment horizontal="center" vertical="center"/>
    </xf>
    <xf numFmtId="172" fontId="4" fillId="5" borderId="2" xfId="0" applyNumberFormat="1" applyFont="1" applyFill="1" applyBorder="1" applyAlignment="1">
      <alignment horizontal="center" vertical="center"/>
    </xf>
    <xf numFmtId="173" fontId="8" fillId="3" borderId="2" xfId="10" applyNumberFormat="1" applyFill="1">
      <alignment horizontal="center" vertical="center"/>
    </xf>
    <xf numFmtId="173" fontId="8" fillId="4" borderId="2" xfId="10" applyNumberFormat="1" applyFill="1">
      <alignment horizontal="center" vertical="center"/>
    </xf>
    <xf numFmtId="173" fontId="8" fillId="11" borderId="2" xfId="10" applyNumberFormat="1" applyFill="1">
      <alignment horizontal="center" vertical="center"/>
    </xf>
    <xf numFmtId="173" fontId="8" fillId="10" borderId="2" xfId="10" applyNumberFormat="1" applyFill="1">
      <alignment horizontal="center" vertical="center"/>
    </xf>
    <xf numFmtId="0" fontId="0" fillId="3" borderId="2" xfId="12" applyFont="1" applyFill="1" applyAlignment="1">
      <alignment horizontal="left" vertical="center" wrapText="1" indent="2"/>
    </xf>
    <xf numFmtId="0" fontId="0" fillId="4" borderId="2" xfId="12" applyFont="1" applyFill="1">
      <alignment horizontal="left" vertical="center" indent="2"/>
    </xf>
    <xf numFmtId="0" fontId="0" fillId="11" borderId="2" xfId="12" applyFont="1" applyFill="1">
      <alignment horizontal="left" vertical="center" indent="2"/>
    </xf>
    <xf numFmtId="0" fontId="0" fillId="10" borderId="2" xfId="12" applyFont="1" applyFill="1">
      <alignment horizontal="left" vertical="center" indent="2"/>
    </xf>
    <xf numFmtId="0" fontId="5" fillId="45" borderId="2" xfId="0" applyFont="1" applyFill="1" applyBorder="1" applyAlignment="1">
      <alignment horizontal="left" vertical="center" indent="1"/>
    </xf>
    <xf numFmtId="0" fontId="8" fillId="45" borderId="2" xfId="11" applyFill="1">
      <alignment horizontal="center" vertical="center"/>
    </xf>
    <xf numFmtId="9" fontId="4" fillId="45" borderId="2" xfId="2" applyFont="1" applyFill="1" applyBorder="1" applyAlignment="1">
      <alignment horizontal="center" vertical="center"/>
    </xf>
    <xf numFmtId="172" fontId="0" fillId="45" borderId="2" xfId="0" applyNumberFormat="1" applyFill="1" applyBorder="1" applyAlignment="1">
      <alignment horizontal="center" vertical="center"/>
    </xf>
    <xf numFmtId="172" fontId="4" fillId="45" borderId="2" xfId="0" applyNumberFormat="1" applyFont="1" applyFill="1" applyBorder="1" applyAlignment="1">
      <alignment horizontal="center" vertical="center"/>
    </xf>
    <xf numFmtId="0" fontId="0" fillId="46" borderId="2" xfId="12" applyFont="1" applyFill="1">
      <alignment horizontal="left" vertical="center" indent="2"/>
    </xf>
    <xf numFmtId="0" fontId="8" fillId="46" borderId="2" xfId="11" applyFill="1">
      <alignment horizontal="center" vertical="center"/>
    </xf>
    <xf numFmtId="9" fontId="4" fillId="46" borderId="2" xfId="2" applyFont="1" applyFill="1" applyBorder="1" applyAlignment="1">
      <alignment horizontal="center" vertical="center"/>
    </xf>
    <xf numFmtId="173" fontId="8" fillId="46" borderId="2" xfId="10" applyNumberFormat="1" applyFill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70" fontId="0" fillId="7" borderId="4" xfId="0" applyNumberFormat="1" applyFill="1" applyBorder="1" applyAlignment="1">
      <alignment horizontal="left" vertical="center" wrapText="1" indent="1"/>
    </xf>
    <xf numFmtId="170" fontId="0" fillId="7" borderId="1" xfId="0" applyNumberFormat="1" applyFill="1" applyBorder="1" applyAlignment="1">
      <alignment horizontal="left" vertical="center" wrapText="1" indent="1"/>
    </xf>
    <xf numFmtId="170" fontId="0" fillId="7" borderId="5" xfId="0" applyNumberFormat="1" applyFill="1" applyBorder="1" applyAlignment="1">
      <alignment horizontal="left" vertical="center" wrapText="1" indent="1"/>
    </xf>
    <xf numFmtId="169" fontId="8" fillId="0" borderId="17" xfId="9" applyBorder="1">
      <alignment horizontal="center" vertical="center"/>
    </xf>
    <xf numFmtId="169" fontId="8" fillId="0" borderId="18" xfId="9" applyBorder="1">
      <alignment horizontal="center" vertical="center"/>
    </xf>
    <xf numFmtId="0" fontId="8" fillId="0" borderId="0" xfId="8">
      <alignment horizontal="right" indent="1"/>
    </xf>
    <xf numFmtId="0" fontId="8" fillId="0" borderId="0" xfId="8" applyBorder="1">
      <alignment horizontal="right" indent="1"/>
    </xf>
    <xf numFmtId="0" fontId="0" fillId="0" borderId="10" xfId="0" applyBorder="1"/>
  </cellXfs>
  <cellStyles count="54">
    <cellStyle name="20% — акцент1" xfId="31" builtinId="30" customBuiltin="1"/>
    <cellStyle name="20% — акцент2" xfId="35" builtinId="34" customBuiltin="1"/>
    <cellStyle name="20% — акцент3" xfId="39" builtinId="38" customBuiltin="1"/>
    <cellStyle name="20% — акцент4" xfId="43" builtinId="42" customBuiltin="1"/>
    <cellStyle name="20% — акцент5" xfId="47" builtinId="46" customBuiltin="1"/>
    <cellStyle name="20% — акцент6" xfId="51" builtinId="50" customBuiltin="1"/>
    <cellStyle name="40% — акцент1" xfId="32" builtinId="31" customBuiltin="1"/>
    <cellStyle name="40% — акцент2" xfId="36" builtinId="35" customBuiltin="1"/>
    <cellStyle name="40% — акцент3" xfId="40" builtinId="39" customBuiltin="1"/>
    <cellStyle name="40% — акцент4" xfId="44" builtinId="43" customBuiltin="1"/>
    <cellStyle name="40% — акцент5" xfId="48" builtinId="47" customBuiltin="1"/>
    <cellStyle name="40% — акцент6" xfId="52" builtinId="51" customBuiltin="1"/>
    <cellStyle name="60% — акцент1" xfId="33" builtinId="32" customBuiltin="1"/>
    <cellStyle name="60% — акцент2" xfId="37" builtinId="36" customBuiltin="1"/>
    <cellStyle name="60% — акцент3" xfId="41" builtinId="40" customBuiltin="1"/>
    <cellStyle name="60% — акцент4" xfId="45" builtinId="44" customBuiltin="1"/>
    <cellStyle name="60% — акцент5" xfId="49" builtinId="48" customBuiltin="1"/>
    <cellStyle name="60% — акцент6" xfId="53" builtinId="52" customBuiltin="1"/>
    <cellStyle name="zСкрытыйТекст" xfId="3"/>
    <cellStyle name="Акцент1" xfId="30" builtinId="29" customBuiltin="1"/>
    <cellStyle name="Акцент2" xfId="34" builtinId="33" customBuiltin="1"/>
    <cellStyle name="Акцент3" xfId="38" builtinId="37" customBuiltin="1"/>
    <cellStyle name="Акцент4" xfId="42" builtinId="41" customBuiltin="1"/>
    <cellStyle name="Акцент5" xfId="46" builtinId="45" customBuiltin="1"/>
    <cellStyle name="Акцент6" xfId="50" builtinId="49" customBuiltin="1"/>
    <cellStyle name="Ввод " xfId="21" builtinId="20" customBuiltin="1"/>
    <cellStyle name="Вывод" xfId="22" builtinId="21" customBuiltin="1"/>
    <cellStyle name="Вычисление" xfId="23" builtinId="22" customBuiltin="1"/>
    <cellStyle name="Гиперссылка" xfId="1" builtinId="8" customBuiltin="1"/>
    <cellStyle name="Дата" xfId="10"/>
    <cellStyle name="Денежный" xfId="15" builtinId="4" customBuiltin="1"/>
    <cellStyle name="Денежный [0]" xfId="16" builtinId="7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17" builtinId="19" customBuiltin="1"/>
    <cellStyle name="Задача" xfId="12"/>
    <cellStyle name="Имя" xfId="11"/>
    <cellStyle name="Итог" xfId="29" builtinId="25" customBuiltin="1"/>
    <cellStyle name="Контрольная ячейка" xfId="25" builtinId="23" customBuiltin="1"/>
    <cellStyle name="Название" xfId="5" builtinId="15" customBuiltin="1"/>
    <cellStyle name="Начало проекта" xfId="9"/>
    <cellStyle name="Нейтральный" xfId="20" builtinId="28" customBuiltin="1"/>
    <cellStyle name="Обычный" xfId="0" builtinId="0" customBuiltin="1"/>
    <cellStyle name="Открывавшаяся гиперссылка" xfId="13" builtinId="9" customBuiltin="1"/>
    <cellStyle name="Плохой" xfId="19" builtinId="27" customBuiltin="1"/>
    <cellStyle name="Пояснение" xfId="28" builtinId="53" customBuiltin="1"/>
    <cellStyle name="Примечание" xfId="27" builtinId="10" customBuiltin="1"/>
    <cellStyle name="Процентный" xfId="2" builtinId="5" customBuiltin="1"/>
    <cellStyle name="Связанная ячейка" xfId="24" builtinId="24" customBuiltin="1"/>
    <cellStyle name="Текст предупреждения" xfId="26" builtinId="11" customBuiltin="1"/>
    <cellStyle name="Финансовый" xfId="4" builtinId="3" customBuiltin="1"/>
    <cellStyle name="Финансовый [0]" xfId="14" builtinId="6" customBuiltin="1"/>
    <cellStyle name="Хороший" xfId="18" builtinId="26" customBuiltin="1"/>
  </cellStyles>
  <dxfs count="1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СписокДел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U32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B11" sqref="B11"/>
    </sheetView>
  </sheetViews>
  <sheetFormatPr defaultRowHeight="30" customHeight="1" x14ac:dyDescent="0.25"/>
  <cols>
    <col min="1" max="1" width="2.7109375" style="33" customWidth="1"/>
    <col min="2" max="2" width="29" customWidth="1"/>
    <col min="3" max="3" width="30.7109375" customWidth="1"/>
    <col min="4" max="4" width="13.28515625" customWidth="1"/>
    <col min="5" max="5" width="13.28515625" style="5" customWidth="1"/>
    <col min="6" max="6" width="13.28515625" customWidth="1"/>
    <col min="7" max="7" width="2.7109375" customWidth="1"/>
    <col min="8" max="8" width="6.140625" hidden="1" customWidth="1"/>
    <col min="9" max="99" width="2.5703125" customWidth="1"/>
    <col min="100" max="100" width="0" hidden="1" customWidth="1"/>
  </cols>
  <sheetData>
    <row r="1" spans="1:99" ht="30" customHeight="1" x14ac:dyDescent="0.45">
      <c r="A1" s="34" t="s">
        <v>0</v>
      </c>
      <c r="B1" s="38" t="s">
        <v>24</v>
      </c>
      <c r="C1" s="1"/>
      <c r="D1" s="2"/>
      <c r="E1" s="4"/>
      <c r="F1" s="32"/>
      <c r="H1" s="2"/>
      <c r="I1" s="10"/>
      <c r="BM1" s="10"/>
    </row>
    <row r="2" spans="1:99" ht="30" customHeight="1" x14ac:dyDescent="0.3">
      <c r="A2" s="33" t="s">
        <v>1</v>
      </c>
      <c r="B2" s="39" t="s">
        <v>25</v>
      </c>
      <c r="I2" s="36"/>
      <c r="BM2" s="36"/>
    </row>
    <row r="3" spans="1:99" ht="30" customHeight="1" x14ac:dyDescent="0.25">
      <c r="A3" s="33" t="s">
        <v>18</v>
      </c>
      <c r="B3" s="40"/>
      <c r="C3" s="89" t="s">
        <v>13</v>
      </c>
      <c r="D3" s="90"/>
      <c r="E3" s="87">
        <v>45719</v>
      </c>
      <c r="F3" s="88"/>
    </row>
    <row r="4" spans="1:99" ht="30" customHeight="1" x14ac:dyDescent="0.25">
      <c r="A4" s="34" t="s">
        <v>19</v>
      </c>
      <c r="C4" s="89"/>
      <c r="D4" s="90"/>
      <c r="E4" s="82"/>
      <c r="F4" s="83"/>
      <c r="I4" s="84">
        <f>I5</f>
        <v>45712</v>
      </c>
      <c r="J4" s="85"/>
      <c r="K4" s="85"/>
      <c r="L4" s="85"/>
      <c r="M4" s="85"/>
      <c r="N4" s="85"/>
      <c r="O4" s="86"/>
      <c r="P4" s="84">
        <f>P5</f>
        <v>45719</v>
      </c>
      <c r="Q4" s="85"/>
      <c r="R4" s="85"/>
      <c r="S4" s="85"/>
      <c r="T4" s="85"/>
      <c r="U4" s="85"/>
      <c r="V4" s="86"/>
      <c r="W4" s="84">
        <f>W5</f>
        <v>45726</v>
      </c>
      <c r="X4" s="85"/>
      <c r="Y4" s="85"/>
      <c r="Z4" s="85"/>
      <c r="AA4" s="85"/>
      <c r="AB4" s="85"/>
      <c r="AC4" s="86"/>
      <c r="AD4" s="84">
        <f>AD5</f>
        <v>45733</v>
      </c>
      <c r="AE4" s="85"/>
      <c r="AF4" s="85"/>
      <c r="AG4" s="85"/>
      <c r="AH4" s="85"/>
      <c r="AI4" s="85"/>
      <c r="AJ4" s="86"/>
      <c r="AK4" s="84">
        <f>AK5</f>
        <v>45740</v>
      </c>
      <c r="AL4" s="85"/>
      <c r="AM4" s="85"/>
      <c r="AN4" s="85"/>
      <c r="AO4" s="85"/>
      <c r="AP4" s="85"/>
      <c r="AQ4" s="86"/>
      <c r="AR4" s="84">
        <f>AR5</f>
        <v>45747</v>
      </c>
      <c r="AS4" s="85"/>
      <c r="AT4" s="85"/>
      <c r="AU4" s="85"/>
      <c r="AV4" s="85"/>
      <c r="AW4" s="85"/>
      <c r="AX4" s="86"/>
      <c r="AY4" s="84">
        <f>AY5</f>
        <v>45754</v>
      </c>
      <c r="AZ4" s="85"/>
      <c r="BA4" s="85"/>
      <c r="BB4" s="85"/>
      <c r="BC4" s="85"/>
      <c r="BD4" s="85"/>
      <c r="BE4" s="86"/>
      <c r="BF4" s="84">
        <f>BF5</f>
        <v>45761</v>
      </c>
      <c r="BG4" s="85"/>
      <c r="BH4" s="85"/>
      <c r="BI4" s="85"/>
      <c r="BJ4" s="85"/>
      <c r="BK4" s="85"/>
      <c r="BL4" s="86"/>
      <c r="BM4" s="84">
        <f>BM5</f>
        <v>45768</v>
      </c>
      <c r="BN4" s="85"/>
      <c r="BO4" s="85"/>
      <c r="BP4" s="85"/>
      <c r="BQ4" s="85"/>
      <c r="BR4" s="85"/>
      <c r="BS4" s="86"/>
      <c r="BT4" s="84">
        <f>BT5</f>
        <v>45775</v>
      </c>
      <c r="BU4" s="85"/>
      <c r="BV4" s="85"/>
      <c r="BW4" s="85"/>
      <c r="BX4" s="85"/>
      <c r="BY4" s="85"/>
      <c r="BZ4" s="86"/>
      <c r="CA4" s="84">
        <f>CA5</f>
        <v>45782</v>
      </c>
      <c r="CB4" s="85"/>
      <c r="CC4" s="85"/>
      <c r="CD4" s="85"/>
      <c r="CE4" s="85"/>
      <c r="CF4" s="85"/>
      <c r="CG4" s="86"/>
      <c r="CH4" s="84">
        <f>CH5</f>
        <v>45789</v>
      </c>
      <c r="CI4" s="85"/>
      <c r="CJ4" s="85"/>
      <c r="CK4" s="85"/>
      <c r="CL4" s="85"/>
      <c r="CM4" s="85"/>
      <c r="CN4" s="86"/>
      <c r="CO4" s="84">
        <f>CO5</f>
        <v>45796</v>
      </c>
      <c r="CP4" s="85"/>
      <c r="CQ4" s="85"/>
      <c r="CR4" s="85"/>
      <c r="CS4" s="85"/>
      <c r="CT4" s="85"/>
      <c r="CU4" s="86"/>
    </row>
    <row r="5" spans="1:99" ht="15" customHeight="1" x14ac:dyDescent="0.25">
      <c r="A5" s="34" t="s">
        <v>2</v>
      </c>
      <c r="B5" s="91"/>
      <c r="C5" s="91"/>
      <c r="D5" s="91"/>
      <c r="E5" s="91"/>
      <c r="F5" s="91"/>
      <c r="G5" s="91"/>
      <c r="I5" s="54">
        <f>Начало_проекта-WEEKDAY(Начало_проекта,1)+2+7*(Отображение_недели-1)</f>
        <v>45712</v>
      </c>
      <c r="J5" s="55">
        <f>I5+1</f>
        <v>45713</v>
      </c>
      <c r="K5" s="55">
        <f t="shared" ref="K5:AX5" si="0">J5+1</f>
        <v>45714</v>
      </c>
      <c r="L5" s="55">
        <f t="shared" si="0"/>
        <v>45715</v>
      </c>
      <c r="M5" s="55">
        <f t="shared" si="0"/>
        <v>45716</v>
      </c>
      <c r="N5" s="55">
        <f t="shared" si="0"/>
        <v>45717</v>
      </c>
      <c r="O5" s="56">
        <f t="shared" si="0"/>
        <v>45718</v>
      </c>
      <c r="P5" s="54">
        <f>O5+1</f>
        <v>45719</v>
      </c>
      <c r="Q5" s="55">
        <f>P5+1</f>
        <v>45720</v>
      </c>
      <c r="R5" s="55">
        <f t="shared" si="0"/>
        <v>45721</v>
      </c>
      <c r="S5" s="55">
        <f t="shared" si="0"/>
        <v>45722</v>
      </c>
      <c r="T5" s="55">
        <f t="shared" si="0"/>
        <v>45723</v>
      </c>
      <c r="U5" s="55">
        <f t="shared" si="0"/>
        <v>45724</v>
      </c>
      <c r="V5" s="56">
        <f t="shared" si="0"/>
        <v>45725</v>
      </c>
      <c r="W5" s="54">
        <f>V5+1</f>
        <v>45726</v>
      </c>
      <c r="X5" s="55">
        <f>W5+1</f>
        <v>45727</v>
      </c>
      <c r="Y5" s="55">
        <f t="shared" si="0"/>
        <v>45728</v>
      </c>
      <c r="Z5" s="55">
        <f t="shared" si="0"/>
        <v>45729</v>
      </c>
      <c r="AA5" s="55">
        <f t="shared" si="0"/>
        <v>45730</v>
      </c>
      <c r="AB5" s="55">
        <f t="shared" si="0"/>
        <v>45731</v>
      </c>
      <c r="AC5" s="56">
        <f t="shared" si="0"/>
        <v>45732</v>
      </c>
      <c r="AD5" s="54">
        <f>AC5+1</f>
        <v>45733</v>
      </c>
      <c r="AE5" s="55">
        <f>AD5+1</f>
        <v>45734</v>
      </c>
      <c r="AF5" s="55">
        <f t="shared" si="0"/>
        <v>45735</v>
      </c>
      <c r="AG5" s="55">
        <f t="shared" si="0"/>
        <v>45736</v>
      </c>
      <c r="AH5" s="55">
        <f t="shared" si="0"/>
        <v>45737</v>
      </c>
      <c r="AI5" s="55">
        <f t="shared" si="0"/>
        <v>45738</v>
      </c>
      <c r="AJ5" s="56">
        <f t="shared" si="0"/>
        <v>45739</v>
      </c>
      <c r="AK5" s="54">
        <f>AJ5+1</f>
        <v>45740</v>
      </c>
      <c r="AL5" s="55">
        <f>AK5+1</f>
        <v>45741</v>
      </c>
      <c r="AM5" s="55">
        <f t="shared" si="0"/>
        <v>45742</v>
      </c>
      <c r="AN5" s="55">
        <f t="shared" si="0"/>
        <v>45743</v>
      </c>
      <c r="AO5" s="55">
        <f t="shared" si="0"/>
        <v>45744</v>
      </c>
      <c r="AP5" s="55">
        <f t="shared" si="0"/>
        <v>45745</v>
      </c>
      <c r="AQ5" s="56">
        <f t="shared" si="0"/>
        <v>45746</v>
      </c>
      <c r="AR5" s="54">
        <f>AQ5+1</f>
        <v>45747</v>
      </c>
      <c r="AS5" s="55">
        <f>AR5+1</f>
        <v>45748</v>
      </c>
      <c r="AT5" s="55">
        <f t="shared" si="0"/>
        <v>45749</v>
      </c>
      <c r="AU5" s="55">
        <f t="shared" si="0"/>
        <v>45750</v>
      </c>
      <c r="AV5" s="55">
        <f t="shared" si="0"/>
        <v>45751</v>
      </c>
      <c r="AW5" s="55">
        <f t="shared" si="0"/>
        <v>45752</v>
      </c>
      <c r="AX5" s="56">
        <f t="shared" si="0"/>
        <v>45753</v>
      </c>
      <c r="AY5" s="54">
        <f>AX5+1</f>
        <v>45754</v>
      </c>
      <c r="AZ5" s="55">
        <f>AY5+1</f>
        <v>45755</v>
      </c>
      <c r="BA5" s="55">
        <f t="shared" ref="BA5:BE5" si="1">AZ5+1</f>
        <v>45756</v>
      </c>
      <c r="BB5" s="55">
        <f t="shared" si="1"/>
        <v>45757</v>
      </c>
      <c r="BC5" s="55">
        <f t="shared" si="1"/>
        <v>45758</v>
      </c>
      <c r="BD5" s="55">
        <f t="shared" si="1"/>
        <v>45759</v>
      </c>
      <c r="BE5" s="56">
        <f t="shared" si="1"/>
        <v>45760</v>
      </c>
      <c r="BF5" s="54">
        <f>BE5+1</f>
        <v>45761</v>
      </c>
      <c r="BG5" s="55">
        <f>BF5+1</f>
        <v>45762</v>
      </c>
      <c r="BH5" s="55">
        <f t="shared" ref="BH5:BL5" si="2">BG5+1</f>
        <v>45763</v>
      </c>
      <c r="BI5" s="55">
        <f t="shared" si="2"/>
        <v>45764</v>
      </c>
      <c r="BJ5" s="55">
        <f t="shared" si="2"/>
        <v>45765</v>
      </c>
      <c r="BK5" s="55">
        <f t="shared" si="2"/>
        <v>45766</v>
      </c>
      <c r="BL5" s="56">
        <f t="shared" si="2"/>
        <v>45767</v>
      </c>
      <c r="BM5" s="54">
        <f>BL5+1</f>
        <v>45768</v>
      </c>
      <c r="BN5" s="55">
        <f>BM5+1</f>
        <v>45769</v>
      </c>
      <c r="BO5" s="55">
        <f t="shared" ref="BO5" si="3">BN5+1</f>
        <v>45770</v>
      </c>
      <c r="BP5" s="55">
        <f t="shared" ref="BP5" si="4">BO5+1</f>
        <v>45771</v>
      </c>
      <c r="BQ5" s="55">
        <f t="shared" ref="BQ5" si="5">BP5+1</f>
        <v>45772</v>
      </c>
      <c r="BR5" s="55">
        <f t="shared" ref="BR5" si="6">BQ5+1</f>
        <v>45773</v>
      </c>
      <c r="BS5" s="56">
        <f t="shared" ref="BS5" si="7">BR5+1</f>
        <v>45774</v>
      </c>
      <c r="BT5" s="54">
        <f>BS5+1</f>
        <v>45775</v>
      </c>
      <c r="BU5" s="55">
        <f>BT5+1</f>
        <v>45776</v>
      </c>
      <c r="BV5" s="55">
        <f t="shared" ref="BV5" si="8">BU5+1</f>
        <v>45777</v>
      </c>
      <c r="BW5" s="55">
        <f t="shared" ref="BW5" si="9">BV5+1</f>
        <v>45778</v>
      </c>
      <c r="BX5" s="55">
        <f t="shared" ref="BX5" si="10">BW5+1</f>
        <v>45779</v>
      </c>
      <c r="BY5" s="55">
        <f t="shared" ref="BY5" si="11">BX5+1</f>
        <v>45780</v>
      </c>
      <c r="BZ5" s="56">
        <f t="shared" ref="BZ5" si="12">BY5+1</f>
        <v>45781</v>
      </c>
      <c r="CA5" s="54">
        <f>BZ5+1</f>
        <v>45782</v>
      </c>
      <c r="CB5" s="55">
        <f>CA5+1</f>
        <v>45783</v>
      </c>
      <c r="CC5" s="55">
        <f t="shared" ref="CC5" si="13">CB5+1</f>
        <v>45784</v>
      </c>
      <c r="CD5" s="55">
        <f t="shared" ref="CD5" si="14">CC5+1</f>
        <v>45785</v>
      </c>
      <c r="CE5" s="55">
        <f t="shared" ref="CE5" si="15">CD5+1</f>
        <v>45786</v>
      </c>
      <c r="CF5" s="55">
        <f t="shared" ref="CF5" si="16">CE5+1</f>
        <v>45787</v>
      </c>
      <c r="CG5" s="56">
        <f t="shared" ref="CG5" si="17">CF5+1</f>
        <v>45788</v>
      </c>
      <c r="CH5" s="54">
        <f>CG5+1</f>
        <v>45789</v>
      </c>
      <c r="CI5" s="55">
        <f>CH5+1</f>
        <v>45790</v>
      </c>
      <c r="CJ5" s="55">
        <f t="shared" ref="CJ5" si="18">CI5+1</f>
        <v>45791</v>
      </c>
      <c r="CK5" s="55">
        <f t="shared" ref="CK5" si="19">CJ5+1</f>
        <v>45792</v>
      </c>
      <c r="CL5" s="55">
        <f t="shared" ref="CL5" si="20">CK5+1</f>
        <v>45793</v>
      </c>
      <c r="CM5" s="55">
        <f t="shared" ref="CM5" si="21">CL5+1</f>
        <v>45794</v>
      </c>
      <c r="CN5" s="56">
        <f t="shared" ref="CN5" si="22">CM5+1</f>
        <v>45795</v>
      </c>
      <c r="CO5" s="54">
        <f>CN5+1</f>
        <v>45796</v>
      </c>
      <c r="CP5" s="55">
        <f>CO5+1</f>
        <v>45797</v>
      </c>
      <c r="CQ5" s="55">
        <f t="shared" ref="CQ5" si="23">CP5+1</f>
        <v>45798</v>
      </c>
      <c r="CR5" s="55">
        <f t="shared" ref="CR5" si="24">CQ5+1</f>
        <v>45799</v>
      </c>
      <c r="CS5" s="55">
        <f t="shared" ref="CS5" si="25">CR5+1</f>
        <v>45800</v>
      </c>
      <c r="CT5" s="55">
        <f t="shared" ref="CT5" si="26">CS5+1</f>
        <v>45801</v>
      </c>
      <c r="CU5" s="56">
        <f t="shared" ref="CU5" si="27">CT5+1</f>
        <v>45802</v>
      </c>
    </row>
    <row r="6" spans="1:99" ht="30" customHeight="1" thickBot="1" x14ac:dyDescent="0.3">
      <c r="A6" s="34" t="s">
        <v>3</v>
      </c>
      <c r="B6" s="7" t="s">
        <v>11</v>
      </c>
      <c r="C6" s="8"/>
      <c r="D6" s="8" t="s">
        <v>14</v>
      </c>
      <c r="E6" s="8" t="s">
        <v>15</v>
      </c>
      <c r="F6" s="8" t="s">
        <v>16</v>
      </c>
      <c r="G6" s="8"/>
      <c r="H6" s="8" t="s">
        <v>17</v>
      </c>
      <c r="I6" s="9" t="str">
        <f t="shared" ref="I6:AN6" si="28">LEFT(TEXT(I5,"ДДД"),1)</f>
        <v>П</v>
      </c>
      <c r="J6" s="9" t="str">
        <f t="shared" si="28"/>
        <v>В</v>
      </c>
      <c r="K6" s="9" t="str">
        <f t="shared" si="28"/>
        <v>С</v>
      </c>
      <c r="L6" s="9" t="str">
        <f t="shared" si="28"/>
        <v>Ч</v>
      </c>
      <c r="M6" s="9" t="str">
        <f t="shared" si="28"/>
        <v>П</v>
      </c>
      <c r="N6" s="9" t="str">
        <f t="shared" si="28"/>
        <v>С</v>
      </c>
      <c r="O6" s="9" t="str">
        <f t="shared" si="28"/>
        <v>В</v>
      </c>
      <c r="P6" s="9" t="str">
        <f t="shared" si="28"/>
        <v>П</v>
      </c>
      <c r="Q6" s="9" t="str">
        <f t="shared" si="28"/>
        <v>В</v>
      </c>
      <c r="R6" s="9" t="str">
        <f t="shared" si="28"/>
        <v>С</v>
      </c>
      <c r="S6" s="9" t="str">
        <f t="shared" si="28"/>
        <v>Ч</v>
      </c>
      <c r="T6" s="9" t="str">
        <f t="shared" si="28"/>
        <v>П</v>
      </c>
      <c r="U6" s="9" t="str">
        <f t="shared" si="28"/>
        <v>С</v>
      </c>
      <c r="V6" s="9" t="str">
        <f t="shared" si="28"/>
        <v>В</v>
      </c>
      <c r="W6" s="9" t="str">
        <f t="shared" si="28"/>
        <v>П</v>
      </c>
      <c r="X6" s="9" t="str">
        <f t="shared" si="28"/>
        <v>В</v>
      </c>
      <c r="Y6" s="9" t="str">
        <f t="shared" si="28"/>
        <v>С</v>
      </c>
      <c r="Z6" s="9" t="str">
        <f t="shared" si="28"/>
        <v>Ч</v>
      </c>
      <c r="AA6" s="9" t="str">
        <f t="shared" si="28"/>
        <v>П</v>
      </c>
      <c r="AB6" s="9" t="str">
        <f t="shared" si="28"/>
        <v>С</v>
      </c>
      <c r="AC6" s="9" t="str">
        <f t="shared" si="28"/>
        <v>В</v>
      </c>
      <c r="AD6" s="9" t="str">
        <f t="shared" si="28"/>
        <v>П</v>
      </c>
      <c r="AE6" s="9" t="str">
        <f t="shared" si="28"/>
        <v>В</v>
      </c>
      <c r="AF6" s="9" t="str">
        <f t="shared" si="28"/>
        <v>С</v>
      </c>
      <c r="AG6" s="9" t="str">
        <f t="shared" si="28"/>
        <v>Ч</v>
      </c>
      <c r="AH6" s="9" t="str">
        <f t="shared" si="28"/>
        <v>П</v>
      </c>
      <c r="AI6" s="9" t="str">
        <f t="shared" si="28"/>
        <v>С</v>
      </c>
      <c r="AJ6" s="9" t="str">
        <f t="shared" si="28"/>
        <v>В</v>
      </c>
      <c r="AK6" s="9" t="str">
        <f t="shared" si="28"/>
        <v>П</v>
      </c>
      <c r="AL6" s="9" t="str">
        <f t="shared" si="28"/>
        <v>В</v>
      </c>
      <c r="AM6" s="9" t="str">
        <f t="shared" si="28"/>
        <v>С</v>
      </c>
      <c r="AN6" s="9" t="str">
        <f t="shared" si="28"/>
        <v>Ч</v>
      </c>
      <c r="AO6" s="9" t="str">
        <f t="shared" ref="AO6:CR6" si="29">LEFT(TEXT(AO5,"ДДД"),1)</f>
        <v>П</v>
      </c>
      <c r="AP6" s="9" t="str">
        <f t="shared" si="29"/>
        <v>С</v>
      </c>
      <c r="AQ6" s="9" t="str">
        <f t="shared" si="29"/>
        <v>В</v>
      </c>
      <c r="AR6" s="9" t="str">
        <f t="shared" si="29"/>
        <v>П</v>
      </c>
      <c r="AS6" s="9" t="str">
        <f t="shared" si="29"/>
        <v>В</v>
      </c>
      <c r="AT6" s="9" t="str">
        <f t="shared" si="29"/>
        <v>С</v>
      </c>
      <c r="AU6" s="9" t="str">
        <f t="shared" si="29"/>
        <v>Ч</v>
      </c>
      <c r="AV6" s="9" t="str">
        <f t="shared" si="29"/>
        <v>П</v>
      </c>
      <c r="AW6" s="9" t="str">
        <f t="shared" si="29"/>
        <v>С</v>
      </c>
      <c r="AX6" s="9" t="str">
        <f t="shared" si="29"/>
        <v>В</v>
      </c>
      <c r="AY6" s="9" t="str">
        <f t="shared" si="29"/>
        <v>П</v>
      </c>
      <c r="AZ6" s="9" t="str">
        <f t="shared" si="29"/>
        <v>В</v>
      </c>
      <c r="BA6" s="9" t="str">
        <f t="shared" si="29"/>
        <v>С</v>
      </c>
      <c r="BB6" s="9" t="str">
        <f t="shared" si="29"/>
        <v>Ч</v>
      </c>
      <c r="BC6" s="9" t="str">
        <f t="shared" si="29"/>
        <v>П</v>
      </c>
      <c r="BD6" s="9" t="str">
        <f t="shared" si="29"/>
        <v>С</v>
      </c>
      <c r="BE6" s="9" t="str">
        <f t="shared" si="29"/>
        <v>В</v>
      </c>
      <c r="BF6" s="9" t="str">
        <f t="shared" si="29"/>
        <v>П</v>
      </c>
      <c r="BG6" s="9" t="str">
        <f t="shared" si="29"/>
        <v>В</v>
      </c>
      <c r="BH6" s="9" t="str">
        <f t="shared" si="29"/>
        <v>С</v>
      </c>
      <c r="BI6" s="9" t="str">
        <f t="shared" si="29"/>
        <v>Ч</v>
      </c>
      <c r="BJ6" s="9" t="str">
        <f t="shared" si="29"/>
        <v>П</v>
      </c>
      <c r="BK6" s="9" t="str">
        <f t="shared" si="29"/>
        <v>С</v>
      </c>
      <c r="BL6" s="9" t="str">
        <f t="shared" si="29"/>
        <v>В</v>
      </c>
      <c r="BM6" s="9" t="str">
        <f t="shared" si="29"/>
        <v>П</v>
      </c>
      <c r="BN6" s="9" t="str">
        <f t="shared" si="29"/>
        <v>В</v>
      </c>
      <c r="BO6" s="9" t="str">
        <f t="shared" si="29"/>
        <v>С</v>
      </c>
      <c r="BP6" s="9" t="str">
        <f t="shared" si="29"/>
        <v>Ч</v>
      </c>
      <c r="BQ6" s="9" t="str">
        <f t="shared" si="29"/>
        <v>П</v>
      </c>
      <c r="BR6" s="9" t="str">
        <f t="shared" si="29"/>
        <v>С</v>
      </c>
      <c r="BS6" s="9" t="str">
        <f t="shared" si="29"/>
        <v>В</v>
      </c>
      <c r="BT6" s="9" t="str">
        <f t="shared" si="29"/>
        <v>П</v>
      </c>
      <c r="BU6" s="9" t="str">
        <f t="shared" si="29"/>
        <v>В</v>
      </c>
      <c r="BV6" s="9" t="str">
        <f t="shared" si="29"/>
        <v>С</v>
      </c>
      <c r="BW6" s="9" t="str">
        <f t="shared" si="29"/>
        <v>Ч</v>
      </c>
      <c r="BX6" s="9" t="str">
        <f t="shared" si="29"/>
        <v>П</v>
      </c>
      <c r="BY6" s="9" t="str">
        <f t="shared" si="29"/>
        <v>С</v>
      </c>
      <c r="BZ6" s="9" t="str">
        <f t="shared" si="29"/>
        <v>В</v>
      </c>
      <c r="CA6" s="9" t="str">
        <f t="shared" si="29"/>
        <v>П</v>
      </c>
      <c r="CB6" s="9" t="str">
        <f t="shared" si="29"/>
        <v>В</v>
      </c>
      <c r="CC6" s="9" t="str">
        <f t="shared" si="29"/>
        <v>С</v>
      </c>
      <c r="CD6" s="9" t="str">
        <f t="shared" si="29"/>
        <v>Ч</v>
      </c>
      <c r="CE6" s="9" t="str">
        <f t="shared" si="29"/>
        <v>П</v>
      </c>
      <c r="CF6" s="9" t="str">
        <f t="shared" si="29"/>
        <v>С</v>
      </c>
      <c r="CG6" s="9" t="str">
        <f t="shared" si="29"/>
        <v>В</v>
      </c>
      <c r="CH6" s="9" t="str">
        <f t="shared" si="29"/>
        <v>П</v>
      </c>
      <c r="CI6" s="9" t="str">
        <f t="shared" si="29"/>
        <v>В</v>
      </c>
      <c r="CJ6" s="9" t="str">
        <f t="shared" si="29"/>
        <v>С</v>
      </c>
      <c r="CK6" s="9" t="str">
        <f t="shared" si="29"/>
        <v>Ч</v>
      </c>
      <c r="CL6" s="9" t="str">
        <f t="shared" si="29"/>
        <v>П</v>
      </c>
      <c r="CM6" s="9" t="str">
        <f t="shared" si="29"/>
        <v>С</v>
      </c>
      <c r="CN6" s="9" t="str">
        <f t="shared" si="29"/>
        <v>В</v>
      </c>
      <c r="CO6" s="9" t="str">
        <f t="shared" si="29"/>
        <v>П</v>
      </c>
      <c r="CP6" s="9" t="str">
        <f t="shared" si="29"/>
        <v>В</v>
      </c>
      <c r="CQ6" s="9" t="str">
        <f t="shared" si="29"/>
        <v>С</v>
      </c>
      <c r="CR6" s="9" t="str">
        <f t="shared" si="29"/>
        <v>Ч</v>
      </c>
      <c r="CS6" s="9" t="str">
        <f t="shared" ref="CS6:CU6" si="30">LEFT(TEXT(CS5,"ДДД"),1)</f>
        <v>П</v>
      </c>
      <c r="CT6" s="9" t="str">
        <f t="shared" si="30"/>
        <v>С</v>
      </c>
      <c r="CU6" s="9" t="str">
        <f t="shared" si="30"/>
        <v>В</v>
      </c>
    </row>
    <row r="7" spans="1:99" ht="30" hidden="1" customHeight="1" thickBot="1" x14ac:dyDescent="0.3">
      <c r="A7" s="33" t="s">
        <v>4</v>
      </c>
      <c r="C7" s="37"/>
      <c r="E7"/>
      <c r="H7" t="str">
        <f>IF(OR(ISBLANK(начало_выполнения_задачи),ISBLANK(завершение_выполнения_задачи)),"",завершение_выполнения_задачи-начало_выполнения_задачи+1)</f>
        <v/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</row>
    <row r="8" spans="1:99" s="3" customFormat="1" ht="30" customHeight="1" thickBot="1" x14ac:dyDescent="0.3">
      <c r="A8" s="34" t="s">
        <v>5</v>
      </c>
      <c r="B8" s="14" t="s">
        <v>21</v>
      </c>
      <c r="C8" s="41"/>
      <c r="D8" s="15"/>
      <c r="E8" s="57"/>
      <c r="F8" s="58"/>
      <c r="G8" s="13"/>
      <c r="H8" s="13" t="str">
        <f t="shared" ref="H8:H29" si="31">IF(OR(ISBLANK(начало_выполнения_задачи),ISBLANK(завершение_выполнения_задачи)),"",завершение_выполнения_задачи-начало_выполнения_задачи+1)</f>
        <v/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</row>
    <row r="9" spans="1:99" s="3" customFormat="1" ht="30" customHeight="1" thickBot="1" x14ac:dyDescent="0.3">
      <c r="A9" s="34" t="s">
        <v>6</v>
      </c>
      <c r="B9" s="69" t="s">
        <v>41</v>
      </c>
      <c r="C9" s="42"/>
      <c r="D9" s="16">
        <v>0</v>
      </c>
      <c r="E9" s="65">
        <f>Начало_проекта</f>
        <v>45719</v>
      </c>
      <c r="F9" s="65">
        <f>E9+13</f>
        <v>45732</v>
      </c>
      <c r="G9" s="13"/>
      <c r="H9" s="13">
        <f t="shared" si="31"/>
        <v>14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</row>
    <row r="10" spans="1:99" s="3" customFormat="1" ht="30" customHeight="1" thickBot="1" x14ac:dyDescent="0.3">
      <c r="A10" s="34" t="s">
        <v>7</v>
      </c>
      <c r="B10" s="69" t="s">
        <v>42</v>
      </c>
      <c r="C10" s="42"/>
      <c r="D10" s="16">
        <v>0</v>
      </c>
      <c r="E10" s="65">
        <f>F9+1</f>
        <v>45733</v>
      </c>
      <c r="F10" s="65">
        <f>E10+6</f>
        <v>45739</v>
      </c>
      <c r="G10" s="13"/>
      <c r="H10" s="13">
        <f t="shared" si="31"/>
        <v>7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30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30"/>
      <c r="BZ10" s="30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</row>
    <row r="11" spans="1:99" s="3" customFormat="1" ht="30" customHeight="1" thickBot="1" x14ac:dyDescent="0.3">
      <c r="A11" s="34" t="s">
        <v>8</v>
      </c>
      <c r="B11" s="17" t="s">
        <v>22</v>
      </c>
      <c r="C11" s="43"/>
      <c r="D11" s="18"/>
      <c r="E11" s="59"/>
      <c r="F11" s="60"/>
      <c r="G11" s="13"/>
      <c r="H11" s="13" t="str">
        <f t="shared" si="31"/>
        <v/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</row>
    <row r="12" spans="1:99" s="3" customFormat="1" ht="30" customHeight="1" thickBot="1" x14ac:dyDescent="0.3">
      <c r="A12" s="34"/>
      <c r="B12" s="70" t="s">
        <v>26</v>
      </c>
      <c r="C12" s="44"/>
      <c r="D12" s="19">
        <v>0</v>
      </c>
      <c r="E12" s="66">
        <f>F10+1</f>
        <v>45740</v>
      </c>
      <c r="F12" s="66">
        <f>E12+2</f>
        <v>45742</v>
      </c>
      <c r="G12" s="13"/>
      <c r="H12" s="13">
        <f t="shared" si="31"/>
        <v>3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</row>
    <row r="13" spans="1:99" s="3" customFormat="1" ht="30" customHeight="1" thickBot="1" x14ac:dyDescent="0.3">
      <c r="A13" s="33"/>
      <c r="B13" s="70" t="s">
        <v>27</v>
      </c>
      <c r="C13" s="44"/>
      <c r="D13" s="19">
        <v>0</v>
      </c>
      <c r="E13" s="66">
        <f>F12+1</f>
        <v>45743</v>
      </c>
      <c r="F13" s="66">
        <f>E13+10</f>
        <v>45753</v>
      </c>
      <c r="G13" s="13"/>
      <c r="H13" s="13">
        <f t="shared" si="31"/>
        <v>11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30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30"/>
      <c r="BZ13" s="30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</row>
    <row r="14" spans="1:99" s="3" customFormat="1" ht="30" customHeight="1" thickBot="1" x14ac:dyDescent="0.3">
      <c r="A14" s="33"/>
      <c r="B14" s="70" t="s">
        <v>28</v>
      </c>
      <c r="C14" s="44"/>
      <c r="D14" s="19"/>
      <c r="E14" s="66">
        <f>F13+1</f>
        <v>45754</v>
      </c>
      <c r="F14" s="66">
        <f>E14+3</f>
        <v>45757</v>
      </c>
      <c r="G14" s="13"/>
      <c r="H14" s="13">
        <f t="shared" si="31"/>
        <v>4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</row>
    <row r="15" spans="1:99" s="3" customFormat="1" ht="30" customHeight="1" thickBot="1" x14ac:dyDescent="0.3">
      <c r="A15" s="33"/>
      <c r="B15" s="70" t="s">
        <v>29</v>
      </c>
      <c r="C15" s="44"/>
      <c r="D15" s="19"/>
      <c r="E15" s="66">
        <f>F14</f>
        <v>45757</v>
      </c>
      <c r="F15" s="66">
        <f>E15+3</f>
        <v>45760</v>
      </c>
      <c r="G15" s="13"/>
      <c r="H15" s="13">
        <f t="shared" si="31"/>
        <v>4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3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30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</row>
    <row r="16" spans="1:99" s="3" customFormat="1" ht="30" customHeight="1" thickBot="1" x14ac:dyDescent="0.3">
      <c r="A16" s="33" t="s">
        <v>9</v>
      </c>
      <c r="B16" s="20" t="s">
        <v>23</v>
      </c>
      <c r="C16" s="45"/>
      <c r="D16" s="21"/>
      <c r="E16" s="61"/>
      <c r="F16" s="62"/>
      <c r="G16" s="13"/>
      <c r="H16" s="13" t="str">
        <f t="shared" si="31"/>
        <v/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</row>
    <row r="17" spans="1:99" s="3" customFormat="1" ht="30" customHeight="1" thickBot="1" x14ac:dyDescent="0.3">
      <c r="A17" s="33"/>
      <c r="B17" s="71" t="s">
        <v>30</v>
      </c>
      <c r="C17" s="46"/>
      <c r="D17" s="22"/>
      <c r="E17" s="67">
        <f>F15+1</f>
        <v>45761</v>
      </c>
      <c r="F17" s="67">
        <f>E17+5</f>
        <v>45766</v>
      </c>
      <c r="G17" s="13"/>
      <c r="H17" s="13">
        <f t="shared" si="31"/>
        <v>6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</row>
    <row r="18" spans="1:99" s="3" customFormat="1" ht="30" customHeight="1" thickBot="1" x14ac:dyDescent="0.3">
      <c r="A18" s="33"/>
      <c r="B18" s="71" t="s">
        <v>31</v>
      </c>
      <c r="C18" s="46"/>
      <c r="D18" s="22"/>
      <c r="E18" s="67">
        <f>F17+1</f>
        <v>45767</v>
      </c>
      <c r="F18" s="67">
        <f>E18+4</f>
        <v>45771</v>
      </c>
      <c r="G18" s="13"/>
      <c r="H18" s="13">
        <f t="shared" si="31"/>
        <v>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</row>
    <row r="19" spans="1:99" s="3" customFormat="1" ht="30" customHeight="1" thickBot="1" x14ac:dyDescent="0.3">
      <c r="A19" s="33" t="s">
        <v>9</v>
      </c>
      <c r="B19" s="23" t="s">
        <v>32</v>
      </c>
      <c r="C19" s="47"/>
      <c r="D19" s="24"/>
      <c r="E19" s="63"/>
      <c r="F19" s="64"/>
      <c r="G19" s="13"/>
      <c r="H19" s="13" t="str">
        <f t="shared" si="31"/>
        <v/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</row>
    <row r="20" spans="1:99" s="3" customFormat="1" ht="30" customHeight="1" thickBot="1" x14ac:dyDescent="0.3">
      <c r="A20" s="33"/>
      <c r="B20" s="72" t="s">
        <v>33</v>
      </c>
      <c r="C20" s="48"/>
      <c r="D20" s="25"/>
      <c r="E20" s="68">
        <f>F18+1</f>
        <v>45772</v>
      </c>
      <c r="F20" s="68">
        <f>E20+1</f>
        <v>45773</v>
      </c>
      <c r="G20" s="13"/>
      <c r="H20" s="13">
        <f t="shared" si="31"/>
        <v>2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</row>
    <row r="21" spans="1:99" s="3" customFormat="1" ht="30" customHeight="1" thickBot="1" x14ac:dyDescent="0.3">
      <c r="A21" s="33"/>
      <c r="B21" s="72" t="s">
        <v>34</v>
      </c>
      <c r="C21" s="48"/>
      <c r="D21" s="25"/>
      <c r="E21" s="68">
        <f>F20+1</f>
        <v>45774</v>
      </c>
      <c r="F21" s="68">
        <f>E21+2</f>
        <v>45776</v>
      </c>
      <c r="G21" s="13"/>
      <c r="H21" s="13">
        <f t="shared" si="31"/>
        <v>3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</row>
    <row r="22" spans="1:99" s="3" customFormat="1" ht="30" customHeight="1" thickBot="1" x14ac:dyDescent="0.3">
      <c r="A22" s="33"/>
      <c r="B22" s="72" t="s">
        <v>35</v>
      </c>
      <c r="C22" s="48"/>
      <c r="D22" s="25"/>
      <c r="E22" s="68">
        <f>F21+1</f>
        <v>45777</v>
      </c>
      <c r="F22" s="68">
        <f>E22+11</f>
        <v>45788</v>
      </c>
      <c r="G22" s="13"/>
      <c r="H22" s="13">
        <f t="shared" si="31"/>
        <v>12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</row>
    <row r="23" spans="1:99" s="3" customFormat="1" ht="30" customHeight="1" thickBot="1" x14ac:dyDescent="0.3">
      <c r="A23" s="33"/>
      <c r="B23" s="72" t="s">
        <v>36</v>
      </c>
      <c r="C23" s="48"/>
      <c r="D23" s="25"/>
      <c r="E23" s="68">
        <f>F22+1</f>
        <v>45789</v>
      </c>
      <c r="F23" s="68">
        <f>E23+4</f>
        <v>45793</v>
      </c>
      <c r="G23" s="13"/>
      <c r="H23" s="13">
        <f t="shared" si="31"/>
        <v>5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</row>
    <row r="24" spans="1:99" s="3" customFormat="1" ht="30" customHeight="1" thickBot="1" x14ac:dyDescent="0.3">
      <c r="A24" s="33" t="s">
        <v>9</v>
      </c>
      <c r="B24" s="73" t="s">
        <v>37</v>
      </c>
      <c r="C24" s="74"/>
      <c r="D24" s="75"/>
      <c r="E24" s="76"/>
      <c r="F24" s="77"/>
      <c r="G24" s="13"/>
      <c r="H24" s="13" t="str">
        <f t="shared" si="31"/>
        <v/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</row>
    <row r="25" spans="1:99" s="3" customFormat="1" ht="30" customHeight="1" thickBot="1" x14ac:dyDescent="0.3">
      <c r="A25" s="33"/>
      <c r="B25" s="78" t="s">
        <v>38</v>
      </c>
      <c r="C25" s="79"/>
      <c r="D25" s="80"/>
      <c r="E25" s="81">
        <f>F23+1</f>
        <v>45794</v>
      </c>
      <c r="F25" s="81">
        <f>E25+3</f>
        <v>45797</v>
      </c>
      <c r="G25" s="13"/>
      <c r="H25" s="13">
        <f t="shared" si="31"/>
        <v>4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</row>
    <row r="26" spans="1:99" s="3" customFormat="1" ht="30" customHeight="1" thickBot="1" x14ac:dyDescent="0.3">
      <c r="A26" s="33"/>
      <c r="B26" s="78" t="s">
        <v>39</v>
      </c>
      <c r="C26" s="79"/>
      <c r="D26" s="80"/>
      <c r="E26" s="81">
        <f>F25+1</f>
        <v>45798</v>
      </c>
      <c r="F26" s="81">
        <f>E26+8</f>
        <v>45806</v>
      </c>
      <c r="G26" s="13"/>
      <c r="H26" s="13">
        <f t="shared" si="31"/>
        <v>9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</row>
    <row r="27" spans="1:99" s="3" customFormat="1" ht="30" customHeight="1" thickBot="1" x14ac:dyDescent="0.3">
      <c r="A27" s="33"/>
      <c r="B27" s="78" t="s">
        <v>40</v>
      </c>
      <c r="C27" s="79"/>
      <c r="D27" s="80"/>
      <c r="E27" s="81">
        <f>F26+1</f>
        <v>45807</v>
      </c>
      <c r="F27" s="81">
        <f>E27+2</f>
        <v>45809</v>
      </c>
      <c r="G27" s="13"/>
      <c r="H27" s="13">
        <f t="shared" si="31"/>
        <v>3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</row>
    <row r="28" spans="1:99" s="3" customFormat="1" ht="30" customHeight="1" thickBot="1" x14ac:dyDescent="0.3">
      <c r="A28" s="33" t="s">
        <v>10</v>
      </c>
      <c r="B28" s="50"/>
      <c r="C28" s="49"/>
      <c r="D28" s="12"/>
      <c r="E28" s="52"/>
      <c r="F28" s="52"/>
      <c r="G28" s="13"/>
      <c r="H28" s="13" t="str">
        <f t="shared" si="31"/>
        <v/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</row>
    <row r="29" spans="1:99" s="3" customFormat="1" ht="30" customHeight="1" thickBot="1" x14ac:dyDescent="0.3">
      <c r="A29" s="34" t="s">
        <v>20</v>
      </c>
      <c r="B29" s="26" t="s">
        <v>12</v>
      </c>
      <c r="C29" s="51"/>
      <c r="D29" s="27"/>
      <c r="E29" s="53"/>
      <c r="F29" s="53"/>
      <c r="G29" s="28"/>
      <c r="H29" s="28" t="str">
        <f t="shared" si="31"/>
        <v/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</row>
    <row r="30" spans="1:99" ht="30" customHeight="1" x14ac:dyDescent="0.25">
      <c r="G30" s="6"/>
    </row>
    <row r="31" spans="1:99" ht="30" customHeight="1" x14ac:dyDescent="0.25">
      <c r="C31" s="10"/>
      <c r="F31" s="35"/>
    </row>
    <row r="32" spans="1:99" ht="30" customHeight="1" x14ac:dyDescent="0.25">
      <c r="C32" s="11"/>
    </row>
  </sheetData>
  <mergeCells count="17">
    <mergeCell ref="BM4:BS4"/>
    <mergeCell ref="BT4:BZ4"/>
    <mergeCell ref="CA4:CG4"/>
    <mergeCell ref="CH4:CN4"/>
    <mergeCell ref="CO4:CU4"/>
    <mergeCell ref="C3:D3"/>
    <mergeCell ref="C4:D4"/>
    <mergeCell ref="B5:G5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23 D28:D29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23 I28:BL29 BM5:CT29">
    <cfRule type="expression" dxfId="8" priority="55">
      <formula>AND(TODAY()&gt;=I$5,TODAY()&lt;J$5)</formula>
    </cfRule>
  </conditionalFormatting>
  <conditionalFormatting sqref="I7:BL23 I28:BL29 BM7:CT29">
    <cfRule type="expression" dxfId="7" priority="49">
      <formula>AND(начало_выполнения_задачи&lt;=I$5,ROUNDDOWN((завершение_выполнения_задачи-начало_выполнения_задачи+1)*ход_выполнения_задачи,0)+начало_выполнения_задачи-1&gt;=I$5)</formula>
    </cfRule>
    <cfRule type="expression" dxfId="6" priority="50" stopIfTrue="1">
      <formula>AND(завершение_выполнения_задачи&gt;=I$5,начало_выполнения_задачи&lt;J$5)</formula>
    </cfRule>
  </conditionalFormatting>
  <conditionalFormatting sqref="D24:D27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{3707538A-1CD3-4166-9293-2D55DC765AD2}</x14:id>
        </ext>
      </extLst>
    </cfRule>
  </conditionalFormatting>
  <conditionalFormatting sqref="I24:BL27">
    <cfRule type="expression" dxfId="5" priority="22">
      <formula>AND(TODAY()&gt;=I$5,TODAY()&lt;J$5)</formula>
    </cfRule>
  </conditionalFormatting>
  <conditionalFormatting sqref="I24:BL27">
    <cfRule type="expression" dxfId="4" priority="20">
      <formula>AND(начало_выполнения_задачи&lt;=I$5,ROUNDDOWN((завершение_выполнения_задачи-начало_выполнения_задачи+1)*ход_выполнения_задачи,0)+начало_выполнения_задачи-1&gt;=I$5)</formula>
    </cfRule>
    <cfRule type="expression" dxfId="3" priority="21" stopIfTrue="1">
      <formula>AND(завершение_выполнения_задачи&gt;=I$5,начало_выполнения_задачи&lt;J$5)</formula>
    </cfRule>
  </conditionalFormatting>
  <conditionalFormatting sqref="CU5:CU29">
    <cfRule type="expression" dxfId="2" priority="57">
      <formula>AND(TODAY()&gt;=CU$5,TODAY()&lt;#REF!)</formula>
    </cfRule>
  </conditionalFormatting>
  <conditionalFormatting sqref="CU7:CU29">
    <cfRule type="expression" dxfId="1" priority="62">
      <formula>AND(начало_выполнения_задачи&lt;=CU$5,ROUNDDOWN((завершение_выполнения_задачи-начало_выполнения_задачи+1)*ход_выполнения_задачи,0)+начало_выполнения_задачи-1&gt;=CU$5)</formula>
    </cfRule>
    <cfRule type="expression" dxfId="0" priority="63" stopIfTrue="1">
      <formula>AND(завершение_выполнения_задачи&gt;=CU$5,начало_выполнения_задачи&lt;#REF!)</formula>
    </cfRule>
  </conditionalFormatting>
  <dataValidations count="1">
    <dataValidation type="whole" operator="greaterThanOrEqual" allowBlank="1" showInputMessage="1" promptTitle="Отображение недели" prompt="При изменении этого числа представление &quot;Диаграмма Ганта&quot; прокручивается." sqref="E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ignoredErrors>
    <ignoredError sqref="F1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D7:D23 D28:D29</xm:sqref>
        </x14:conditionalFormatting>
        <x14:conditionalFormatting xmlns:xm="http://schemas.microsoft.com/office/excel/2006/main">
          <x14:cfRule type="dataBar" id="{3707538A-1CD3-4166-9293-2D55DC765A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Расписание проекта</vt:lpstr>
      <vt:lpstr>Лист1</vt:lpstr>
      <vt:lpstr>'Расписание проекта'!завершение_выполнения_задачи</vt:lpstr>
      <vt:lpstr>'Расписание проекта'!Заголовки_для_печати</vt:lpstr>
      <vt:lpstr>'Расписание проекта'!начало_выполнения_задачи</vt:lpstr>
      <vt:lpstr>Начало_проекта</vt:lpstr>
      <vt:lpstr>Отображение_недели</vt:lpstr>
      <vt:lpstr>'Расписание проекта'!ход_выполнения_задачи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2025-02-27T14:10:14Z</dcterms:modified>
</cp:coreProperties>
</file>