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istrator\Desktop\P436\"/>
    </mc:Choice>
  </mc:AlternateContent>
  <xr:revisionPtr revIDLastSave="0" documentId="13_ncr:1_{23D561A2-C69C-497F-9BF6-2B4BCBCF9F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F18" i="1"/>
  <c r="D18" i="1"/>
  <c r="F17" i="1"/>
  <c r="D17" i="1"/>
  <c r="D16" i="1"/>
  <c r="F16" i="1" s="1"/>
  <c r="D15" i="1"/>
  <c r="F15" i="1" s="1"/>
  <c r="D14" i="1"/>
  <c r="F14" i="1" s="1"/>
  <c r="D13" i="1"/>
  <c r="F13" i="1" s="1"/>
  <c r="F12" i="1"/>
  <c r="D12" i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G20" i="1" l="1"/>
  <c r="G21" i="1" s="1"/>
  <c r="G22" i="1" s="1"/>
  <c r="G23" i="1" s="1"/>
  <c r="G24" i="1" s="1"/>
  <c r="G25" i="1" s="1"/>
  <c r="H21" i="1"/>
  <c r="I21" i="1" s="1"/>
  <c r="H25" i="1"/>
  <c r="I25" i="1" s="1"/>
  <c r="G14" i="1"/>
  <c r="G15" i="1" s="1"/>
  <c r="G16" i="1" s="1"/>
  <c r="G17" i="1" s="1"/>
  <c r="G18" i="1" s="1"/>
  <c r="G19" i="1" s="1"/>
  <c r="H15" i="1"/>
  <c r="I15" i="1" s="1"/>
  <c r="H19" i="1"/>
  <c r="I19" i="1" s="1"/>
  <c r="G8" i="1"/>
  <c r="G9" i="1" s="1"/>
  <c r="G10" i="1" s="1"/>
  <c r="G11" i="1" s="1"/>
  <c r="G12" i="1" s="1"/>
  <c r="G13" i="1" s="1"/>
  <c r="H10" i="1"/>
  <c r="I10" i="1" s="1"/>
  <c r="H13" i="1"/>
  <c r="I13" i="1" s="1"/>
  <c r="G2" i="1"/>
  <c r="G3" i="1" s="1"/>
  <c r="G4" i="1" s="1"/>
  <c r="G5" i="1" s="1"/>
  <c r="G6" i="1" s="1"/>
  <c r="G7" i="1" s="1"/>
  <c r="H7" i="1" s="1"/>
  <c r="I7" i="1" s="1"/>
  <c r="H24" i="1" l="1"/>
  <c r="I24" i="1" s="1"/>
  <c r="H20" i="1"/>
  <c r="I20" i="1" s="1"/>
  <c r="H23" i="1"/>
  <c r="I23" i="1" s="1"/>
  <c r="H22" i="1"/>
  <c r="I22" i="1" s="1"/>
  <c r="H18" i="1"/>
  <c r="I18" i="1" s="1"/>
  <c r="H17" i="1"/>
  <c r="I17" i="1" s="1"/>
  <c r="H14" i="1"/>
  <c r="I14" i="1" s="1"/>
  <c r="H16" i="1"/>
  <c r="I16" i="1" s="1"/>
  <c r="H12" i="1"/>
  <c r="I12" i="1" s="1"/>
  <c r="H11" i="1"/>
  <c r="I11" i="1" s="1"/>
  <c r="H8" i="1"/>
  <c r="I8" i="1" s="1"/>
  <c r="H9" i="1"/>
  <c r="I9" i="1" s="1"/>
  <c r="H2" i="1"/>
  <c r="I2" i="1" s="1"/>
  <c r="H6" i="1"/>
  <c r="I6" i="1" s="1"/>
  <c r="H5" i="1"/>
  <c r="I5" i="1" s="1"/>
  <c r="H4" i="1"/>
  <c r="I4" i="1" s="1"/>
  <c r="H3" i="1"/>
  <c r="I3" i="1" s="1"/>
  <c r="J23" i="1" l="1"/>
  <c r="K23" i="1"/>
  <c r="K20" i="1"/>
  <c r="L23" i="1"/>
  <c r="J20" i="1"/>
  <c r="J14" i="1"/>
  <c r="K14" i="1"/>
  <c r="L17" i="1"/>
  <c r="J17" i="1"/>
  <c r="K17" i="1"/>
  <c r="K8" i="1"/>
  <c r="J8" i="1"/>
  <c r="L11" i="1"/>
  <c r="J11" i="1"/>
  <c r="K11" i="1"/>
  <c r="J5" i="1"/>
  <c r="K5" i="1"/>
  <c r="J2" i="1"/>
  <c r="K2" i="1"/>
  <c r="L5" i="1"/>
</calcChain>
</file>

<file path=xl/sharedStrings.xml><?xml version="1.0" encoding="utf-8"?>
<sst xmlns="http://schemas.openxmlformats.org/spreadsheetml/2006/main" count="58" uniqueCount="13">
  <si>
    <t xml:space="preserve">Cq   </t>
  </si>
  <si>
    <t>Cq Mean</t>
  </si>
  <si>
    <t>target gene</t>
  </si>
  <si>
    <t>expression</t>
  </si>
  <si>
    <t>average</t>
  </si>
  <si>
    <t>p value</t>
  </si>
  <si>
    <t>GAPDH</t>
  </si>
  <si>
    <t>MATN3</t>
  </si>
  <si>
    <t>SERPINE</t>
  </si>
  <si>
    <t>OSBPL1A</t>
  </si>
  <si>
    <t>CPNE8</t>
  </si>
  <si>
    <t>GES-1</t>
    <phoneticPr fontId="1" type="noConversion"/>
  </si>
  <si>
    <t>SGC7901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</si>
</sst>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##0.00;\-###0.00"/>
    <numFmt numFmtId="178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2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top"/>
      <protection locked="0"/>
    </xf>
  </cellStyleXfs>
  <cellXfs count="11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center"/>
    </xf>
    <xf numFmtId="177" fontId="3" fillId="0" borderId="0" xfId="1" applyNumberFormat="1" applyFont="1" applyAlignment="1" applyProtection="1">
      <alignment horizontal="center" vertical="center"/>
    </xf>
    <xf numFmtId="178" fontId="4" fillId="0" borderId="0" xfId="0" applyNumberFormat="1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</cellXfs>
  <cellStyles count="2">
    <cellStyle name="Normal" xfId="1" xr:uid="{EB080420-24E0-4B74-8363-D028E2EEC6C2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tabSelected="1" workbookViewId="0">
      <selection activeCell="A2" sqref="A2:A7"/>
    </sheetView>
  </sheetViews>
  <sheetFormatPr defaultRowHeight="14.25" x14ac:dyDescent="0.2"/>
  <sheetData>
    <row r="1" spans="1:20" s="2" customFormat="1" x14ac:dyDescent="0.2">
      <c r="A1"/>
      <c r="B1"/>
      <c r="C1" s="1" t="s">
        <v>0</v>
      </c>
      <c r="D1" s="1" t="s">
        <v>1</v>
      </c>
      <c r="E1" s="2" t="s">
        <v>2</v>
      </c>
      <c r="F1"/>
      <c r="G1"/>
      <c r="H1"/>
      <c r="I1" s="3" t="s">
        <v>3</v>
      </c>
      <c r="J1" t="s">
        <v>4</v>
      </c>
      <c r="K1"/>
      <c r="L1" s="4" t="s">
        <v>5</v>
      </c>
      <c r="O1" s="5"/>
      <c r="P1" s="5"/>
      <c r="Q1" s="5"/>
      <c r="R1" s="5"/>
      <c r="S1" s="5"/>
      <c r="T1" s="5"/>
    </row>
    <row r="2" spans="1:20" s="2" customFormat="1" ht="15.75" x14ac:dyDescent="0.25">
      <c r="A2" s="6" t="s">
        <v>11</v>
      </c>
      <c r="B2" t="s">
        <v>6</v>
      </c>
      <c r="C2" s="2">
        <v>16.41</v>
      </c>
      <c r="D2" s="1">
        <f>AVERAGE(C2:C4)</f>
        <v>16.436666666666667</v>
      </c>
      <c r="E2" s="2">
        <v>26.33</v>
      </c>
      <c r="F2" s="1">
        <f>E2-D2</f>
        <v>9.8933333333333309</v>
      </c>
      <c r="G2" s="1">
        <f>AVERAGE(F2:F4)</f>
        <v>10.036666666666665</v>
      </c>
      <c r="H2" s="1">
        <f>F2-G2</f>
        <v>-0.14333333333333442</v>
      </c>
      <c r="I2">
        <f>POWER(2,-H2)</f>
        <v>1.1044540007443524</v>
      </c>
      <c r="J2">
        <f>AVERAGE(I2:I4)</f>
        <v>1.0028186831923485</v>
      </c>
      <c r="K2">
        <f>STDEV(I2:I4)</f>
        <v>9.2889679253684701E-2</v>
      </c>
      <c r="L2"/>
      <c r="M2" s="8" t="s">
        <v>7</v>
      </c>
      <c r="O2" s="5"/>
      <c r="P2" s="5"/>
      <c r="Q2" s="5"/>
      <c r="R2" s="5"/>
      <c r="S2" s="5"/>
      <c r="T2" s="5"/>
    </row>
    <row r="3" spans="1:20" s="2" customFormat="1" ht="15.75" x14ac:dyDescent="0.25">
      <c r="A3" s="6" t="s">
        <v>11</v>
      </c>
      <c r="B3" t="s">
        <v>6</v>
      </c>
      <c r="C3" s="2">
        <v>16.48</v>
      </c>
      <c r="D3" s="1">
        <f>AVERAGE(C2:C4)</f>
        <v>16.436666666666667</v>
      </c>
      <c r="E3" s="2">
        <v>26.59</v>
      </c>
      <c r="F3" s="1">
        <f t="shared" ref="F3:F7" si="0">E3-D3</f>
        <v>10.153333333333332</v>
      </c>
      <c r="G3" s="1">
        <f>G2</f>
        <v>10.036666666666665</v>
      </c>
      <c r="H3" s="1">
        <f t="shared" ref="H3:H7" si="1">F3-G3</f>
        <v>0.11666666666666714</v>
      </c>
      <c r="I3">
        <f t="shared" ref="I3:I7" si="2">POWER(2,-H3)</f>
        <v>0.92231619358593897</v>
      </c>
      <c r="J3"/>
      <c r="K3"/>
      <c r="L3"/>
      <c r="M3" s="8"/>
      <c r="O3" s="5"/>
      <c r="P3" s="5"/>
      <c r="Q3" s="5"/>
      <c r="R3" s="5"/>
      <c r="S3" s="5"/>
      <c r="T3" s="5"/>
    </row>
    <row r="4" spans="1:20" s="2" customFormat="1" ht="15.75" x14ac:dyDescent="0.25">
      <c r="A4" s="6" t="s">
        <v>11</v>
      </c>
      <c r="B4" t="s">
        <v>6</v>
      </c>
      <c r="C4" s="2">
        <v>16.420000000000002</v>
      </c>
      <c r="D4" s="1">
        <f>AVERAGE(C2:C4)</f>
        <v>16.436666666666667</v>
      </c>
      <c r="E4" s="2">
        <v>26.5</v>
      </c>
      <c r="F4" s="1">
        <f t="shared" si="0"/>
        <v>10.063333333333333</v>
      </c>
      <c r="G4" s="1">
        <f t="shared" ref="G4:G7" si="3">G3</f>
        <v>10.036666666666665</v>
      </c>
      <c r="H4" s="1">
        <f t="shared" si="1"/>
        <v>2.6666666666667282E-2</v>
      </c>
      <c r="I4">
        <f t="shared" si="2"/>
        <v>0.981685855246754</v>
      </c>
      <c r="J4"/>
      <c r="K4"/>
      <c r="L4"/>
      <c r="M4" s="8"/>
      <c r="O4" s="5"/>
      <c r="P4" s="5"/>
      <c r="Q4" s="5"/>
      <c r="R4" s="5"/>
      <c r="S4" s="5"/>
      <c r="T4" s="5"/>
    </row>
    <row r="5" spans="1:20" s="2" customFormat="1" ht="15.75" x14ac:dyDescent="0.25">
      <c r="A5" s="6" t="s">
        <v>12</v>
      </c>
      <c r="B5" t="s">
        <v>6</v>
      </c>
      <c r="C5" s="2">
        <v>20.53</v>
      </c>
      <c r="D5" s="1">
        <f>AVERAGE(C5:C7)</f>
        <v>20.51</v>
      </c>
      <c r="E5" s="2">
        <v>26.09</v>
      </c>
      <c r="F5" s="1">
        <f t="shared" si="0"/>
        <v>5.5799999999999983</v>
      </c>
      <c r="G5" s="1">
        <f t="shared" si="3"/>
        <v>10.036666666666665</v>
      </c>
      <c r="H5" s="1">
        <f t="shared" si="1"/>
        <v>-4.456666666666667</v>
      </c>
      <c r="I5">
        <f t="shared" si="2"/>
        <v>21.957876967100475</v>
      </c>
      <c r="J5">
        <f>AVERAGE(I5:I7)</f>
        <v>23.084286858877562</v>
      </c>
      <c r="K5">
        <f>STDEV(I5:I7)</f>
        <v>1.5684884904525285</v>
      </c>
      <c r="L5" s="7">
        <f>IF(_xlfn.F.TEST(I2:I4,I5:I7)&gt;0.05,_xlfn.T.TEST(I2:I4,I5:I7,2,2),_xlfn.T.TEST(I2:I4,I5:I7,2,3))</f>
        <v>1.6245660494553008E-3</v>
      </c>
      <c r="M5" s="8"/>
      <c r="O5" s="5"/>
      <c r="P5" s="5"/>
      <c r="Q5" s="5"/>
      <c r="R5" s="5"/>
      <c r="S5" s="5"/>
      <c r="T5" s="5"/>
    </row>
    <row r="6" spans="1:20" s="2" customFormat="1" ht="15.75" x14ac:dyDescent="0.25">
      <c r="A6" s="6" t="s">
        <v>12</v>
      </c>
      <c r="B6" t="s">
        <v>6</v>
      </c>
      <c r="C6" s="2">
        <v>20.53</v>
      </c>
      <c r="D6" s="1">
        <f>AVERAGE(C5:C7)</f>
        <v>20.51</v>
      </c>
      <c r="E6" s="2">
        <v>26.06</v>
      </c>
      <c r="F6" s="1">
        <f t="shared" si="0"/>
        <v>5.5499999999999972</v>
      </c>
      <c r="G6" s="1">
        <f t="shared" si="3"/>
        <v>10.036666666666665</v>
      </c>
      <c r="H6" s="1">
        <f t="shared" si="1"/>
        <v>-4.4866666666666681</v>
      </c>
      <c r="I6">
        <f t="shared" si="2"/>
        <v>22.419258638196293</v>
      </c>
      <c r="J6"/>
      <c r="K6"/>
      <c r="L6"/>
      <c r="M6" s="8"/>
      <c r="O6" s="5"/>
      <c r="P6" s="5"/>
      <c r="Q6" s="5"/>
      <c r="R6" s="5"/>
      <c r="S6" s="5"/>
      <c r="T6" s="5"/>
    </row>
    <row r="7" spans="1:20" s="2" customFormat="1" ht="15.75" x14ac:dyDescent="0.25">
      <c r="A7" s="6" t="s">
        <v>12</v>
      </c>
      <c r="B7" t="s">
        <v>6</v>
      </c>
      <c r="C7" s="2">
        <v>20.47</v>
      </c>
      <c r="D7" s="1">
        <f>AVERAGE(C5:C7)</f>
        <v>20.51</v>
      </c>
      <c r="E7" s="2">
        <v>25.91</v>
      </c>
      <c r="F7" s="1">
        <f t="shared" si="0"/>
        <v>5.3999999999999986</v>
      </c>
      <c r="G7" s="1">
        <f t="shared" si="3"/>
        <v>10.036666666666665</v>
      </c>
      <c r="H7" s="1">
        <f t="shared" si="1"/>
        <v>-4.6366666666666667</v>
      </c>
      <c r="I7">
        <f t="shared" si="2"/>
        <v>24.875724971335913</v>
      </c>
      <c r="J7"/>
      <c r="K7"/>
      <c r="L7"/>
      <c r="M7" s="8"/>
      <c r="O7" s="5"/>
      <c r="P7" s="5"/>
      <c r="Q7" s="5"/>
      <c r="R7" s="5"/>
      <c r="S7" s="5"/>
      <c r="T7" s="5"/>
    </row>
    <row r="8" spans="1:20" s="2" customFormat="1" ht="15.75" x14ac:dyDescent="0.25">
      <c r="A8" s="6" t="s">
        <v>11</v>
      </c>
      <c r="B8" t="s">
        <v>6</v>
      </c>
      <c r="C8" s="2">
        <v>16.41</v>
      </c>
      <c r="D8" s="1">
        <f>AVERAGE(C8:C10)</f>
        <v>16.436666666666667</v>
      </c>
      <c r="E8" s="2">
        <v>25.6</v>
      </c>
      <c r="F8" s="1">
        <f>E8-D8</f>
        <v>9.163333333333334</v>
      </c>
      <c r="G8" s="1">
        <f>AVERAGE(F8:F10)</f>
        <v>9.17</v>
      </c>
      <c r="H8" s="1">
        <f>F8-G8</f>
        <v>-6.6666666666659324E-3</v>
      </c>
      <c r="I8">
        <f>POWER(2,-H8)</f>
        <v>1.0046316744020534</v>
      </c>
      <c r="J8">
        <f>AVERAGE(I8:I10)</f>
        <v>1.0000692560706965</v>
      </c>
      <c r="K8">
        <f>STDEV(I8:I10)</f>
        <v>1.438468592193335E-2</v>
      </c>
      <c r="L8"/>
      <c r="M8" s="9" t="s">
        <v>8</v>
      </c>
      <c r="O8" s="5"/>
      <c r="P8" s="5"/>
      <c r="Q8" s="5"/>
      <c r="R8" s="5"/>
      <c r="S8" s="5"/>
      <c r="T8" s="5"/>
    </row>
    <row r="9" spans="1:20" s="2" customFormat="1" ht="15.75" x14ac:dyDescent="0.25">
      <c r="A9" s="6" t="s">
        <v>11</v>
      </c>
      <c r="B9" t="s">
        <v>6</v>
      </c>
      <c r="C9" s="2">
        <v>16.48</v>
      </c>
      <c r="D9" s="1">
        <f>AVERAGE(C8:C10)</f>
        <v>16.436666666666667</v>
      </c>
      <c r="E9" s="2">
        <v>25.63</v>
      </c>
      <c r="F9" s="1">
        <f t="shared" ref="F9:F13" si="4">E9-D9</f>
        <v>9.1933333333333316</v>
      </c>
      <c r="G9" s="1">
        <f>G8</f>
        <v>9.17</v>
      </c>
      <c r="H9" s="1">
        <f t="shared" ref="H9:H13" si="5">F9-G9</f>
        <v>2.3333333333331652E-2</v>
      </c>
      <c r="I9">
        <f t="shared" ref="I9:I13" si="6">POWER(2,-H9)</f>
        <v>0.98395665350811334</v>
      </c>
      <c r="J9"/>
      <c r="K9"/>
      <c r="L9"/>
      <c r="M9" s="9"/>
      <c r="O9" s="5"/>
      <c r="P9" s="5"/>
      <c r="Q9" s="5"/>
      <c r="R9" s="5"/>
      <c r="S9" s="5"/>
      <c r="T9" s="5"/>
    </row>
    <row r="10" spans="1:20" s="2" customFormat="1" ht="15.75" x14ac:dyDescent="0.25">
      <c r="A10" s="6" t="s">
        <v>11</v>
      </c>
      <c r="B10" t="s">
        <v>6</v>
      </c>
      <c r="C10" s="2">
        <v>16.420000000000002</v>
      </c>
      <c r="D10" s="1">
        <f>AVERAGE(C8:C10)</f>
        <v>16.436666666666667</v>
      </c>
      <c r="E10" s="2">
        <v>25.59</v>
      </c>
      <c r="F10" s="1">
        <f t="shared" si="4"/>
        <v>9.1533333333333324</v>
      </c>
      <c r="G10" s="1">
        <f t="shared" ref="G10:G13" si="7">G9</f>
        <v>9.17</v>
      </c>
      <c r="H10" s="1">
        <f t="shared" si="5"/>
        <v>-1.6666666666667496E-2</v>
      </c>
      <c r="I10">
        <f t="shared" si="6"/>
        <v>1.011619440301923</v>
      </c>
      <c r="J10"/>
      <c r="K10"/>
      <c r="L10"/>
      <c r="M10" s="9"/>
      <c r="O10" s="5"/>
      <c r="P10" s="5"/>
      <c r="Q10" s="5"/>
      <c r="R10" s="5"/>
      <c r="S10" s="5"/>
      <c r="T10" s="5"/>
    </row>
    <row r="11" spans="1:20" s="2" customFormat="1" ht="15.75" x14ac:dyDescent="0.25">
      <c r="A11" s="6" t="s">
        <v>12</v>
      </c>
      <c r="B11" t="s">
        <v>6</v>
      </c>
      <c r="C11" s="2">
        <v>20.53</v>
      </c>
      <c r="D11" s="1">
        <f>AVERAGE(C11:C13)</f>
        <v>20.51</v>
      </c>
      <c r="E11" s="2">
        <v>27.6</v>
      </c>
      <c r="F11" s="1">
        <f t="shared" si="4"/>
        <v>7.09</v>
      </c>
      <c r="G11" s="1">
        <f t="shared" si="7"/>
        <v>9.17</v>
      </c>
      <c r="H11" s="1">
        <f t="shared" si="5"/>
        <v>-2.08</v>
      </c>
      <c r="I11">
        <f t="shared" si="6"/>
        <v>4.228072162245522</v>
      </c>
      <c r="J11">
        <f>AVERAGE(I11:I13)</f>
        <v>4.432994086022628</v>
      </c>
      <c r="K11">
        <f>STDEV(I11:I13)</f>
        <v>0.25890708130503287</v>
      </c>
      <c r="L11" s="7">
        <f>IF(_xlfn.F.TEST(I8:I10,I11:I13)&gt;0.05,_xlfn.T.TEST(I8:I10,I11:I13,2,2),_xlfn.T.TEST(I8:I10,I11:I13,2,3))</f>
        <v>1.8392485174133129E-3</v>
      </c>
      <c r="M11" s="9"/>
      <c r="O11" s="5"/>
      <c r="P11" s="5"/>
      <c r="Q11" s="5"/>
      <c r="R11" s="5"/>
      <c r="S11" s="5"/>
      <c r="T11" s="5"/>
    </row>
    <row r="12" spans="1:20" s="2" customFormat="1" ht="15.75" x14ac:dyDescent="0.25">
      <c r="A12" s="6" t="s">
        <v>12</v>
      </c>
      <c r="B12" t="s">
        <v>6</v>
      </c>
      <c r="C12" s="2">
        <v>20.53</v>
      </c>
      <c r="D12" s="1">
        <f>AVERAGE(C11:C13)</f>
        <v>20.51</v>
      </c>
      <c r="E12" s="2">
        <v>27.56</v>
      </c>
      <c r="F12" s="1">
        <f t="shared" si="4"/>
        <v>7.0499999999999972</v>
      </c>
      <c r="G12" s="1">
        <f t="shared" si="7"/>
        <v>9.17</v>
      </c>
      <c r="H12" s="1">
        <f t="shared" si="5"/>
        <v>-2.1200000000000028</v>
      </c>
      <c r="I12">
        <f t="shared" si="6"/>
        <v>4.34693945010424</v>
      </c>
      <c r="J12"/>
      <c r="K12"/>
      <c r="L12"/>
      <c r="M12" s="9"/>
      <c r="O12" s="5"/>
      <c r="P12" s="5"/>
      <c r="Q12" s="5"/>
      <c r="R12" s="5"/>
      <c r="S12" s="5"/>
      <c r="T12" s="5"/>
    </row>
    <row r="13" spans="1:20" s="2" customFormat="1" ht="15.75" x14ac:dyDescent="0.25">
      <c r="A13" s="6" t="s">
        <v>12</v>
      </c>
      <c r="B13" t="s">
        <v>6</v>
      </c>
      <c r="C13" s="2">
        <v>20.47</v>
      </c>
      <c r="D13" s="1">
        <f>AVERAGE(C11:C13)</f>
        <v>20.51</v>
      </c>
      <c r="E13" s="2">
        <v>27.44</v>
      </c>
      <c r="F13" s="1">
        <f t="shared" si="4"/>
        <v>6.93</v>
      </c>
      <c r="G13" s="1">
        <f t="shared" si="7"/>
        <v>9.17</v>
      </c>
      <c r="H13" s="1">
        <f t="shared" si="5"/>
        <v>-2.2400000000000002</v>
      </c>
      <c r="I13">
        <f t="shared" si="6"/>
        <v>4.7239706457181221</v>
      </c>
      <c r="J13"/>
      <c r="K13"/>
      <c r="L13"/>
      <c r="M13" s="9"/>
      <c r="O13" s="5"/>
      <c r="P13" s="5"/>
      <c r="Q13" s="5"/>
      <c r="R13" s="5"/>
      <c r="S13" s="5"/>
      <c r="T13" s="5"/>
    </row>
    <row r="14" spans="1:20" s="2" customFormat="1" ht="15.75" x14ac:dyDescent="0.25">
      <c r="A14" s="6" t="s">
        <v>11</v>
      </c>
      <c r="B14" t="s">
        <v>6</v>
      </c>
      <c r="C14" s="2">
        <v>16.41</v>
      </c>
      <c r="D14" s="1">
        <f>AVERAGE(C14:C16)</f>
        <v>16.436666666666667</v>
      </c>
      <c r="E14" s="2">
        <v>26.02</v>
      </c>
      <c r="F14" s="1">
        <f>E14-D14</f>
        <v>9.5833333333333321</v>
      </c>
      <c r="G14" s="1">
        <f>AVERAGE(F14:F16)</f>
        <v>9.5433333333333312</v>
      </c>
      <c r="H14" s="1">
        <f>F14-G14</f>
        <v>4.0000000000000924E-2</v>
      </c>
      <c r="I14">
        <f>POWER(2,-H14)</f>
        <v>0.97265494741228486</v>
      </c>
      <c r="J14">
        <f>AVERAGE(I14:I16)</f>
        <v>1.003848294110165</v>
      </c>
      <c r="K14">
        <f>STDEV(I14:I16)</f>
        <v>0.10901368574766075</v>
      </c>
      <c r="L14"/>
      <c r="M14" s="9" t="s">
        <v>9</v>
      </c>
      <c r="O14" s="5"/>
      <c r="P14" s="5"/>
      <c r="Q14" s="5"/>
      <c r="R14" s="5"/>
      <c r="S14" s="5"/>
      <c r="T14" s="5"/>
    </row>
    <row r="15" spans="1:20" s="2" customFormat="1" ht="15.75" x14ac:dyDescent="0.25">
      <c r="A15" s="6" t="s">
        <v>11</v>
      </c>
      <c r="B15" t="s">
        <v>6</v>
      </c>
      <c r="C15" s="2">
        <v>16.48</v>
      </c>
      <c r="D15" s="1">
        <f>AVERAGE(C14:C16)</f>
        <v>16.436666666666667</v>
      </c>
      <c r="E15" s="2">
        <v>26.11</v>
      </c>
      <c r="F15" s="1">
        <f t="shared" ref="F15:F19" si="8">E15-D15</f>
        <v>9.673333333333332</v>
      </c>
      <c r="G15" s="1">
        <f>G14</f>
        <v>9.5433333333333312</v>
      </c>
      <c r="H15" s="1">
        <f t="shared" ref="H15:H19" si="9">F15-G15</f>
        <v>0.13000000000000078</v>
      </c>
      <c r="I15">
        <f t="shared" ref="I15:I19" si="10">POWER(2,-H15)</f>
        <v>0.91383145022940004</v>
      </c>
      <c r="J15"/>
      <c r="K15"/>
      <c r="L15"/>
      <c r="M15" s="9"/>
      <c r="O15" s="5"/>
      <c r="P15" s="5"/>
      <c r="Q15" s="5"/>
      <c r="R15" s="5"/>
      <c r="S15" s="5"/>
      <c r="T15" s="5"/>
    </row>
    <row r="16" spans="1:20" s="2" customFormat="1" ht="15.75" x14ac:dyDescent="0.25">
      <c r="A16" s="6" t="s">
        <v>11</v>
      </c>
      <c r="B16" t="s">
        <v>6</v>
      </c>
      <c r="C16" s="2">
        <v>16.420000000000002</v>
      </c>
      <c r="D16" s="1">
        <f>AVERAGE(C14:C16)</f>
        <v>16.436666666666667</v>
      </c>
      <c r="E16" s="2">
        <v>25.81</v>
      </c>
      <c r="F16" s="1">
        <f t="shared" si="8"/>
        <v>9.3733333333333313</v>
      </c>
      <c r="G16" s="1">
        <f t="shared" ref="G16:G19" si="11">G15</f>
        <v>9.5433333333333312</v>
      </c>
      <c r="H16" s="1">
        <f t="shared" si="9"/>
        <v>-0.16999999999999993</v>
      </c>
      <c r="I16">
        <f t="shared" si="10"/>
        <v>1.1250584846888094</v>
      </c>
      <c r="J16"/>
      <c r="K16"/>
      <c r="L16"/>
      <c r="M16" s="9"/>
      <c r="O16" s="5"/>
      <c r="P16" s="5"/>
      <c r="Q16" s="5"/>
      <c r="R16" s="5"/>
      <c r="S16" s="5"/>
      <c r="T16" s="5"/>
    </row>
    <row r="17" spans="1:20" s="2" customFormat="1" ht="15.75" x14ac:dyDescent="0.25">
      <c r="A17" s="6" t="s">
        <v>12</v>
      </c>
      <c r="B17" t="s">
        <v>6</v>
      </c>
      <c r="C17" s="2">
        <v>20.53</v>
      </c>
      <c r="D17" s="1">
        <f>AVERAGE(C17:C19)</f>
        <v>20.51</v>
      </c>
      <c r="E17" s="10">
        <v>26.32</v>
      </c>
      <c r="F17" s="1">
        <f t="shared" si="8"/>
        <v>5.8099999999999987</v>
      </c>
      <c r="G17" s="1">
        <f t="shared" si="11"/>
        <v>9.5433333333333312</v>
      </c>
      <c r="H17" s="1">
        <f t="shared" si="9"/>
        <v>-3.7333333333333325</v>
      </c>
      <c r="I17">
        <f t="shared" si="10"/>
        <v>13.299806338284593</v>
      </c>
      <c r="J17">
        <f>AVERAGE(I17:I19)</f>
        <v>13.938243081503414</v>
      </c>
      <c r="K17">
        <f>STDEV(I17:I19)</f>
        <v>0.6273543985560911</v>
      </c>
      <c r="L17" s="7">
        <f>IF(_xlfn.F.TEST(I14:I16,I17:I19)&gt;0.05,_xlfn.T.TEST(I14:I16,I17:I19,2,2),_xlfn.T.TEST(I14:I16,I17:I19,2,3))</f>
        <v>3.8947506966921846E-6</v>
      </c>
      <c r="M17" s="9"/>
      <c r="O17" s="5"/>
      <c r="P17" s="5"/>
      <c r="Q17" s="5"/>
      <c r="R17" s="5"/>
      <c r="S17" s="5"/>
      <c r="T17" s="5"/>
    </row>
    <row r="18" spans="1:20" s="2" customFormat="1" ht="15.75" x14ac:dyDescent="0.25">
      <c r="A18" s="6" t="s">
        <v>12</v>
      </c>
      <c r="B18" t="s">
        <v>6</v>
      </c>
      <c r="C18" s="2">
        <v>20.53</v>
      </c>
      <c r="D18" s="1">
        <f>AVERAGE(C17:C19)</f>
        <v>20.51</v>
      </c>
      <c r="E18" s="10">
        <v>26.25</v>
      </c>
      <c r="F18" s="1">
        <f t="shared" si="8"/>
        <v>5.7399999999999984</v>
      </c>
      <c r="G18" s="1">
        <f t="shared" si="11"/>
        <v>9.5433333333333312</v>
      </c>
      <c r="H18" s="1">
        <f t="shared" si="9"/>
        <v>-3.8033333333333328</v>
      </c>
      <c r="I18">
        <f t="shared" si="10"/>
        <v>13.96102860225316</v>
      </c>
      <c r="J18"/>
      <c r="K18"/>
      <c r="L18"/>
      <c r="M18" s="9"/>
      <c r="O18" s="5"/>
      <c r="P18" s="5"/>
      <c r="Q18" s="5"/>
      <c r="R18" s="5"/>
      <c r="S18" s="5"/>
      <c r="T18" s="5"/>
    </row>
    <row r="19" spans="1:20" s="2" customFormat="1" ht="15.75" x14ac:dyDescent="0.25">
      <c r="A19" s="6" t="s">
        <v>12</v>
      </c>
      <c r="B19" t="s">
        <v>6</v>
      </c>
      <c r="C19" s="2">
        <v>20.47</v>
      </c>
      <c r="D19" s="1">
        <f>AVERAGE(C17:C19)</f>
        <v>20.51</v>
      </c>
      <c r="E19" s="10">
        <v>26.19</v>
      </c>
      <c r="F19" s="1">
        <f t="shared" si="8"/>
        <v>5.68</v>
      </c>
      <c r="G19" s="1">
        <f t="shared" si="11"/>
        <v>9.5433333333333312</v>
      </c>
      <c r="H19" s="1">
        <f t="shared" si="9"/>
        <v>-3.8633333333333315</v>
      </c>
      <c r="I19">
        <f t="shared" si="10"/>
        <v>14.553894303972482</v>
      </c>
      <c r="J19"/>
      <c r="K19"/>
      <c r="L19"/>
      <c r="M19" s="9"/>
      <c r="O19" s="5"/>
      <c r="P19" s="5"/>
      <c r="Q19" s="5"/>
      <c r="R19" s="5"/>
      <c r="S19" s="5"/>
      <c r="T19" s="5"/>
    </row>
    <row r="20" spans="1:20" s="2" customFormat="1" ht="15.75" x14ac:dyDescent="0.25">
      <c r="A20" s="6" t="s">
        <v>11</v>
      </c>
      <c r="B20" t="s">
        <v>6</v>
      </c>
      <c r="C20" s="2">
        <v>16.41</v>
      </c>
      <c r="D20" s="1">
        <f>AVERAGE(C20:C22)</f>
        <v>16.436666666666667</v>
      </c>
      <c r="E20" s="2">
        <v>23.45</v>
      </c>
      <c r="F20" s="1">
        <f>E20-D20</f>
        <v>7.0133333333333319</v>
      </c>
      <c r="G20" s="1">
        <f>AVERAGE(F20:F22)</f>
        <v>7.0766666666666653</v>
      </c>
      <c r="H20" s="1">
        <f>F20-G20</f>
        <v>-6.3333333333333464E-2</v>
      </c>
      <c r="I20">
        <f>POWER(2,-H20)</f>
        <v>1.0448771528608709</v>
      </c>
      <c r="J20">
        <f>AVERAGE(I20:I22)</f>
        <v>1.0004892879432885</v>
      </c>
      <c r="K20">
        <f>STDEV(I20:I22)</f>
        <v>3.8590250097583434E-2</v>
      </c>
      <c r="L20"/>
      <c r="M20" s="9" t="s">
        <v>10</v>
      </c>
      <c r="O20" s="5"/>
      <c r="P20" s="5"/>
      <c r="Q20" s="5"/>
      <c r="R20" s="5"/>
      <c r="S20" s="5"/>
      <c r="T20" s="5"/>
    </row>
    <row r="21" spans="1:20" s="2" customFormat="1" ht="15.75" x14ac:dyDescent="0.25">
      <c r="A21" s="6" t="s">
        <v>11</v>
      </c>
      <c r="B21" t="s">
        <v>6</v>
      </c>
      <c r="C21" s="2">
        <v>16.48</v>
      </c>
      <c r="D21" s="1">
        <f>AVERAGE(C20:C22)</f>
        <v>16.436666666666667</v>
      </c>
      <c r="E21" s="2">
        <v>23.55</v>
      </c>
      <c r="F21" s="1">
        <f t="shared" ref="F21:F25" si="12">E21-D21</f>
        <v>7.1133333333333333</v>
      </c>
      <c r="G21" s="1">
        <f>G20</f>
        <v>7.0766666666666653</v>
      </c>
      <c r="H21" s="1">
        <f t="shared" ref="H21:H25" si="13">F21-G21</f>
        <v>3.6666666666667957E-2</v>
      </c>
      <c r="I21">
        <f t="shared" ref="I21:I25" si="14">POWER(2,-H21)</f>
        <v>0.97490485572223939</v>
      </c>
      <c r="J21"/>
      <c r="K21"/>
      <c r="L21"/>
      <c r="M21" s="9"/>
      <c r="O21" s="5"/>
      <c r="P21" s="5"/>
      <c r="Q21" s="5"/>
      <c r="R21" s="5"/>
      <c r="S21" s="5"/>
      <c r="T21" s="5"/>
    </row>
    <row r="22" spans="1:20" s="2" customFormat="1" ht="15.75" x14ac:dyDescent="0.25">
      <c r="A22" s="6" t="s">
        <v>11</v>
      </c>
      <c r="B22" t="s">
        <v>6</v>
      </c>
      <c r="C22" s="2">
        <v>16.420000000000002</v>
      </c>
      <c r="D22" s="1">
        <f>AVERAGE(C20:C22)</f>
        <v>16.436666666666667</v>
      </c>
      <c r="E22" s="2">
        <v>23.54</v>
      </c>
      <c r="F22" s="1">
        <f t="shared" si="12"/>
        <v>7.1033333333333317</v>
      </c>
      <c r="G22" s="1">
        <f t="shared" ref="G22:G25" si="15">G21</f>
        <v>7.0766666666666653</v>
      </c>
      <c r="H22" s="1">
        <f t="shared" si="13"/>
        <v>2.6666666666666394E-2</v>
      </c>
      <c r="I22">
        <f t="shared" si="14"/>
        <v>0.98168585524675467</v>
      </c>
      <c r="J22"/>
      <c r="K22"/>
      <c r="L22"/>
      <c r="M22" s="9"/>
      <c r="O22" s="5"/>
      <c r="P22" s="5"/>
      <c r="Q22" s="5"/>
      <c r="R22" s="5"/>
      <c r="S22" s="5"/>
      <c r="T22" s="5"/>
    </row>
    <row r="23" spans="1:20" s="2" customFormat="1" ht="15.75" x14ac:dyDescent="0.25">
      <c r="A23" s="6" t="s">
        <v>12</v>
      </c>
      <c r="B23" t="s">
        <v>6</v>
      </c>
      <c r="C23" s="2">
        <v>20.53</v>
      </c>
      <c r="D23" s="1">
        <f>AVERAGE(C23:C25)</f>
        <v>20.51</v>
      </c>
      <c r="E23" s="2">
        <v>25.74</v>
      </c>
      <c r="F23" s="1">
        <f t="shared" si="12"/>
        <v>5.2299999999999969</v>
      </c>
      <c r="G23" s="1">
        <f t="shared" si="15"/>
        <v>7.0766666666666653</v>
      </c>
      <c r="H23" s="1">
        <f t="shared" si="13"/>
        <v>-1.8466666666666685</v>
      </c>
      <c r="I23">
        <f t="shared" si="14"/>
        <v>3.5966821425527482</v>
      </c>
      <c r="J23">
        <f>AVERAGE(I23:I25)</f>
        <v>3.7246457680409093</v>
      </c>
      <c r="K23">
        <f>STDEV(I23:I25)</f>
        <v>0.1115949042451915</v>
      </c>
      <c r="L23" s="7">
        <f>IF(_xlfn.F.TEST(I20:I22,I23:I25)&gt;0.05,_xlfn.T.TEST(I20:I22,I23:I25,2,2),_xlfn.T.TEST(I20:I22,I23:I25,2,3))</f>
        <v>2.3434672694816799E-6</v>
      </c>
      <c r="M23" s="9"/>
      <c r="O23" s="5"/>
      <c r="P23" s="5"/>
      <c r="Q23" s="5"/>
      <c r="R23" s="5"/>
      <c r="S23" s="5"/>
      <c r="T23" s="5"/>
    </row>
    <row r="24" spans="1:20" s="2" customFormat="1" ht="15.75" x14ac:dyDescent="0.25">
      <c r="A24" s="6" t="s">
        <v>12</v>
      </c>
      <c r="B24" t="s">
        <v>6</v>
      </c>
      <c r="C24" s="2">
        <v>20.53</v>
      </c>
      <c r="D24" s="1">
        <f>AVERAGE(C23:C25)</f>
        <v>20.51</v>
      </c>
      <c r="E24" s="2">
        <v>25.67</v>
      </c>
      <c r="F24" s="1">
        <f t="shared" si="12"/>
        <v>5.16</v>
      </c>
      <c r="G24" s="1">
        <f t="shared" si="15"/>
        <v>7.0766666666666653</v>
      </c>
      <c r="H24" s="1">
        <f t="shared" si="13"/>
        <v>-1.9166666666666652</v>
      </c>
      <c r="I24">
        <f t="shared" si="14"/>
        <v>3.7754972507267697</v>
      </c>
      <c r="J24"/>
      <c r="K24"/>
      <c r="L24"/>
      <c r="M24" s="9"/>
      <c r="O24" s="5"/>
      <c r="P24" s="5"/>
      <c r="Q24" s="5"/>
      <c r="R24" s="5"/>
      <c r="S24" s="5"/>
      <c r="T24" s="5"/>
    </row>
    <row r="25" spans="1:20" s="2" customFormat="1" ht="15.75" x14ac:dyDescent="0.25">
      <c r="A25" s="6" t="s">
        <v>12</v>
      </c>
      <c r="B25" t="s">
        <v>6</v>
      </c>
      <c r="C25" s="2">
        <v>20.47</v>
      </c>
      <c r="D25" s="1">
        <f>AVERAGE(C23:C25)</f>
        <v>20.51</v>
      </c>
      <c r="E25" s="2">
        <v>25.66</v>
      </c>
      <c r="F25" s="1">
        <f t="shared" si="12"/>
        <v>5.1499999999999986</v>
      </c>
      <c r="G25" s="1">
        <f t="shared" si="15"/>
        <v>7.0766666666666653</v>
      </c>
      <c r="H25" s="1">
        <f t="shared" si="13"/>
        <v>-1.9266666666666667</v>
      </c>
      <c r="I25">
        <f t="shared" si="14"/>
        <v>3.8017579108432087</v>
      </c>
      <c r="J25"/>
      <c r="K25"/>
      <c r="L25"/>
      <c r="M25" s="9"/>
      <c r="O25" s="5"/>
      <c r="P25" s="5"/>
      <c r="Q25" s="5"/>
      <c r="R25" s="5"/>
      <c r="S25" s="5"/>
      <c r="T25" s="5"/>
    </row>
    <row r="26" spans="1:20" x14ac:dyDescent="0.2">
      <c r="M26" s="2"/>
    </row>
    <row r="27" spans="1:20" x14ac:dyDescent="0.2">
      <c r="M27" s="2"/>
    </row>
    <row r="28" spans="1:20" x14ac:dyDescent="0.2">
      <c r="M28" s="2"/>
    </row>
  </sheetData>
  <mergeCells count="4">
    <mergeCell ref="M2:M7"/>
    <mergeCell ref="M8:M13"/>
    <mergeCell ref="M14:M19"/>
    <mergeCell ref="M20:M2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2023-11-08T06:25:26Z</dcterms:modified>
</cp:coreProperties>
</file>