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49\F049_Raw experimental data\Fig 4\"/>
    </mc:Choice>
  </mc:AlternateContent>
  <xr:revisionPtr revIDLastSave="0" documentId="13_ncr:1_{51931749-96AB-4892-8A87-800A027D0EFF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markers PCR" sheetId="1" r:id="rId1"/>
    <sheet name="fibrosis markers PC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26" i="2"/>
  <c r="J27" i="2"/>
  <c r="I26" i="2"/>
  <c r="I27" i="2"/>
  <c r="J18" i="2"/>
  <c r="J19" i="2"/>
  <c r="J20" i="2"/>
  <c r="I19" i="2"/>
  <c r="I20" i="2"/>
  <c r="I12" i="2"/>
  <c r="I13" i="2"/>
  <c r="J13" i="2"/>
  <c r="J11" i="2"/>
  <c r="I5" i="2"/>
  <c r="J5" i="2"/>
  <c r="I6" i="2"/>
  <c r="J6" i="2"/>
  <c r="J4" i="2"/>
  <c r="I25" i="2"/>
  <c r="I18" i="2"/>
  <c r="I11" i="2"/>
  <c r="I4" i="2"/>
  <c r="G27" i="2"/>
  <c r="M27" i="2" s="1"/>
  <c r="F27" i="2"/>
  <c r="G26" i="2"/>
  <c r="M26" i="2" s="1"/>
  <c r="F26" i="2"/>
  <c r="G25" i="2"/>
  <c r="M25" i="2" s="1"/>
  <c r="F25" i="2"/>
  <c r="G20" i="2"/>
  <c r="M20" i="2" s="1"/>
  <c r="F20" i="2"/>
  <c r="L20" i="2" s="1"/>
  <c r="G19" i="2"/>
  <c r="M19" i="2" s="1"/>
  <c r="F19" i="2"/>
  <c r="G18" i="2"/>
  <c r="M18" i="2" s="1"/>
  <c r="F18" i="2"/>
  <c r="L18" i="2" s="1"/>
  <c r="G13" i="2"/>
  <c r="F13" i="2"/>
  <c r="L12" i="2"/>
  <c r="G12" i="2"/>
  <c r="J12" i="2" s="1"/>
  <c r="M12" i="2" s="1"/>
  <c r="F12" i="2"/>
  <c r="G11" i="2"/>
  <c r="F11" i="2"/>
  <c r="L11" i="2" s="1"/>
  <c r="G6" i="2"/>
  <c r="F6" i="2"/>
  <c r="L6" i="2" s="1"/>
  <c r="G5" i="2"/>
  <c r="M5" i="2" s="1"/>
  <c r="F5" i="2"/>
  <c r="L5" i="2" s="1"/>
  <c r="G4" i="2"/>
  <c r="F4" i="2"/>
  <c r="M27" i="1"/>
  <c r="L27" i="1"/>
  <c r="M26" i="1"/>
  <c r="L26" i="1"/>
  <c r="M25" i="1"/>
  <c r="L25" i="1"/>
  <c r="M20" i="1"/>
  <c r="L20" i="1"/>
  <c r="M19" i="1"/>
  <c r="L19" i="1"/>
  <c r="M18" i="1"/>
  <c r="L18" i="1"/>
  <c r="M13" i="1"/>
  <c r="L13" i="1"/>
  <c r="M12" i="1"/>
  <c r="L12" i="1"/>
  <c r="M11" i="1"/>
  <c r="L11" i="1"/>
  <c r="M4" i="1"/>
  <c r="M5" i="1"/>
  <c r="M6" i="1"/>
  <c r="L5" i="1"/>
  <c r="L6" i="1"/>
  <c r="L4" i="1"/>
  <c r="J25" i="1"/>
  <c r="J26" i="1"/>
  <c r="J27" i="1"/>
  <c r="I26" i="1"/>
  <c r="I27" i="1"/>
  <c r="J18" i="1"/>
  <c r="J19" i="1"/>
  <c r="J20" i="1"/>
  <c r="I19" i="1"/>
  <c r="I20" i="1"/>
  <c r="J11" i="1"/>
  <c r="J12" i="1"/>
  <c r="J13" i="1"/>
  <c r="I12" i="1"/>
  <c r="I13" i="1"/>
  <c r="I25" i="1"/>
  <c r="I18" i="1"/>
  <c r="I11" i="1"/>
  <c r="J4" i="1"/>
  <c r="J5" i="1"/>
  <c r="J6" i="1"/>
  <c r="I5" i="1"/>
  <c r="I6" i="1"/>
  <c r="I4" i="1"/>
  <c r="G27" i="1"/>
  <c r="F27" i="1"/>
  <c r="G26" i="1"/>
  <c r="F26" i="1"/>
  <c r="G25" i="1"/>
  <c r="F25" i="1"/>
  <c r="G20" i="1"/>
  <c r="F20" i="1"/>
  <c r="G19" i="1"/>
  <c r="F19" i="1"/>
  <c r="G18" i="1"/>
  <c r="F18" i="1"/>
  <c r="G13" i="1"/>
  <c r="F13" i="1"/>
  <c r="G12" i="1"/>
  <c r="F12" i="1"/>
  <c r="G11" i="1"/>
  <c r="F11" i="1"/>
  <c r="F5" i="1"/>
  <c r="G5" i="1"/>
  <c r="F6" i="1"/>
  <c r="G6" i="1"/>
  <c r="G4" i="1"/>
  <c r="F4" i="1"/>
  <c r="L26" i="2" l="1"/>
  <c r="L27" i="2"/>
  <c r="L19" i="2"/>
  <c r="L13" i="2"/>
  <c r="M13" i="2"/>
  <c r="M11" i="2"/>
  <c r="M6" i="2"/>
  <c r="M4" i="2"/>
  <c r="L25" i="2"/>
  <c r="L4" i="2"/>
</calcChain>
</file>

<file path=xl/sharedStrings.xml><?xml version="1.0" encoding="utf-8"?>
<sst xmlns="http://schemas.openxmlformats.org/spreadsheetml/2006/main" count="176" uniqueCount="17">
  <si>
    <t>IL1B</t>
    <phoneticPr fontId="1" type="noConversion"/>
  </si>
  <si>
    <t>GAPDH CT</t>
    <phoneticPr fontId="1" type="noConversion"/>
  </si>
  <si>
    <t>Target CT</t>
    <phoneticPr fontId="1" type="noConversion"/>
  </si>
  <si>
    <t>IL6</t>
    <phoneticPr fontId="1" type="noConversion"/>
  </si>
  <si>
    <t>IL18</t>
    <phoneticPr fontId="1" type="noConversion"/>
  </si>
  <si>
    <t>TGFB</t>
    <phoneticPr fontId="1" type="noConversion"/>
  </si>
  <si>
    <t>ΔCT</t>
    <phoneticPr fontId="1" type="noConversion"/>
  </si>
  <si>
    <t>ΔΔCT</t>
    <phoneticPr fontId="1" type="noConversion"/>
  </si>
  <si>
    <t>result</t>
    <phoneticPr fontId="1" type="noConversion"/>
  </si>
  <si>
    <t>MYBPC3</t>
    <phoneticPr fontId="1" type="noConversion"/>
  </si>
  <si>
    <t>COL1A1</t>
    <phoneticPr fontId="1" type="noConversion"/>
  </si>
  <si>
    <t>ACTA2</t>
    <phoneticPr fontId="1" type="noConversion"/>
  </si>
  <si>
    <t>VEGFA</t>
    <phoneticPr fontId="1" type="noConversion"/>
  </si>
  <si>
    <t>Con</t>
    <phoneticPr fontId="1" type="noConversion"/>
  </si>
  <si>
    <t>LPS</t>
    <phoneticPr fontId="1" type="noConversion"/>
  </si>
  <si>
    <t>HC</t>
    <phoneticPr fontId="1" type="noConversion"/>
  </si>
  <si>
    <t>TAO-A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</si>
</sst>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P19" sqref="P19"/>
    </sheetView>
  </sheetViews>
  <sheetFormatPr defaultRowHeight="14" x14ac:dyDescent="0.3"/>
  <cols>
    <col min="1" max="1" width="9.6640625" bestFit="1" customWidth="1"/>
    <col min="2" max="2" width="8.75" bestFit="1" customWidth="1"/>
    <col min="3" max="3" width="9.6640625" bestFit="1" customWidth="1"/>
    <col min="4" max="4" width="8.75" bestFit="1" customWidth="1"/>
  </cols>
  <sheetData>
    <row r="1" spans="1:13" x14ac:dyDescent="0.3">
      <c r="A1" t="s">
        <v>0</v>
      </c>
      <c r="F1" t="s">
        <v>0</v>
      </c>
      <c r="I1" t="s">
        <v>0</v>
      </c>
      <c r="L1" t="s">
        <v>0</v>
      </c>
    </row>
    <row r="2" spans="1:13" x14ac:dyDescent="0.3">
      <c r="A2" t="s">
        <v>15</v>
      </c>
      <c r="C2" t="s">
        <v>16</v>
      </c>
      <c r="F2" t="s">
        <v>15</v>
      </c>
      <c r="G2" t="s">
        <v>16</v>
      </c>
      <c r="I2" t="s">
        <v>15</v>
      </c>
      <c r="J2" t="s">
        <v>16</v>
      </c>
      <c r="L2" t="s">
        <v>15</v>
      </c>
      <c r="M2" t="s">
        <v>16</v>
      </c>
    </row>
    <row r="3" spans="1:13" x14ac:dyDescent="0.3">
      <c r="A3" t="s">
        <v>1</v>
      </c>
      <c r="B3" t="s">
        <v>2</v>
      </c>
      <c r="C3" t="s">
        <v>1</v>
      </c>
      <c r="D3" t="s">
        <v>2</v>
      </c>
      <c r="F3" t="s">
        <v>6</v>
      </c>
      <c r="G3" t="s">
        <v>6</v>
      </c>
      <c r="I3" t="s">
        <v>7</v>
      </c>
      <c r="J3" t="s">
        <v>7</v>
      </c>
      <c r="L3" t="s">
        <v>8</v>
      </c>
      <c r="M3" t="s">
        <v>8</v>
      </c>
    </row>
    <row r="4" spans="1:13" x14ac:dyDescent="0.3">
      <c r="A4">
        <v>15.34</v>
      </c>
      <c r="B4">
        <v>24.85</v>
      </c>
      <c r="C4">
        <v>15.72</v>
      </c>
      <c r="D4">
        <v>19.88</v>
      </c>
      <c r="F4">
        <f>B4-A4</f>
        <v>9.5100000000000016</v>
      </c>
      <c r="G4">
        <f>D4-C4</f>
        <v>4.1599999999999984</v>
      </c>
      <c r="I4">
        <f>F4-9.51</f>
        <v>0</v>
      </c>
      <c r="J4">
        <f>G4-9.51</f>
        <v>-5.3500000000000014</v>
      </c>
      <c r="L4">
        <f>POWER(2,-I4)</f>
        <v>1</v>
      </c>
      <c r="M4">
        <f>POWER(2,-J4)</f>
        <v>40.785940074216427</v>
      </c>
    </row>
    <row r="5" spans="1:13" x14ac:dyDescent="0.3">
      <c r="A5">
        <v>15.2</v>
      </c>
      <c r="B5">
        <v>24.63</v>
      </c>
      <c r="C5">
        <v>15.87</v>
      </c>
      <c r="D5">
        <v>20.12</v>
      </c>
      <c r="F5">
        <f t="shared" ref="F5:F6" si="0">B5-A5</f>
        <v>9.43</v>
      </c>
      <c r="G5">
        <f t="shared" ref="G5:G6" si="1">D5-C5</f>
        <v>4.2500000000000018</v>
      </c>
      <c r="I5">
        <f t="shared" ref="I5:J6" si="2">F5-9.51</f>
        <v>-8.0000000000000071E-2</v>
      </c>
      <c r="J5">
        <f t="shared" si="2"/>
        <v>-5.259999999999998</v>
      </c>
      <c r="L5">
        <f t="shared" ref="L5:M6" si="3">POWER(2,-I5)</f>
        <v>1.0570180405613805</v>
      </c>
      <c r="M5">
        <f t="shared" si="3"/>
        <v>38.319318547805658</v>
      </c>
    </row>
    <row r="6" spans="1:13" x14ac:dyDescent="0.3">
      <c r="A6">
        <v>15.02</v>
      </c>
      <c r="B6">
        <v>24.75</v>
      </c>
      <c r="C6">
        <v>15.44</v>
      </c>
      <c r="D6">
        <v>19.53</v>
      </c>
      <c r="F6">
        <f t="shared" si="0"/>
        <v>9.73</v>
      </c>
      <c r="G6">
        <f t="shared" si="1"/>
        <v>4.0900000000000016</v>
      </c>
      <c r="I6">
        <f t="shared" si="2"/>
        <v>0.22000000000000064</v>
      </c>
      <c r="J6">
        <f t="shared" si="2"/>
        <v>-5.4199999999999982</v>
      </c>
      <c r="L6">
        <f t="shared" si="3"/>
        <v>0.8585654364377534</v>
      </c>
      <c r="M6">
        <f t="shared" si="3"/>
        <v>42.813681753155535</v>
      </c>
    </row>
    <row r="8" spans="1:13" x14ac:dyDescent="0.3">
      <c r="A8" t="s">
        <v>3</v>
      </c>
      <c r="F8" t="s">
        <v>3</v>
      </c>
      <c r="I8" t="s">
        <v>3</v>
      </c>
      <c r="L8" t="s">
        <v>3</v>
      </c>
    </row>
    <row r="9" spans="1:13" x14ac:dyDescent="0.3">
      <c r="A9" t="s">
        <v>15</v>
      </c>
      <c r="C9" t="s">
        <v>16</v>
      </c>
      <c r="F9" t="s">
        <v>15</v>
      </c>
      <c r="G9" t="s">
        <v>16</v>
      </c>
      <c r="I9" t="s">
        <v>15</v>
      </c>
      <c r="J9" t="s">
        <v>16</v>
      </c>
      <c r="L9" t="s">
        <v>15</v>
      </c>
      <c r="M9" t="s">
        <v>16</v>
      </c>
    </row>
    <row r="10" spans="1:13" x14ac:dyDescent="0.3">
      <c r="A10" t="s">
        <v>1</v>
      </c>
      <c r="B10" t="s">
        <v>2</v>
      </c>
      <c r="C10" t="s">
        <v>1</v>
      </c>
      <c r="D10" t="s">
        <v>2</v>
      </c>
      <c r="F10" t="s">
        <v>6</v>
      </c>
      <c r="G10" t="s">
        <v>6</v>
      </c>
      <c r="I10" t="s">
        <v>7</v>
      </c>
      <c r="J10" t="s">
        <v>7</v>
      </c>
      <c r="L10" t="s">
        <v>8</v>
      </c>
      <c r="M10" t="s">
        <v>8</v>
      </c>
    </row>
    <row r="11" spans="1:13" x14ac:dyDescent="0.3">
      <c r="A11">
        <v>15.34</v>
      </c>
      <c r="B11">
        <v>27.41</v>
      </c>
      <c r="C11">
        <v>15.72</v>
      </c>
      <c r="D11">
        <v>20.239999999999998</v>
      </c>
      <c r="F11">
        <f>B11-A11</f>
        <v>12.07</v>
      </c>
      <c r="G11">
        <f>D11-C11</f>
        <v>4.5199999999999978</v>
      </c>
      <c r="I11">
        <f>F11-12.07</f>
        <v>0</v>
      </c>
      <c r="J11">
        <f>G11-12.07</f>
        <v>-7.5500000000000025</v>
      </c>
      <c r="L11">
        <f>POWER(2,-I11)</f>
        <v>1</v>
      </c>
      <c r="M11">
        <f>POWER(2,-J11)</f>
        <v>187.40296908104025</v>
      </c>
    </row>
    <row r="12" spans="1:13" x14ac:dyDescent="0.3">
      <c r="A12">
        <v>15.2</v>
      </c>
      <c r="B12">
        <v>27.42</v>
      </c>
      <c r="C12">
        <v>15.87</v>
      </c>
      <c r="D12">
        <v>20.29</v>
      </c>
      <c r="F12">
        <f t="shared" ref="F12:F13" si="4">B12-A12</f>
        <v>12.220000000000002</v>
      </c>
      <c r="G12">
        <f t="shared" ref="G12:G13" si="5">D12-C12</f>
        <v>4.42</v>
      </c>
      <c r="I12">
        <f t="shared" ref="I12:J13" si="6">F12-12.07</f>
        <v>0.15000000000000213</v>
      </c>
      <c r="J12">
        <f t="shared" si="6"/>
        <v>-7.65</v>
      </c>
      <c r="L12">
        <f t="shared" ref="L12:L13" si="7">POWER(2,-I12)</f>
        <v>0.90125046261082897</v>
      </c>
      <c r="M12">
        <f t="shared" ref="M12:M13" si="8">POWER(2,-J12)</f>
        <v>200.85352906156822</v>
      </c>
    </row>
    <row r="13" spans="1:13" x14ac:dyDescent="0.3">
      <c r="A13">
        <v>15.02</v>
      </c>
      <c r="B13">
        <v>27.27</v>
      </c>
      <c r="C13">
        <v>15.44</v>
      </c>
      <c r="D13">
        <v>20.239999999999998</v>
      </c>
      <c r="F13">
        <f t="shared" si="4"/>
        <v>12.25</v>
      </c>
      <c r="G13">
        <f t="shared" si="5"/>
        <v>4.7999999999999989</v>
      </c>
      <c r="I13">
        <f t="shared" si="6"/>
        <v>0.17999999999999972</v>
      </c>
      <c r="J13">
        <f t="shared" si="6"/>
        <v>-7.2700000000000014</v>
      </c>
      <c r="L13">
        <f t="shared" si="7"/>
        <v>0.88270299629065507</v>
      </c>
      <c r="M13">
        <f t="shared" si="8"/>
        <v>154.34340194441745</v>
      </c>
    </row>
    <row r="15" spans="1:13" x14ac:dyDescent="0.3">
      <c r="A15" t="s">
        <v>4</v>
      </c>
      <c r="F15" t="s">
        <v>4</v>
      </c>
      <c r="I15" t="s">
        <v>4</v>
      </c>
      <c r="L15" t="s">
        <v>4</v>
      </c>
    </row>
    <row r="16" spans="1:13" x14ac:dyDescent="0.3">
      <c r="A16" t="s">
        <v>15</v>
      </c>
      <c r="C16" t="s">
        <v>16</v>
      </c>
      <c r="F16" t="s">
        <v>15</v>
      </c>
      <c r="G16" t="s">
        <v>16</v>
      </c>
      <c r="I16" t="s">
        <v>15</v>
      </c>
      <c r="J16" t="s">
        <v>16</v>
      </c>
      <c r="L16" t="s">
        <v>15</v>
      </c>
      <c r="M16" t="s">
        <v>16</v>
      </c>
    </row>
    <row r="17" spans="1:13" x14ac:dyDescent="0.3">
      <c r="A17" t="s">
        <v>1</v>
      </c>
      <c r="B17" t="s">
        <v>2</v>
      </c>
      <c r="C17" t="s">
        <v>1</v>
      </c>
      <c r="D17" t="s">
        <v>2</v>
      </c>
      <c r="F17" t="s">
        <v>6</v>
      </c>
      <c r="G17" t="s">
        <v>6</v>
      </c>
      <c r="I17" t="s">
        <v>7</v>
      </c>
      <c r="J17" t="s">
        <v>7</v>
      </c>
      <c r="L17" t="s">
        <v>8</v>
      </c>
      <c r="M17" t="s">
        <v>8</v>
      </c>
    </row>
    <row r="18" spans="1:13" x14ac:dyDescent="0.3">
      <c r="A18">
        <v>15.34</v>
      </c>
      <c r="B18">
        <v>31.28</v>
      </c>
      <c r="C18">
        <v>15.72</v>
      </c>
      <c r="D18">
        <v>27.5</v>
      </c>
      <c r="F18">
        <f>B18-A18</f>
        <v>15.940000000000001</v>
      </c>
      <c r="G18">
        <f>D18-C18</f>
        <v>11.78</v>
      </c>
      <c r="I18">
        <f>F18-15.94</f>
        <v>0</v>
      </c>
      <c r="J18">
        <f>G18-15.94</f>
        <v>-4.16</v>
      </c>
      <c r="L18">
        <f>POWER(2,-I18)</f>
        <v>1</v>
      </c>
      <c r="M18">
        <f>POWER(2,-J18)</f>
        <v>17.876594209155524</v>
      </c>
    </row>
    <row r="19" spans="1:13" x14ac:dyDescent="0.3">
      <c r="A19">
        <v>15.2</v>
      </c>
      <c r="B19">
        <v>31.25</v>
      </c>
      <c r="C19">
        <v>15.87</v>
      </c>
      <c r="D19">
        <v>27.01</v>
      </c>
      <c r="F19">
        <f t="shared" ref="F19:F20" si="9">B19-A19</f>
        <v>16.05</v>
      </c>
      <c r="G19">
        <f t="shared" ref="G19:G20" si="10">D19-C19</f>
        <v>11.140000000000002</v>
      </c>
      <c r="I19">
        <f t="shared" ref="I19:J20" si="11">F19-15.94</f>
        <v>0.11000000000000121</v>
      </c>
      <c r="J19">
        <f t="shared" si="11"/>
        <v>-4.7999999999999972</v>
      </c>
      <c r="L19">
        <f t="shared" ref="L19:L20" si="12">POWER(2,-I19)</f>
        <v>0.92658806189037013</v>
      </c>
      <c r="M19">
        <f t="shared" ref="M19:M20" si="13">POWER(2,-J19)</f>
        <v>27.857618025475912</v>
      </c>
    </row>
    <row r="20" spans="1:13" x14ac:dyDescent="0.3">
      <c r="A20">
        <v>15.02</v>
      </c>
      <c r="B20">
        <v>31.19</v>
      </c>
      <c r="C20">
        <v>15.44</v>
      </c>
      <c r="D20">
        <v>27.55</v>
      </c>
      <c r="F20">
        <f t="shared" si="9"/>
        <v>16.170000000000002</v>
      </c>
      <c r="G20">
        <f t="shared" si="10"/>
        <v>12.110000000000001</v>
      </c>
      <c r="I20">
        <f t="shared" si="11"/>
        <v>0.2300000000000022</v>
      </c>
      <c r="J20">
        <f t="shared" si="11"/>
        <v>-3.8299999999999983</v>
      </c>
      <c r="L20">
        <f t="shared" si="12"/>
        <v>0.85263489176795537</v>
      </c>
      <c r="M20">
        <f t="shared" si="13"/>
        <v>14.221482898665109</v>
      </c>
    </row>
    <row r="22" spans="1:13" x14ac:dyDescent="0.3">
      <c r="A22" t="s">
        <v>5</v>
      </c>
      <c r="F22" t="s">
        <v>5</v>
      </c>
      <c r="I22" t="s">
        <v>5</v>
      </c>
      <c r="L22" t="s">
        <v>5</v>
      </c>
    </row>
    <row r="23" spans="1:13" x14ac:dyDescent="0.3">
      <c r="A23" t="s">
        <v>15</v>
      </c>
      <c r="C23" t="s">
        <v>16</v>
      </c>
      <c r="F23" t="s">
        <v>15</v>
      </c>
      <c r="G23" t="s">
        <v>16</v>
      </c>
      <c r="I23" t="s">
        <v>15</v>
      </c>
      <c r="J23" t="s">
        <v>16</v>
      </c>
      <c r="L23" t="s">
        <v>15</v>
      </c>
      <c r="M23" t="s">
        <v>16</v>
      </c>
    </row>
    <row r="24" spans="1:13" x14ac:dyDescent="0.3">
      <c r="A24" t="s">
        <v>1</v>
      </c>
      <c r="B24" t="s">
        <v>2</v>
      </c>
      <c r="C24" t="s">
        <v>1</v>
      </c>
      <c r="D24" t="s">
        <v>2</v>
      </c>
      <c r="F24" t="s">
        <v>6</v>
      </c>
      <c r="G24" t="s">
        <v>6</v>
      </c>
      <c r="I24" t="s">
        <v>7</v>
      </c>
      <c r="J24" t="s">
        <v>7</v>
      </c>
      <c r="L24" t="s">
        <v>8</v>
      </c>
      <c r="M24" t="s">
        <v>8</v>
      </c>
    </row>
    <row r="25" spans="1:13" x14ac:dyDescent="0.3">
      <c r="A25">
        <v>15.34</v>
      </c>
      <c r="B25">
        <v>23.6</v>
      </c>
      <c r="C25">
        <v>15.72</v>
      </c>
      <c r="D25">
        <v>13.42</v>
      </c>
      <c r="F25">
        <f>B25-A25</f>
        <v>8.2600000000000016</v>
      </c>
      <c r="G25">
        <f>D25-C25</f>
        <v>-2.3000000000000007</v>
      </c>
      <c r="I25">
        <f>F25-8.26</f>
        <v>0</v>
      </c>
      <c r="J25">
        <f>G25-8.26</f>
        <v>-10.56</v>
      </c>
      <c r="L25">
        <f>POWER(2,-I25)</f>
        <v>1</v>
      </c>
      <c r="M25">
        <f>POWER(2,-J25)</f>
        <v>1509.6516785060874</v>
      </c>
    </row>
    <row r="26" spans="1:13" x14ac:dyDescent="0.3">
      <c r="A26">
        <v>15.2</v>
      </c>
      <c r="B26">
        <v>23.56</v>
      </c>
      <c r="C26">
        <v>15.87</v>
      </c>
      <c r="D26">
        <v>14.06</v>
      </c>
      <c r="F26">
        <f t="shared" ref="F26:F27" si="14">B26-A26</f>
        <v>8.36</v>
      </c>
      <c r="G26">
        <f t="shared" ref="G26:G27" si="15">D26-C26</f>
        <v>-1.8099999999999987</v>
      </c>
      <c r="I26">
        <f t="shared" ref="I26:J27" si="16">F26-8.26</f>
        <v>9.9999999999999645E-2</v>
      </c>
      <c r="J26">
        <f t="shared" si="16"/>
        <v>-10.069999999999999</v>
      </c>
      <c r="L26">
        <f t="shared" ref="L26:L27" si="17">POWER(2,-I26)</f>
        <v>0.93303299153680763</v>
      </c>
      <c r="M26">
        <f t="shared" ref="M26:M27" si="18">POWER(2,-J26)</f>
        <v>1074.9098840300192</v>
      </c>
    </row>
    <row r="27" spans="1:13" x14ac:dyDescent="0.3">
      <c r="A27">
        <v>15.02</v>
      </c>
      <c r="B27">
        <v>23.47</v>
      </c>
      <c r="C27">
        <v>15.44</v>
      </c>
      <c r="D27">
        <v>13.35</v>
      </c>
      <c r="F27">
        <f t="shared" si="14"/>
        <v>8.4499999999999993</v>
      </c>
      <c r="G27">
        <f t="shared" si="15"/>
        <v>-2.09</v>
      </c>
      <c r="I27">
        <f t="shared" si="16"/>
        <v>0.1899999999999995</v>
      </c>
      <c r="J27">
        <f t="shared" si="16"/>
        <v>-10.35</v>
      </c>
      <c r="L27">
        <f t="shared" si="17"/>
        <v>0.87660572131603542</v>
      </c>
      <c r="M27">
        <f t="shared" si="18"/>
        <v>1305.1500823749238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6E5C-D5F4-41E4-BD9B-2300872BE7E5}">
  <dimension ref="A1:M27"/>
  <sheetViews>
    <sheetView tabSelected="1" zoomScale="85" zoomScaleNormal="85" workbookViewId="0">
      <selection activeCell="E36" sqref="E36"/>
    </sheetView>
  </sheetViews>
  <sheetFormatPr defaultRowHeight="14" x14ac:dyDescent="0.3"/>
  <sheetData>
    <row r="1" spans="1:13" x14ac:dyDescent="0.3">
      <c r="A1" t="s">
        <v>9</v>
      </c>
      <c r="F1" t="s">
        <v>9</v>
      </c>
      <c r="I1" t="s">
        <v>9</v>
      </c>
      <c r="L1" t="s">
        <v>9</v>
      </c>
    </row>
    <row r="2" spans="1:13" x14ac:dyDescent="0.3">
      <c r="A2" t="s">
        <v>13</v>
      </c>
      <c r="C2" t="s">
        <v>14</v>
      </c>
      <c r="F2" t="s">
        <v>15</v>
      </c>
      <c r="G2" t="s">
        <v>16</v>
      </c>
      <c r="I2" t="s">
        <v>15</v>
      </c>
      <c r="J2" t="s">
        <v>16</v>
      </c>
      <c r="L2" t="s">
        <v>15</v>
      </c>
      <c r="M2" t="s">
        <v>16</v>
      </c>
    </row>
    <row r="3" spans="1:13" x14ac:dyDescent="0.3">
      <c r="A3" t="s">
        <v>1</v>
      </c>
      <c r="B3" t="s">
        <v>2</v>
      </c>
      <c r="C3" t="s">
        <v>1</v>
      </c>
      <c r="D3" t="s">
        <v>2</v>
      </c>
      <c r="F3" t="s">
        <v>6</v>
      </c>
      <c r="G3" t="s">
        <v>6</v>
      </c>
      <c r="I3" t="s">
        <v>7</v>
      </c>
      <c r="J3" t="s">
        <v>7</v>
      </c>
      <c r="L3" t="s">
        <v>8</v>
      </c>
      <c r="M3" t="s">
        <v>8</v>
      </c>
    </row>
    <row r="4" spans="1:13" x14ac:dyDescent="0.3">
      <c r="A4">
        <v>16.3</v>
      </c>
      <c r="B4">
        <v>27.75</v>
      </c>
      <c r="C4">
        <v>16.27</v>
      </c>
      <c r="D4">
        <v>21.17</v>
      </c>
      <c r="F4">
        <f>B4-A4</f>
        <v>11.45</v>
      </c>
      <c r="G4">
        <f>D4-C4</f>
        <v>4.9000000000000021</v>
      </c>
      <c r="I4">
        <f>F4-11.45</f>
        <v>0</v>
      </c>
      <c r="J4">
        <f>G4-11.45</f>
        <v>-6.5499999999999972</v>
      </c>
      <c r="L4">
        <f>POWER(2,-I4)</f>
        <v>1</v>
      </c>
      <c r="M4">
        <f>POWER(2,-J4)</f>
        <v>93.701484540519786</v>
      </c>
    </row>
    <row r="5" spans="1:13" x14ac:dyDescent="0.3">
      <c r="A5">
        <v>16.23</v>
      </c>
      <c r="B5">
        <v>27.64</v>
      </c>
      <c r="C5">
        <v>16.16</v>
      </c>
      <c r="D5">
        <v>21.16</v>
      </c>
      <c r="F5">
        <f t="shared" ref="F5:F6" si="0">B5-A5</f>
        <v>11.41</v>
      </c>
      <c r="G5">
        <f t="shared" ref="G5:G6" si="1">D5-C5</f>
        <v>5</v>
      </c>
      <c r="I5">
        <f t="shared" ref="I5:I6" si="2">F5-11.45</f>
        <v>-3.9999999999999147E-2</v>
      </c>
      <c r="J5">
        <f t="shared" ref="J5:J6" si="3">G5-11.45</f>
        <v>-6.4499999999999993</v>
      </c>
      <c r="L5">
        <f t="shared" ref="L5:M6" si="4">POWER(2,-I5)</f>
        <v>1.0281138266560659</v>
      </c>
      <c r="M5">
        <f t="shared" si="4"/>
        <v>87.426576432281252</v>
      </c>
    </row>
    <row r="6" spans="1:13" x14ac:dyDescent="0.3">
      <c r="A6">
        <v>16.23</v>
      </c>
      <c r="B6">
        <v>27.4</v>
      </c>
      <c r="C6">
        <v>16.3</v>
      </c>
      <c r="D6">
        <v>21.78</v>
      </c>
      <c r="F6">
        <f t="shared" si="0"/>
        <v>11.169999999999998</v>
      </c>
      <c r="G6">
        <f t="shared" si="1"/>
        <v>5.48</v>
      </c>
      <c r="I6">
        <f t="shared" si="2"/>
        <v>-0.28000000000000114</v>
      </c>
      <c r="J6">
        <f t="shared" si="3"/>
        <v>-5.9699999999999989</v>
      </c>
      <c r="L6">
        <f t="shared" si="4"/>
        <v>1.2141948843950479</v>
      </c>
      <c r="M6">
        <f t="shared" si="4"/>
        <v>62.682899045563246</v>
      </c>
    </row>
    <row r="8" spans="1:13" x14ac:dyDescent="0.3">
      <c r="A8" t="s">
        <v>10</v>
      </c>
      <c r="F8" t="s">
        <v>10</v>
      </c>
      <c r="I8" t="s">
        <v>10</v>
      </c>
      <c r="L8" t="s">
        <v>10</v>
      </c>
    </row>
    <row r="9" spans="1:13" x14ac:dyDescent="0.3">
      <c r="A9" t="s">
        <v>13</v>
      </c>
      <c r="C9" t="s">
        <v>14</v>
      </c>
      <c r="F9" t="s">
        <v>15</v>
      </c>
      <c r="G9" t="s">
        <v>16</v>
      </c>
      <c r="I9" t="s">
        <v>15</v>
      </c>
      <c r="J9" t="s">
        <v>16</v>
      </c>
      <c r="L9" t="s">
        <v>15</v>
      </c>
      <c r="M9" t="s">
        <v>16</v>
      </c>
    </row>
    <row r="10" spans="1:13" x14ac:dyDescent="0.3">
      <c r="A10" t="s">
        <v>1</v>
      </c>
      <c r="B10" t="s">
        <v>2</v>
      </c>
      <c r="C10" t="s">
        <v>1</v>
      </c>
      <c r="D10" t="s">
        <v>2</v>
      </c>
      <c r="F10" t="s">
        <v>6</v>
      </c>
      <c r="G10" t="s">
        <v>6</v>
      </c>
      <c r="I10" t="s">
        <v>7</v>
      </c>
      <c r="J10" t="s">
        <v>7</v>
      </c>
      <c r="L10" t="s">
        <v>8</v>
      </c>
      <c r="M10" t="s">
        <v>8</v>
      </c>
    </row>
    <row r="11" spans="1:13" x14ac:dyDescent="0.3">
      <c r="A11">
        <v>16.3</v>
      </c>
      <c r="B11">
        <v>22.17</v>
      </c>
      <c r="C11">
        <v>16.27</v>
      </c>
      <c r="D11">
        <v>18.25</v>
      </c>
      <c r="F11">
        <f>B11-A11</f>
        <v>5.870000000000001</v>
      </c>
      <c r="G11">
        <f>D11-C11</f>
        <v>1.9800000000000004</v>
      </c>
      <c r="I11">
        <f>F11-5.87</f>
        <v>0</v>
      </c>
      <c r="J11">
        <f>G11-5.87</f>
        <v>-3.8899999999999997</v>
      </c>
      <c r="L11">
        <f>POWER(2,-I11)</f>
        <v>1</v>
      </c>
      <c r="M11">
        <f>POWER(2,-J11)</f>
        <v>14.825408990245929</v>
      </c>
    </row>
    <row r="12" spans="1:13" x14ac:dyDescent="0.3">
      <c r="A12">
        <v>16.23</v>
      </c>
      <c r="B12">
        <v>22.13</v>
      </c>
      <c r="C12">
        <v>16.16</v>
      </c>
      <c r="D12">
        <v>17.7</v>
      </c>
      <c r="F12">
        <f t="shared" ref="F12:F13" si="5">B12-A12</f>
        <v>5.8999999999999986</v>
      </c>
      <c r="G12">
        <f t="shared" ref="G12:G13" si="6">D12-C12</f>
        <v>1.5399999999999991</v>
      </c>
      <c r="I12">
        <f t="shared" ref="I12:I13" si="7">F12-5.87</f>
        <v>2.9999999999998472E-2</v>
      </c>
      <c r="J12">
        <f t="shared" ref="J12:J13" si="8">G12-5.87</f>
        <v>-4.330000000000001</v>
      </c>
      <c r="L12">
        <f t="shared" ref="L12:M13" si="9">POWER(2,-I12)</f>
        <v>0.97942029758692783</v>
      </c>
      <c r="M12">
        <f t="shared" si="9"/>
        <v>20.112213992349268</v>
      </c>
    </row>
    <row r="13" spans="1:13" x14ac:dyDescent="0.3">
      <c r="A13">
        <v>16.23</v>
      </c>
      <c r="B13">
        <v>21.91</v>
      </c>
      <c r="C13">
        <v>16.3</v>
      </c>
      <c r="D13">
        <v>18.559999999999999</v>
      </c>
      <c r="F13">
        <f t="shared" si="5"/>
        <v>5.68</v>
      </c>
      <c r="G13">
        <f t="shared" si="6"/>
        <v>2.259999999999998</v>
      </c>
      <c r="I13">
        <f t="shared" si="7"/>
        <v>-0.19000000000000039</v>
      </c>
      <c r="J13">
        <f t="shared" si="8"/>
        <v>-3.6100000000000021</v>
      </c>
      <c r="L13">
        <f t="shared" si="9"/>
        <v>1.1407637158684238</v>
      </c>
      <c r="M13">
        <f t="shared" si="9"/>
        <v>12.210073671684491</v>
      </c>
    </row>
    <row r="15" spans="1:13" x14ac:dyDescent="0.3">
      <c r="A15" t="s">
        <v>11</v>
      </c>
      <c r="F15" t="s">
        <v>11</v>
      </c>
      <c r="I15" t="s">
        <v>11</v>
      </c>
      <c r="L15" t="s">
        <v>11</v>
      </c>
    </row>
    <row r="16" spans="1:13" x14ac:dyDescent="0.3">
      <c r="A16" t="s">
        <v>13</v>
      </c>
      <c r="C16" t="s">
        <v>14</v>
      </c>
      <c r="F16" t="s">
        <v>15</v>
      </c>
      <c r="G16" t="s">
        <v>16</v>
      </c>
      <c r="I16" t="s">
        <v>15</v>
      </c>
      <c r="J16" t="s">
        <v>16</v>
      </c>
      <c r="L16" t="s">
        <v>15</v>
      </c>
      <c r="M16" t="s">
        <v>16</v>
      </c>
    </row>
    <row r="17" spans="1:13" x14ac:dyDescent="0.3">
      <c r="A17" t="s">
        <v>1</v>
      </c>
      <c r="B17" t="s">
        <v>2</v>
      </c>
      <c r="C17" t="s">
        <v>1</v>
      </c>
      <c r="D17" t="s">
        <v>2</v>
      </c>
      <c r="F17" t="s">
        <v>6</v>
      </c>
      <c r="G17" t="s">
        <v>6</v>
      </c>
      <c r="I17" t="s">
        <v>7</v>
      </c>
      <c r="J17" t="s">
        <v>7</v>
      </c>
      <c r="L17" t="s">
        <v>8</v>
      </c>
      <c r="M17" t="s">
        <v>8</v>
      </c>
    </row>
    <row r="18" spans="1:13" x14ac:dyDescent="0.3">
      <c r="A18">
        <v>16.3</v>
      </c>
      <c r="B18">
        <v>20.09</v>
      </c>
      <c r="C18">
        <v>16.27</v>
      </c>
      <c r="D18">
        <v>12.94</v>
      </c>
      <c r="F18">
        <f>B18-A18</f>
        <v>3.7899999999999991</v>
      </c>
      <c r="G18">
        <f>D18-C18</f>
        <v>-3.33</v>
      </c>
      <c r="I18">
        <f>F18-3.79</f>
        <v>0</v>
      </c>
      <c r="J18">
        <f>G18-3.79</f>
        <v>-7.12</v>
      </c>
      <c r="L18">
        <f>POWER(2,-I18)</f>
        <v>1</v>
      </c>
      <c r="M18">
        <f>POWER(2,-J18)</f>
        <v>139.10206240333548</v>
      </c>
    </row>
    <row r="19" spans="1:13" x14ac:dyDescent="0.3">
      <c r="A19">
        <v>16.23</v>
      </c>
      <c r="B19">
        <v>19.899999999999999</v>
      </c>
      <c r="C19">
        <v>16.16</v>
      </c>
      <c r="D19">
        <v>12.51</v>
      </c>
      <c r="F19">
        <f t="shared" ref="F19:F20" si="10">B19-A19</f>
        <v>3.6699999999999982</v>
      </c>
      <c r="G19">
        <f t="shared" ref="G19:G20" si="11">D19-C19</f>
        <v>-3.6500000000000004</v>
      </c>
      <c r="I19">
        <f t="shared" ref="I19:J20" si="12">F19-3.79</f>
        <v>-0.12000000000000188</v>
      </c>
      <c r="J19">
        <f t="shared" si="12"/>
        <v>-7.44</v>
      </c>
      <c r="L19">
        <f t="shared" ref="L19:M20" si="13">POWER(2,-I19)</f>
        <v>1.0867348625260596</v>
      </c>
      <c r="M19">
        <f t="shared" si="13"/>
        <v>173.64535391330199</v>
      </c>
    </row>
    <row r="20" spans="1:13" x14ac:dyDescent="0.3">
      <c r="A20">
        <v>16.23</v>
      </c>
      <c r="B20">
        <v>19.57</v>
      </c>
      <c r="C20">
        <v>16.3</v>
      </c>
      <c r="D20">
        <v>12.68</v>
      </c>
      <c r="F20">
        <f t="shared" si="10"/>
        <v>3.34</v>
      </c>
      <c r="G20">
        <f t="shared" si="11"/>
        <v>-3.620000000000001</v>
      </c>
      <c r="I20">
        <f t="shared" si="12"/>
        <v>-0.45000000000000018</v>
      </c>
      <c r="J20">
        <f t="shared" si="12"/>
        <v>-7.410000000000001</v>
      </c>
      <c r="L20">
        <f t="shared" si="13"/>
        <v>1.3660402567543957</v>
      </c>
      <c r="M20">
        <f t="shared" si="13"/>
        <v>170.07178420435363</v>
      </c>
    </row>
    <row r="22" spans="1:13" x14ac:dyDescent="0.3">
      <c r="A22" t="s">
        <v>12</v>
      </c>
      <c r="F22" t="s">
        <v>12</v>
      </c>
      <c r="I22" t="s">
        <v>12</v>
      </c>
      <c r="L22" t="s">
        <v>12</v>
      </c>
    </row>
    <row r="23" spans="1:13" x14ac:dyDescent="0.3">
      <c r="A23" t="s">
        <v>13</v>
      </c>
      <c r="C23" t="s">
        <v>14</v>
      </c>
      <c r="F23" t="s">
        <v>15</v>
      </c>
      <c r="G23" t="s">
        <v>16</v>
      </c>
      <c r="I23" t="s">
        <v>15</v>
      </c>
      <c r="J23" t="s">
        <v>16</v>
      </c>
      <c r="L23" t="s">
        <v>15</v>
      </c>
      <c r="M23" t="s">
        <v>16</v>
      </c>
    </row>
    <row r="24" spans="1:13" x14ac:dyDescent="0.3">
      <c r="A24" t="s">
        <v>1</v>
      </c>
      <c r="B24" t="s">
        <v>2</v>
      </c>
      <c r="C24" t="s">
        <v>1</v>
      </c>
      <c r="D24" t="s">
        <v>2</v>
      </c>
      <c r="F24" t="s">
        <v>6</v>
      </c>
      <c r="G24" t="s">
        <v>6</v>
      </c>
      <c r="I24" t="s">
        <v>7</v>
      </c>
      <c r="J24" t="s">
        <v>7</v>
      </c>
      <c r="L24" t="s">
        <v>8</v>
      </c>
      <c r="M24" t="s">
        <v>8</v>
      </c>
    </row>
    <row r="25" spans="1:13" x14ac:dyDescent="0.3">
      <c r="A25">
        <v>16.3</v>
      </c>
      <c r="B25">
        <v>26.83</v>
      </c>
      <c r="C25">
        <v>16.27</v>
      </c>
      <c r="D25">
        <v>20.65</v>
      </c>
      <c r="F25">
        <f>B25-A25</f>
        <v>10.529999999999998</v>
      </c>
      <c r="G25">
        <f>D25-C25</f>
        <v>4.379999999999999</v>
      </c>
      <c r="I25">
        <f>F25-10.53</f>
        <v>0</v>
      </c>
      <c r="J25">
        <f>G25-10.53</f>
        <v>-6.15</v>
      </c>
      <c r="L25">
        <f>POWER(2,-I25)</f>
        <v>1</v>
      </c>
      <c r="M25">
        <f>POWER(2,-J25)</f>
        <v>71.012446212342084</v>
      </c>
    </row>
    <row r="26" spans="1:13" x14ac:dyDescent="0.3">
      <c r="A26">
        <v>16.23</v>
      </c>
      <c r="B26">
        <v>26.73</v>
      </c>
      <c r="C26">
        <v>16.16</v>
      </c>
      <c r="D26">
        <v>20.25</v>
      </c>
      <c r="F26">
        <f t="shared" ref="F26:F27" si="14">B26-A26</f>
        <v>10.5</v>
      </c>
      <c r="G26">
        <f t="shared" ref="G26:G27" si="15">D26-C26</f>
        <v>4.09</v>
      </c>
      <c r="I26">
        <f t="shared" ref="I26:J27" si="16">F26-10.53</f>
        <v>-2.9999999999999361E-2</v>
      </c>
      <c r="J26">
        <f t="shared" si="16"/>
        <v>-6.4399999999999995</v>
      </c>
      <c r="L26">
        <f t="shared" ref="L26:L27" si="17">POWER(2,-I26)</f>
        <v>1.0210121257071929</v>
      </c>
      <c r="M26">
        <f t="shared" ref="M26:M27" si="18">POWER(2,-J26)</f>
        <v>86.822676956650994</v>
      </c>
    </row>
    <row r="27" spans="1:13" x14ac:dyDescent="0.3">
      <c r="A27">
        <v>16.23</v>
      </c>
      <c r="B27">
        <v>26.69</v>
      </c>
      <c r="C27">
        <v>16.3</v>
      </c>
      <c r="D27">
        <v>20.190000000000001</v>
      </c>
      <c r="F27">
        <f t="shared" si="14"/>
        <v>10.46</v>
      </c>
      <c r="G27">
        <f t="shared" si="15"/>
        <v>3.8900000000000006</v>
      </c>
      <c r="I27">
        <f t="shared" si="16"/>
        <v>-6.9999999999998508E-2</v>
      </c>
      <c r="J27">
        <f t="shared" si="16"/>
        <v>-6.6399999999999988</v>
      </c>
      <c r="L27">
        <f t="shared" si="17"/>
        <v>1.0497166836230662</v>
      </c>
      <c r="M27">
        <f t="shared" si="18"/>
        <v>99.733066196543874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markers PCR</vt:lpstr>
      <vt:lpstr>fibrosis markers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Ada</cp:lastModifiedBy>
  <dcterms:created xsi:type="dcterms:W3CDTF">2015-06-05T18:19:34Z</dcterms:created>
  <dcterms:modified xsi:type="dcterms:W3CDTF">2024-08-14T04:58:47Z</dcterms:modified>
</cp:coreProperties>
</file>